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ml.chartshapes+xml"/>
  <Override PartName="/xl/pivotTables/pivotTable1.xml" ContentType="application/vnd.openxmlformats-officedocument.spreadsheetml.pivotTable+xml"/>
  <Override PartName="/xl/drawings/drawing5.xml" ContentType="application/vnd.openxmlformats-officedocument.drawing+xml"/>
  <Override PartName="/xl/slicers/slicer2.xml" ContentType="application/vnd.ms-excel.slicer+xml"/>
  <Override PartName="/xl/pivotTables/pivotTable2.xml" ContentType="application/vnd.openxmlformats-officedocument.spreadsheetml.pivotTable+xml"/>
  <Override PartName="/xl/drawings/drawing6.xml" ContentType="application/vnd.openxmlformats-officedocument.drawing+xml"/>
  <Override PartName="/xl/slicers/slicer3.xml" ContentType="application/vnd.ms-excel.slicer+xml"/>
  <Override PartName="/xl/drawings/drawing7.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8.xml" ContentType="application/vnd.openxmlformats-officedocument.drawing+xml"/>
  <Override PartName="/xl/slicers/slicer4.xml" ContentType="application/vnd.ms-excel.slicer+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pivotTables/pivotTable13.xml" ContentType="application/vnd.openxmlformats-officedocument.spreadsheetml.pivot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16"/>
  <workbookPr updateLinks="never" codeName="ThisWorkbook" hidePivotFieldList="1"/>
  <mc:AlternateContent xmlns:mc="http://schemas.openxmlformats.org/markup-compatibility/2006">
    <mc:Choice Requires="x15">
      <x15ac:absPath xmlns:x15ac="http://schemas.microsoft.com/office/spreadsheetml/2010/11/ac" url="https://qmulprod.sharepoint.com/sites/CEGDataTeam/Shared Documents/- CCG &amp; PH Reporting/WF/WF NHS Health Check/"/>
    </mc:Choice>
  </mc:AlternateContent>
  <xr:revisionPtr revIDLastSave="119" documentId="11_CEA2E6B514F460A573396B90361D1F095609A7F9" xr6:coauthVersionLast="47" xr6:coauthVersionMax="47" xr10:uidLastSave="{3D0F5E59-0724-4DAB-AB88-B9F51455B4AC}"/>
  <bookViews>
    <workbookView xWindow="-120" yWindow="-120" windowWidth="29040" windowHeight="15840" tabRatio="633" xr2:uid="{00000000-000D-0000-FFFF-FFFF00000000}"/>
  </bookViews>
  <sheets>
    <sheet name="HOME" sheetId="19" r:id="rId1"/>
    <sheet name="NHS HC Payment" sheetId="21" r:id="rId2"/>
    <sheet name="Formulas" sheetId="29" state="hidden" r:id="rId3"/>
    <sheet name="Sheet2" sheetId="18" state="hidden" r:id="rId4"/>
    <sheet name="Quality" sheetId="27" r:id="rId5"/>
    <sheet name="Graph" sheetId="12" state="hidden" r:id="rId6"/>
    <sheet name="Fednet Activities" sheetId="28" r:id="rId7"/>
    <sheet name="Sheet3" sheetId="30" state="hidden" r:id="rId8"/>
    <sheet name="Sheet4" sheetId="31" state="hidden" r:id="rId9"/>
    <sheet name="PracticeTABLE1" sheetId="37" state="hidden" r:id="rId10"/>
    <sheet name="EmisData" sheetId="23" state="hidden" r:id="rId11"/>
    <sheet name="Sheet6" sheetId="34" state="hidden" r:id="rId12"/>
    <sheet name="Sheet7" sheetId="24" state="hidden" r:id="rId13"/>
    <sheet name="Sheet5" sheetId="33" state="hidden" r:id="rId14"/>
    <sheet name="PracticeTABLE" sheetId="38" state="hidden" r:id="rId15"/>
    <sheet name="FednetData" sheetId="25" state="hidden" r:id="rId16"/>
    <sheet name="Sheet1" sheetId="32" state="hidden" r:id="rId17"/>
  </sheets>
  <definedNames>
    <definedName name="DATA">INDIRECT(#REF!)</definedName>
    <definedName name="ExternalData_1" localSheetId="10" hidden="1">EmisData!$A$1:$AF$157</definedName>
    <definedName name="ExternalData_1" localSheetId="15" hidden="1">FednetData!$A$1:$AE$21</definedName>
    <definedName name="ExternalData_1" localSheetId="16" hidden="1">Sheet1!$A$1:$DV$5</definedName>
    <definedName name="ExternalData_1" localSheetId="12" hidden="1">Sheet7!$A$1:$DV$5</definedName>
    <definedName name="ExternalData_2" localSheetId="14" hidden="1">PracticeTABLE!$A$1:$G$45</definedName>
    <definedName name="ExternalData_2" localSheetId="9" hidden="1">PracticeTABLE1!$A$1:$R$273</definedName>
    <definedName name="IND">INDIRECT(#REF!)</definedName>
    <definedName name="NwID">INDIRECT(#REF!)</definedName>
    <definedName name="OrgID">INDIRECT(#REF!)</definedName>
    <definedName name="REL_D">INDIRECT(#REF!)</definedName>
    <definedName name="Slicer_Practice">#N/A</definedName>
    <definedName name="Slicer_Rel_D">#N/A</definedName>
    <definedName name="Slicer_Rel_D1">#N/A</definedName>
    <definedName name="Slicer_Rel_D2">#N/A</definedName>
    <definedName name="Slicer_Rel_D3">#N/A</definedName>
    <definedName name="Slicer_SubLocality">#N/A</definedName>
    <definedName name="Slicer_SubLocality1">#N/A</definedName>
  </definedNames>
  <calcPr calcId="191028"/>
  <pivotCaches>
    <pivotCache cacheId="1218" r:id="rId18"/>
    <pivotCache cacheId="1219" r:id="rId19"/>
  </pivotCaches>
  <extLst>
    <ext xmlns:x14="http://schemas.microsoft.com/office/spreadsheetml/2009/9/main" uri="{BBE1A952-AA13-448e-AADC-164F8A28A991}">
      <x14:slicerCaches>
        <x14:slicerCache r:id="rId20"/>
        <x14:slicerCache r:id="rId21"/>
        <x14:slicerCache r:id="rId22"/>
        <x14:slicerCache r:id="rId23"/>
        <x14:slicerCache r:id="rId24"/>
        <x14:slicerCache r:id="rId25"/>
        <x14:slicerCache r:id="rId26"/>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J8" i="30" l="1"/>
  <c r="V8" i="19" s="1"/>
  <c r="K11" i="21" l="1"/>
  <c r="Q10" i="19"/>
  <c r="I10" i="19"/>
  <c r="A2" i="31"/>
  <c r="C2" i="31" l="1"/>
  <c r="O10" i="31" s="1"/>
  <c r="B2" i="31"/>
  <c r="N8" i="31" s="1"/>
  <c r="D23" i="31"/>
  <c r="D30" i="31"/>
  <c r="D29" i="31"/>
  <c r="D28" i="31"/>
  <c r="D26" i="31"/>
  <c r="K10" i="31"/>
  <c r="AA16" i="19" s="1"/>
  <c r="J10" i="31"/>
  <c r="AA14" i="19" s="1"/>
  <c r="I10" i="31"/>
  <c r="AA12" i="19" s="1"/>
  <c r="K8" i="31"/>
  <c r="L16" i="19" s="1"/>
  <c r="J8" i="31"/>
  <c r="L14" i="19" s="1"/>
  <c r="I8" i="31"/>
  <c r="L12" i="19" s="1"/>
  <c r="H9" i="31"/>
  <c r="H8" i="31"/>
  <c r="D11" i="31"/>
  <c r="D27" i="31"/>
  <c r="N10" i="31" l="1"/>
  <c r="L10" i="31" s="1"/>
  <c r="AA18" i="19" s="1"/>
  <c r="O8" i="31"/>
  <c r="L8" i="31" s="1"/>
  <c r="L18" i="19" s="1"/>
  <c r="D24" i="31"/>
  <c r="O9" i="31" s="1"/>
  <c r="D10" i="31"/>
  <c r="I9" i="31" s="1"/>
  <c r="S12" i="19" s="1"/>
  <c r="D25" i="31"/>
  <c r="N9" i="31" s="1"/>
  <c r="J9" i="31"/>
  <c r="S14" i="19" s="1"/>
  <c r="L9" i="31" l="1"/>
  <c r="S18" i="19" s="1"/>
  <c r="P10" i="31"/>
  <c r="M10" i="31" s="1"/>
  <c r="AA20" i="19" s="1"/>
  <c r="P8" i="31"/>
  <c r="M8" i="31" s="1"/>
  <c r="L20" i="19" s="1"/>
  <c r="P9" i="31"/>
  <c r="M9" i="31" s="1"/>
  <c r="S20" i="19" s="1"/>
  <c r="D12" i="31"/>
  <c r="K9" i="31" s="1"/>
  <c r="S16" i="1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EligiblePOP" description="Connection to the 'EligiblePOP' query in the workbook." type="5" refreshedVersion="0" background="1">
    <dbPr connection="Provider=Microsoft.Mashup.OleDb.1;Data Source=$Workbook$;Location=EligiblePOP;Extended Properties=&quot;&quot;" command="SELECT * FROM [EligiblePOP]"/>
  </connection>
  <connection id="2" xr16:uid="{00000000-0015-0000-FFFF-FFFF01000000}" keepAlive="1" name="Query - EMIS_Data" description="Connection to the 'EMIS_Data' query in the workbook." type="5" refreshedVersion="7" background="1" saveData="1">
    <dbPr connection="Provider=Microsoft.Mashup.OleDb.1;Data Source=$Workbook$;Location=EMIS_Data;Extended Properties=&quot;&quot;" command="SELECT * FROM [EMIS_Data]"/>
  </connection>
  <connection id="3" xr16:uid="{00000000-0015-0000-FFFF-FFFF02000000}" keepAlive="1" name="Query - Emis_HC_Headers" description="Connection to the 'Emis_HC_Headers' query in the workbook." type="5" refreshedVersion="0" background="1">
    <dbPr connection="Provider=Microsoft.Mashup.OleDb.1;Data Source=$Workbook$;Location=Emis_HC_Headers;Extended Properties=&quot;&quot;" command="SELECT * FROM [Emis_HC_Headers]"/>
  </connection>
  <connection id="4" xr16:uid="{00000000-0015-0000-FFFF-FFFF03000000}" keepAlive="1" name="Query - EmisData" description="Connection to the 'EmisData' query in the workbook." type="5" refreshedVersion="7" background="1" saveData="1">
    <dbPr connection="Provider=Microsoft.Mashup.OleDb.1;Data Source=$Workbook$;Location=EmisData;Extended Properties=&quot;&quot;" command="SELECT * FROM [EmisData]"/>
  </connection>
  <connection id="5" xr16:uid="{00000000-0015-0000-FFFF-FFFF04000000}" keepAlive="1" name="Query - FEDNET_HC_Headers" description="Connection to the 'FEDNET_HC_Headers' query in the workbook." type="5" refreshedVersion="7" background="1" saveData="1">
    <dbPr connection="Provider=Microsoft.Mashup.OleDb.1;Data Source=$Workbook$;Location=FEDNET_HC_Headers;Extended Properties=&quot;&quot;" command="SELECT * FROM [FEDNET_HC_Headers]"/>
  </connection>
  <connection id="6" xr16:uid="{00000000-0015-0000-FFFF-FFFF05000000}" keepAlive="1" name="Query - FEDNET_HC_Headers1" description="Connection to the 'FEDNET_HC_Headers1' query in the workbook." type="5" refreshedVersion="6" background="1" saveData="1">
    <dbPr connection="Provider=Microsoft.Mashup.OleDb.1;Data Source=$Workbook$;Location=FEDNET_HC_Headers1;Extended Properties=&quot;&quot;" command="SELECT * FROM [FEDNET_HC_Headers1]"/>
  </connection>
  <connection id="7" xr16:uid="{00000000-0015-0000-FFFF-FFFF06000000}" keepAlive="1" name="Query - FednetData" description="Connection to the 'FednetData' query in the workbook." type="5" refreshedVersion="7" background="1" saveData="1">
    <dbPr connection="Provider=Microsoft.Mashup.OleDb.1;Data Source=$Workbook$;Location=FednetData;Extended Properties=&quot;&quot;" command="SELECT * FROM [FednetData]"/>
  </connection>
  <connection id="8" xr16:uid="{00000000-0015-0000-FFFF-FFFF07000000}" keepAlive="1" name="Query - PracticeTABLE" description="Connection to the 'PracticeTABLE' query in the workbook." type="5" refreshedVersion="7" background="1" saveData="1">
    <dbPr connection="Provider=Microsoft.Mashup.OleDb.1;Data Source=$Workbook$;Location=PracticeTABLE;Extended Properties=&quot;&quot;" command="SELECT * FROM [PracticeTABLE]"/>
  </connection>
  <connection id="9" xr16:uid="{4B441CE5-67AC-4CDD-A81B-04FE1A933315}" keepAlive="1" name="Query - PracticeTABLE1" description="Connection to the 'PracticeTABLE1' query in the workbook." type="5" refreshedVersion="7" background="1" saveData="1">
    <dbPr connection="Provider=Microsoft.Mashup.OleDb.1;Data Source=$Workbook$;Location=PracticeTABLE1;Extended Properties=&quot;&quot;" command="SELECT * FROM [PracticeTABLE1]"/>
  </connection>
  <connection id="10" xr16:uid="{00000000-0015-0000-FFFF-FFFF08000000}" keepAlive="1" name="Query - Query2" description="Connection to the 'Query2' query in the workbook." type="5" refreshedVersion="0" background="1">
    <dbPr connection="Provider=Microsoft.Mashup.OleDb.1;Data Source=$Workbook$;Location=Query2;Extended Properties=&quot;&quot;" command="SELECT * FROM [Query2]"/>
  </connection>
  <connection id="11" xr16:uid="{00000000-0015-0000-FFFF-FFFF09000000}" keepAlive="1" name="Query - Sample File" description="Connection to the 'Sample File' query in the workbook." type="5" refreshedVersion="0" background="1">
    <dbPr connection="Provider=Microsoft.Mashup.OleDb.1;Data Source=$Workbook$;Location=&quot;Sample File&quot;;Extended Properties=&quot;&quot;" command="SELECT * FROM [Sample File]"/>
  </connection>
  <connection id="12" xr16:uid="{00000000-0015-0000-FFFF-FFFF0A000000}" keepAlive="1" name="Query - Sample File (2)" description="Connection to the 'Sample File (2)' query in the workbook." type="5" refreshedVersion="0" background="1">
    <dbPr connection="Provider=Microsoft.Mashup.OleDb.1;Data Source=$Workbook$;Location=&quot;Sample File (2)&quot;;Extended Properties=&quot;&quot;" command="SELECT * FROM [Sample File (2)]"/>
  </connection>
  <connection id="13" xr16:uid="{00000000-0015-0000-FFFF-FFFF0B000000}" keepAlive="1" name="Query - Sample File (3)" description="Connection to the 'Sample File (3)' query in the workbook." type="5" refreshedVersion="0" background="1">
    <dbPr connection="Provider=Microsoft.Mashup.OleDb.1;Data Source=$Workbook$;Location=&quot;Sample File (3)&quot;;Extended Properties=&quot;&quot;" command="SELECT * FROM [Sample File (3)]"/>
  </connection>
  <connection id="14" xr16:uid="{00000000-0015-0000-FFFF-FFFF0C000000}" keepAlive="1" name="Query - Sample File (4)" description="Connection to the 'Sample File (4)' query in the workbook." type="5" refreshedVersion="0" background="1">
    <dbPr connection="Provider=Microsoft.Mashup.OleDb.1;Data Source=$Workbook$;Location=&quot;Sample File (4)&quot;;Extended Properties=&quot;&quot;" command="SELECT * FROM [Sample File (4)]"/>
  </connection>
  <connection id="15" xr16:uid="{00000000-0015-0000-FFFF-FFFF0D000000}" keepAlive="1" name="Query - Sample File Parameter1" description="Connection to the 'Sample File Parameter1' query in the workbook." type="5" refreshedVersion="0" background="1">
    <dbPr connection="Provider=Microsoft.Mashup.OleDb.1;Data Source=$Workbook$;Location=&quot;Sample File Parameter1&quot;;Extended Properties=&quot;&quot;" command="SELECT * FROM [Sample File Parameter1]"/>
  </connection>
  <connection id="16" xr16:uid="{00000000-0015-0000-FFFF-FFFF0E000000}" keepAlive="1" name="Query - Sample File Parameter2" description="Connection to the 'Sample File Parameter2' query in the workbook." type="5" refreshedVersion="0" background="1">
    <dbPr connection="Provider=Microsoft.Mashup.OleDb.1;Data Source=$Workbook$;Location=&quot;Sample File Parameter2&quot;;Extended Properties=&quot;&quot;" command="SELECT * FROM [Sample File Parameter2]"/>
  </connection>
  <connection id="17" xr16:uid="{00000000-0015-0000-FFFF-FFFF0F000000}" keepAlive="1" name="Query - Sample File Parameter3" description="Connection to the 'Sample File Parameter3' query in the workbook." type="5" refreshedVersion="0" background="1">
    <dbPr connection="Provider=Microsoft.Mashup.OleDb.1;Data Source=$Workbook$;Location=&quot;Sample File Parameter3&quot;;Extended Properties=&quot;&quot;" command="SELECT * FROM [Sample File Parameter3]"/>
  </connection>
  <connection id="18" xr16:uid="{00000000-0015-0000-FFFF-FFFF10000000}" keepAlive="1" name="Query - Sample File Parameter4" description="Connection to the 'Sample File Parameter4' query in the workbook." type="5" refreshedVersion="0" background="1">
    <dbPr connection="Provider=Microsoft.Mashup.OleDb.1;Data Source=$Workbook$;Location=&quot;Sample File Parameter4&quot;;Extended Properties=&quot;&quot;" command="SELECT * FROM [Sample File Parameter4]"/>
  </connection>
  <connection id="19" xr16:uid="{00000000-0015-0000-FFFF-FFFF11000000}" keepAlive="1" name="Query - Transform File from EligiblePOP" description="Connection to the 'Transform File from EligiblePOP' query in the workbook." type="5" refreshedVersion="0" background="1">
    <dbPr connection="Provider=Microsoft.Mashup.OleDb.1;Data Source=$Workbook$;Location=&quot;Transform File from EligiblePOP&quot;;Extended Properties=&quot;&quot;" command="SELECT * FROM [Transform File from EligiblePOP]"/>
  </connection>
  <connection id="20" xr16:uid="{00000000-0015-0000-FFFF-FFFF12000000}" keepAlive="1" name="Query - Transform File from FEDNET_HC_Headers" description="Connection to the 'Transform File from FEDNET_HC_Headers' query in the workbook." type="5" refreshedVersion="0" background="1">
    <dbPr connection="Provider=Microsoft.Mashup.OleDb.1;Data Source=$Workbook$;Location=&quot;Transform File from FEDNET_HC_Headers&quot;;Extended Properties=&quot;&quot;" command="SELECT * FROM [Transform File from FEDNET_HC_Headers]"/>
  </connection>
  <connection id="21" xr16:uid="{00000000-0015-0000-FFFF-FFFF13000000}" keepAlive="1" name="Query - Transform File from PracticeTABLE" description="Connection to the 'Transform File from PracticeTABLE' query in the workbook." type="5" refreshedVersion="0" background="1">
    <dbPr connection="Provider=Microsoft.Mashup.OleDb.1;Data Source=$Workbook$;Location=&quot;Transform File from PracticeTABLE&quot;;Extended Properties=&quot;&quot;" command="SELECT * FROM [Transform File from PracticeTABLE]"/>
  </connection>
  <connection id="22" xr16:uid="{00000000-0015-0000-FFFF-FFFF14000000}" keepAlive="1" name="Query - Transform File from Query1" description="Connection to the 'Transform File from Query1' query in the workbook." type="5" refreshedVersion="0" background="1">
    <dbPr connection="Provider=Microsoft.Mashup.OleDb.1;Data Source=$Workbook$;Location=&quot;Transform File from Query1&quot;;Extended Properties=&quot;&quot;" command="SELECT * FROM [Transform File from Query1]"/>
  </connection>
  <connection id="23" xr16:uid="{00000000-0015-0000-FFFF-FFFF15000000}" keepAlive="1" name="Query - Transform Sample File from EligiblePOP" description="Connection to the 'Transform Sample File from EligiblePOP' query in the workbook." type="5" refreshedVersion="0" background="1">
    <dbPr connection="Provider=Microsoft.Mashup.OleDb.1;Data Source=$Workbook$;Location=&quot;Transform Sample File from EligiblePOP&quot;;Extended Properties=&quot;&quot;" command="SELECT * FROM [Transform Sample File from EligiblePOP]"/>
  </connection>
  <connection id="24" xr16:uid="{00000000-0015-0000-FFFF-FFFF16000000}" keepAlive="1" name="Query - Transform Sample File from FEDNET_HC_Headers" description="Connection to the 'Transform Sample File from FEDNET_HC_Headers' query in the workbook." type="5" refreshedVersion="0" background="1">
    <dbPr connection="Provider=Microsoft.Mashup.OleDb.1;Data Source=$Workbook$;Location=&quot;Transform Sample File from FEDNET_HC_Headers&quot;;Extended Properties=&quot;&quot;" command="SELECT * FROM [Transform Sample File from FEDNET_HC_Headers]"/>
  </connection>
  <connection id="25" xr16:uid="{00000000-0015-0000-FFFF-FFFF17000000}" keepAlive="1" name="Query - Transform Sample File from PracticeTABLE" description="Connection to the 'Transform Sample File from PracticeTABLE' query in the workbook." type="5" refreshedVersion="0" background="1">
    <dbPr connection="Provider=Microsoft.Mashup.OleDb.1;Data Source=$Workbook$;Location=&quot;Transform Sample File from PracticeTABLE&quot;;Extended Properties=&quot;&quot;" command="SELECT * FROM [Transform Sample File from PracticeTABLE]"/>
  </connection>
  <connection id="26" xr16:uid="{00000000-0015-0000-FFFF-FFFF18000000}" keepAlive="1" name="Query - Transform Sample File from Query1" description="Connection to the 'Transform Sample File from Query1' query in the workbook." type="5" refreshedVersion="0" background="1">
    <dbPr connection="Provider=Microsoft.Mashup.OleDb.1;Data Source=$Workbook$;Location=&quot;Transform Sample File from Query1&quot;;Extended Properties=&quot;&quot;" command="SELECT * FROM [Transform Sample File from Query1]"/>
  </connection>
</connections>
</file>

<file path=xl/sharedStrings.xml><?xml version="1.0" encoding="utf-8"?>
<sst xmlns="http://schemas.openxmlformats.org/spreadsheetml/2006/main" count="6639" uniqueCount="1982">
  <si>
    <t>Select Practice&gt;&gt;</t>
  </si>
  <si>
    <t xml:space="preserve">Practice Selected: </t>
  </si>
  <si>
    <t xml:space="preserve">Network: </t>
  </si>
  <si>
    <t>Waltham Forest Total</t>
  </si>
  <si>
    <t xml:space="preserve">Eligible Population </t>
  </si>
  <si>
    <t>Invite</t>
  </si>
  <si>
    <t xml:space="preserve">      %</t>
  </si>
  <si>
    <t>Proportion Invite</t>
  </si>
  <si>
    <t xml:space="preserve"> %</t>
  </si>
  <si>
    <t>% Complete</t>
  </si>
  <si>
    <t xml:space="preserve">  T</t>
  </si>
  <si>
    <t>% Incomplete</t>
  </si>
  <si>
    <t>T</t>
  </si>
  <si>
    <t>Network / Practice</t>
  </si>
  <si>
    <t>List Size</t>
  </si>
  <si>
    <t>Eligible Population</t>
  </si>
  <si>
    <t>NHS Health Check Invite 2021 -2022</t>
  </si>
  <si>
    <t>NHS Health Done 2021 - 2022</t>
  </si>
  <si>
    <t>NHS Health Check Complete  to date 2021 -2022</t>
  </si>
  <si>
    <t>% Eligible Population with Health Check Done</t>
  </si>
  <si>
    <t>End of Year Reconciled</t>
  </si>
  <si>
    <t>NHS Health Check Done Q1</t>
  </si>
  <si>
    <t>NHS Health Check Complete Q1</t>
  </si>
  <si>
    <t>NHS Health Check Incomplete Q1</t>
  </si>
  <si>
    <t>NHS Health Check Done Q2</t>
  </si>
  <si>
    <t xml:space="preserve">NHS Health Check Complete Q2 </t>
  </si>
  <si>
    <t>NHS Health Check Incomplete Q2</t>
  </si>
  <si>
    <t>NHS Health Check Done Q3</t>
  </si>
  <si>
    <t>NHS Health Check Complete Q3</t>
  </si>
  <si>
    <t>NHS Health Check Incomplete Q3</t>
  </si>
  <si>
    <t>NHS Health Check Done Q4</t>
  </si>
  <si>
    <t>NHS Health Check Complete Q4</t>
  </si>
  <si>
    <t>NHS Health Check Incomplete Q4</t>
  </si>
  <si>
    <t>Row Labels</t>
  </si>
  <si>
    <t>Sum of {00-00} Listsize</t>
  </si>
  <si>
    <t>Sum of Eligible Population</t>
  </si>
  <si>
    <t>Sum of {WF-HC01} NHS Health Check Invite 2020-2021</t>
  </si>
  <si>
    <t>Sum of Proportion Invite</t>
  </si>
  <si>
    <t>Sum of {WF-HC02} NHS Health Done 2020-2021</t>
  </si>
  <si>
    <t>Sum of {WF-HC03} NHS Health Check Complete 2020-2021 [EOY RECONC]</t>
  </si>
  <si>
    <t>Sum of % Eligible population with health check done</t>
  </si>
  <si>
    <t>Sum of EOY</t>
  </si>
  <si>
    <t>Sum of {WF-HC02-Q1} NHS Health Check Done [Q1]</t>
  </si>
  <si>
    <t>Sum of {WF-HC03-Q1} NHS Health Check Complete [Q1, PAY]</t>
  </si>
  <si>
    <t>Sum of Q1 Incomplete</t>
  </si>
  <si>
    <t>Sum of {WF-HC02-Q2} NHS Health Check Done[Q2]</t>
  </si>
  <si>
    <t>Sum of {WF-HC03-Q2} NHS Health Check Complete [Q2, PAY]</t>
  </si>
  <si>
    <t>Sum of Incomplete Q2</t>
  </si>
  <si>
    <t>Sum of {WF-HC02-Q3} NHS Health Check Done [Q3]</t>
  </si>
  <si>
    <t>Sum of {WF-HC03-Q3} NHS Health Check Complete [Q3,PAY]</t>
  </si>
  <si>
    <t>Sum of Q3 Incomplete</t>
  </si>
  <si>
    <t>Sum of {WF-HC02-Q4} NHS Health Check Done [Q4]</t>
  </si>
  <si>
    <t>Sum of {WF-HC03-Q4} NHS Health Check Complete [Q4, PAY]</t>
  </si>
  <si>
    <t>Sum of Q4 Incomplete</t>
  </si>
  <si>
    <t>Central Walthamstow</t>
  </si>
  <si>
    <t>Addison Road Medical Practice</t>
  </si>
  <si>
    <t>Claremont Medical Centre</t>
  </si>
  <si>
    <t>Dr Dhital Practice</t>
  </si>
  <si>
    <t>Waltham Forest Community &amp; Family Health Services Ltd</t>
  </si>
  <si>
    <t>The Firs</t>
  </si>
  <si>
    <t>Chingford E4</t>
  </si>
  <si>
    <t>Chingford Medical Practice</t>
  </si>
  <si>
    <t>Churchill Medical Centre</t>
  </si>
  <si>
    <t>Old Church Surgery</t>
  </si>
  <si>
    <t>The Ridgeway Surgery</t>
  </si>
  <si>
    <t>Handsworth Medical Centre</t>
  </si>
  <si>
    <t>Chingford/ Walthamstow</t>
  </si>
  <si>
    <t>Dr Shantir Practice</t>
  </si>
  <si>
    <t>Kings Head Medical Practice</t>
  </si>
  <si>
    <t>Larkshall Medical Centre</t>
  </si>
  <si>
    <t>Lime Tree &amp; Sinnott Healthcare Ltd</t>
  </si>
  <si>
    <t>The Bailey Practice</t>
  </si>
  <si>
    <t>The Microfaculty</t>
  </si>
  <si>
    <t>Forest Surgery</t>
  </si>
  <si>
    <t>The Penryhn Surgery</t>
  </si>
  <si>
    <t>Forest Integrated Health</t>
  </si>
  <si>
    <t>Francis Road Medical Centre</t>
  </si>
  <si>
    <t>Hampton Medical Centre</t>
  </si>
  <si>
    <t>Lime Tree Surgery</t>
  </si>
  <si>
    <t>The Allum Medical Centre</t>
  </si>
  <si>
    <t>The Lyndhurst Surgery</t>
  </si>
  <si>
    <t>The Ecclesbourne Practice</t>
  </si>
  <si>
    <t>Crawley Road Medical Centre</t>
  </si>
  <si>
    <t>Leyton Collaborative</t>
  </si>
  <si>
    <t>Sma Medical Centre</t>
  </si>
  <si>
    <t>The Manor Practice</t>
  </si>
  <si>
    <t>Leyton Healthcare (Oliver Road)</t>
  </si>
  <si>
    <t>South Leytonstone</t>
  </si>
  <si>
    <t>Green Man Medical Centre</t>
  </si>
  <si>
    <t>High Road Surgery</t>
  </si>
  <si>
    <t>Kiyani Medical Practice</t>
  </si>
  <si>
    <t>LL Medical Care (Agarwal &amp; Agrwal Practice)</t>
  </si>
  <si>
    <t>The Harrow Road Surgery</t>
  </si>
  <si>
    <t>The Langthorne Sharma Family Practice</t>
  </si>
  <si>
    <t>Walthamstow West</t>
  </si>
  <si>
    <t>Grove Surgery</t>
  </si>
  <si>
    <t>Higham Hill Medical Centre</t>
  </si>
  <si>
    <t>Queens Road Medical Centre</t>
  </si>
  <si>
    <t>Seymour Medical Centre</t>
  </si>
  <si>
    <t>St James Medical Practice Ltd</t>
  </si>
  <si>
    <t>Grand Total</t>
  </si>
  <si>
    <t>Calculated Field</t>
  </si>
  <si>
    <t>Solve Order</t>
  </si>
  <si>
    <t>Field</t>
  </si>
  <si>
    <t>Formula</t>
  </si>
  <si>
    <t>='{WF-HC01} NHS Health Check Invite 2020-2021'/'Eligible Population'</t>
  </si>
  <si>
    <t>all quarters</t>
  </si>
  <si>
    <t>='{WF-HC03-Q1} NHS Health Check Complete [Q1, PAY]'+'{WF-HC03-Q2} NHS Health Check Complete [Q2, PAY]'+'{WF-HC03-Q3} NHS Health Check Complete [Q3,PAY]'+'{WF-HC03-Q4} NHS Health Check Complete [Q4, PAY]'</t>
  </si>
  <si>
    <t>EOY</t>
  </si>
  <si>
    <t>='{WF-HC03} NHS Health Check Complete 2020-2021 [EOY RECONC]'-'all quarters'</t>
  </si>
  <si>
    <t>Q1 Incomplete</t>
  </si>
  <si>
    <t>='{WF-HC02-Q1} NHS Health Check Done [Q1]'-'{WF-HC03-Q1} NHS Health Check Complete [Q1, PAY]'</t>
  </si>
  <si>
    <t>Incomplete Q2</t>
  </si>
  <si>
    <t>='{WF-HC02-Q2} NHS Health Check Done[Q2]'-'{WF-HC03-Q2} NHS Health Check Complete [Q2, PAY]'</t>
  </si>
  <si>
    <t>Q3 Incomplete</t>
  </si>
  <si>
    <t>='{WF-HC02-Q3} NHS Health Check Done [Q3]'-'{WF-HC03-Q3} NHS Health Check Complete [Q3,PAY]'</t>
  </si>
  <si>
    <t>Q4 Incomplete</t>
  </si>
  <si>
    <t>='{WF-HC02-Q4} NHS Health Check Done [Q4]'-'{WF-HC03-Q4} NHS Health Check Complete [Q4, PAY]'</t>
  </si>
  <si>
    <t>% Eligible population with health check done</t>
  </si>
  <si>
    <t>='{WF-HC03} NHS Health Check Complete 2020-2021 [EOY RECONC]'/'Eligible Population'</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</si>
  <si>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</si>
  <si>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</si>
  <si>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</si>
  <si>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</si>
  <si>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</si>
  <si>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</si>
  <si>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</si>
  <si>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
  </si>
  <si>
    <t>Waltham Forst NHS Health Check 2021 -2022</t>
  </si>
  <si>
    <t>NHS Health Check Done 2021-2022</t>
  </si>
  <si>
    <t>BMI</t>
  </si>
  <si>
    <t>Ethnicity</t>
  </si>
  <si>
    <t>Blood Pressure Measurement</t>
  </si>
  <si>
    <t>Cardiovascular risk Score _ Qrisk2</t>
  </si>
  <si>
    <t>Smoking Status</t>
  </si>
  <si>
    <t>Family history of heart disease</t>
  </si>
  <si>
    <t>Physical Activity</t>
  </si>
  <si>
    <t>Waist Circumference</t>
  </si>
  <si>
    <t>Pulse Check</t>
  </si>
  <si>
    <t>Alcohol Screening</t>
  </si>
  <si>
    <t>Cholesterol</t>
  </si>
  <si>
    <t>Optician</t>
  </si>
  <si>
    <t>Sum of {WF-HC-P01} - BMI</t>
  </si>
  <si>
    <t>Sum of {WF-HC-P02} - Ethnicity</t>
  </si>
  <si>
    <t>Sum of {WF-HC-P03} - Blood Pressure Measurement</t>
  </si>
  <si>
    <t>Sum of {WF-HC-P04} - Cardiovascular risk score - QRISK2</t>
  </si>
  <si>
    <t>Sum of {WF-HC-P05} - Smoking status</t>
  </si>
  <si>
    <t>Sum of {WF-HC-Q01} - Family history of heart disease</t>
  </si>
  <si>
    <t>Sum of {WF-HC-Q02} - Physical Activity</t>
  </si>
  <si>
    <t>Sum of {WF-HC-Q03} - Waist Circumference</t>
  </si>
  <si>
    <t>Sum of {WF-HC-Q04} - Pulse Check</t>
  </si>
  <si>
    <t>Sum of {WF-HC-Q05} - Alcohol Screening</t>
  </si>
  <si>
    <t>Sum of {WF-HC-Q06} - Random Total Cholesterol and HDL</t>
  </si>
  <si>
    <t>Sum of {WF-HC-Q08} - Optician</t>
  </si>
  <si>
    <t>Graph helper</t>
  </si>
  <si>
    <t>Health Check Done</t>
  </si>
  <si>
    <t>HC complete to date</t>
  </si>
  <si>
    <t>NHS Health Check Complete Q2</t>
  </si>
  <si>
    <t xml:space="preserve">NHS Health Check Complete Q3 </t>
  </si>
  <si>
    <t xml:space="preserve">NHS Health Check Incomplete Q3 </t>
  </si>
  <si>
    <t xml:space="preserve">NHS Health Check Complete Q4 </t>
  </si>
  <si>
    <t xml:space="preserve">NHS Health Check Incomplete Q4 </t>
  </si>
  <si>
    <t>Sum of {WF-HC01} NHS Health Check Invite 2021-2022</t>
  </si>
  <si>
    <t>Sum of {WF-HC03} NHS Health Check Complete 2021-2022 [EOY RECONC]</t>
  </si>
  <si>
    <t>Sum of Q2 Incomplete</t>
  </si>
  <si>
    <t>Grove Surgery (Fednet)</t>
  </si>
  <si>
    <t>Kings Head Medical Practice(Fednet)</t>
  </si>
  <si>
    <t>Queens Road Medical Centre (Fednet)</t>
  </si>
  <si>
    <t>Seymour Medical Centre (Fednet)</t>
  </si>
  <si>
    <t>The Microfaculty (Fednet)</t>
  </si>
  <si>
    <t>NHS HC Payment data above</t>
  </si>
  <si>
    <t xml:space="preserve"> </t>
  </si>
  <si>
    <t>Fednet Quality data below</t>
  </si>
  <si>
    <t>latest data set</t>
  </si>
  <si>
    <t>Done Q1</t>
  </si>
  <si>
    <t>Complete Q1</t>
  </si>
  <si>
    <t>Done Q2</t>
  </si>
  <si>
    <t>Complete Q2</t>
  </si>
  <si>
    <t>Done Q3</t>
  </si>
  <si>
    <t>Complete Q3</t>
  </si>
  <si>
    <t>Done Q4</t>
  </si>
  <si>
    <t>Complete Q4</t>
  </si>
  <si>
    <t>Done</t>
  </si>
  <si>
    <t xml:space="preserve"> Complete</t>
  </si>
  <si>
    <t xml:space="preserve"> Incomplete</t>
  </si>
  <si>
    <t>Practice</t>
  </si>
  <si>
    <t>PCN</t>
  </si>
  <si>
    <t>Values</t>
  </si>
  <si>
    <t>waltham forest Total</t>
  </si>
  <si>
    <t>Waltham Forest</t>
  </si>
  <si>
    <t>Waltham forest total</t>
  </si>
  <si>
    <t>Status</t>
  </si>
  <si>
    <t>Practice ID</t>
  </si>
  <si>
    <t>Locality ID</t>
  </si>
  <si>
    <t>Locality</t>
  </si>
  <si>
    <t>SubLocality ID</t>
  </si>
  <si>
    <t>SubLocality</t>
  </si>
  <si>
    <t>PCN/Network</t>
  </si>
  <si>
    <t>PCN code</t>
  </si>
  <si>
    <t>Clinical System</t>
  </si>
  <si>
    <t>Address 1</t>
  </si>
  <si>
    <t>Address 2</t>
  </si>
  <si>
    <t>Postcode</t>
  </si>
  <si>
    <t>Grid Reference</t>
  </si>
  <si>
    <t>X (easting)</t>
  </si>
  <si>
    <t>Y (northing)</t>
  </si>
  <si>
    <t>Latitude</t>
  </si>
  <si>
    <t>Longitude</t>
  </si>
  <si>
    <t>Active</t>
  </si>
  <si>
    <t>F82001</t>
  </si>
  <si>
    <t>Halbutt Street Surgery</t>
  </si>
  <si>
    <t>BK</t>
  </si>
  <si>
    <t>Barking and Dagenham</t>
  </si>
  <si>
    <t>BK-1</t>
  </si>
  <si>
    <t>East</t>
  </si>
  <si>
    <t>Network East</t>
  </si>
  <si>
    <t>U86966</t>
  </si>
  <si>
    <t>EMISweb</t>
  </si>
  <si>
    <t>2 Halbutt Street</t>
  </si>
  <si>
    <t>Dagenham</t>
  </si>
  <si>
    <t>RM9 5AS</t>
  </si>
  <si>
    <t>TQ 48956 85305</t>
  </si>
  <si>
    <t>F82005</t>
  </si>
  <si>
    <t>Church Elm Lane Medical Practice</t>
  </si>
  <si>
    <t>U86967</t>
  </si>
  <si>
    <t>Church Elm Lane</t>
  </si>
  <si>
    <t>RM10 9RR</t>
  </si>
  <si>
    <t>TQ 49667 84556</t>
  </si>
  <si>
    <t>Y01719</t>
  </si>
  <si>
    <t>Broad Street Medical Centre</t>
  </si>
  <si>
    <t>U86968</t>
  </si>
  <si>
    <t>Broad Street Resource Centre</t>
  </si>
  <si>
    <t>RM10 9HU</t>
  </si>
  <si>
    <t>TQ 49367 83962</t>
  </si>
  <si>
    <t>Y02575</t>
  </si>
  <si>
    <t>Porters Avenue Doctors Surgery</t>
  </si>
  <si>
    <t>U86969</t>
  </si>
  <si>
    <t>234 Porters Avenue</t>
  </si>
  <si>
    <t>RM8 2EQ</t>
  </si>
  <si>
    <t>TQ 47283 85077</t>
  </si>
  <si>
    <t>F82003</t>
  </si>
  <si>
    <t>First Avenue Surgery</t>
  </si>
  <si>
    <t>BK-2</t>
  </si>
  <si>
    <t>East One</t>
  </si>
  <si>
    <t>Network East One</t>
  </si>
  <si>
    <t>U27362</t>
  </si>
  <si>
    <t>2 First Avenue</t>
  </si>
  <si>
    <t>RM10 9AT</t>
  </si>
  <si>
    <t>TQ 49762 83388</t>
  </si>
  <si>
    <t>F82015</t>
  </si>
  <si>
    <t>Hedgemans Surgery</t>
  </si>
  <si>
    <t>92 Hedgemans Road</t>
  </si>
  <si>
    <t>RM9 6HT</t>
  </si>
  <si>
    <t>TQ 48734 84495</t>
  </si>
  <si>
    <t>F82017</t>
  </si>
  <si>
    <t xml:space="preserve">St Albans Surgery </t>
  </si>
  <si>
    <t>Urswick Road</t>
  </si>
  <si>
    <t>RM9 6EA</t>
  </si>
  <si>
    <t>TQ 48052 84181</t>
  </si>
  <si>
    <t>F82621</t>
  </si>
  <si>
    <t>The Surgery (Dr Ola)</t>
  </si>
  <si>
    <t>36 Dewey Road</t>
  </si>
  <si>
    <t>RM10 8AR</t>
  </si>
  <si>
    <t>TQ 50141 84824</t>
  </si>
  <si>
    <t>F82634</t>
  </si>
  <si>
    <t>Heathway Medical Centre</t>
  </si>
  <si>
    <t xml:space="preserve">Morland Road </t>
  </si>
  <si>
    <t>F82678</t>
  </si>
  <si>
    <t xml:space="preserve">Dr Alkaisy Surgery </t>
  </si>
  <si>
    <t>F82679</t>
  </si>
  <si>
    <t>Parkview Medical Practice</t>
  </si>
  <si>
    <t>199 Reede Road</t>
  </si>
  <si>
    <t>RM10 8EJ</t>
  </si>
  <si>
    <t>TQ 49877 85126</t>
  </si>
  <si>
    <t>F82034</t>
  </si>
  <si>
    <t>Victoria Medical Centre</t>
  </si>
  <si>
    <t>BK-3</t>
  </si>
  <si>
    <t>West</t>
  </si>
  <si>
    <t>Network West</t>
  </si>
  <si>
    <t>U26744</t>
  </si>
  <si>
    <t>1 Queens Road</t>
  </si>
  <si>
    <t>Barking</t>
  </si>
  <si>
    <t>IG11 8GD</t>
  </si>
  <si>
    <t>TQ 44085 84494</t>
  </si>
  <si>
    <t>F82042</t>
  </si>
  <si>
    <t>Aurora Medcare</t>
  </si>
  <si>
    <t>1 King Edwards Road</t>
  </si>
  <si>
    <t>IG11 7TB</t>
  </si>
  <si>
    <t>TQ 44643 83708</t>
  </si>
  <si>
    <t>F82625</t>
  </si>
  <si>
    <t>Abbey Medical centre</t>
  </si>
  <si>
    <t>1 Harpour Road</t>
  </si>
  <si>
    <t>IG11 8RJ</t>
  </si>
  <si>
    <t>TQ 44215 84642</t>
  </si>
  <si>
    <t>Y01280</t>
  </si>
  <si>
    <t>Shifa Medical Practice</t>
  </si>
  <si>
    <t>Gasgoine Road</t>
  </si>
  <si>
    <t>IG11 7RS</t>
  </si>
  <si>
    <t>TQ 44478 83438</t>
  </si>
  <si>
    <t>F82018</t>
  </si>
  <si>
    <t>Barking Medical  Group Practice</t>
  </si>
  <si>
    <t>BK-4</t>
  </si>
  <si>
    <t>West One</t>
  </si>
  <si>
    <t>Network West One</t>
  </si>
  <si>
    <t>U11211</t>
  </si>
  <si>
    <t>130 Upney lane</t>
  </si>
  <si>
    <t>IG11 9LT</t>
  </si>
  <si>
    <t>TQ 45536 84574</t>
  </si>
  <si>
    <t>F82040</t>
  </si>
  <si>
    <t>John Smith House</t>
  </si>
  <si>
    <t>145-207 Bevan Avenue</t>
  </si>
  <si>
    <t>IG11 9NS</t>
  </si>
  <si>
    <t>TQ 46496 84245</t>
  </si>
  <si>
    <t>F82612</t>
  </si>
  <si>
    <t>The White House</t>
  </si>
  <si>
    <t>12 Movers Lane</t>
  </si>
  <si>
    <t>IG11 7UN</t>
  </si>
  <si>
    <t>TQ 44930 83744</t>
  </si>
  <si>
    <t>F82647</t>
  </si>
  <si>
    <t>Dr Gupta &amp; Partner</t>
  </si>
  <si>
    <t>7 Salisbury Avenue</t>
  </si>
  <si>
    <t>IG11 9XQ</t>
  </si>
  <si>
    <t>TQ 44605 84272</t>
  </si>
  <si>
    <t>F82650</t>
  </si>
  <si>
    <t>Ripple Road Medical Centre</t>
  </si>
  <si>
    <t>343 Ripple Road</t>
  </si>
  <si>
    <t>IG11 7RJ</t>
  </si>
  <si>
    <t>TQ 45217 83938</t>
  </si>
  <si>
    <t>F82680</t>
  </si>
  <si>
    <t>Highgrove Surgery</t>
  </si>
  <si>
    <t>SystmOne</t>
  </si>
  <si>
    <t xml:space="preserve">Upney Lane </t>
  </si>
  <si>
    <t>IG11 9LX</t>
  </si>
  <si>
    <t>TQ 45644 84306</t>
  </si>
  <si>
    <t>F82027</t>
  </si>
  <si>
    <t>Faircross Health Centre</t>
  </si>
  <si>
    <t>BK-5</t>
  </si>
  <si>
    <t>North</t>
  </si>
  <si>
    <t>Network North</t>
  </si>
  <si>
    <t>U55387</t>
  </si>
  <si>
    <t>51 Upney Lane</t>
  </si>
  <si>
    <t>IG11 9LP</t>
  </si>
  <si>
    <t>TQ 45367 84850</t>
  </si>
  <si>
    <t>F82012</t>
  </si>
  <si>
    <t>Five Elms</t>
  </si>
  <si>
    <t>Five Elms Road</t>
  </si>
  <si>
    <t>RM9 5TT</t>
  </si>
  <si>
    <t>TQ 48622 86004</t>
  </si>
  <si>
    <t>F82025</t>
  </si>
  <si>
    <t>Julia Engwell Surgery</t>
  </si>
  <si>
    <t>Woodward Road</t>
  </si>
  <si>
    <t>RM9 4SR</t>
  </si>
  <si>
    <t>TQ 47520 84362</t>
  </si>
  <si>
    <t>F82051</t>
  </si>
  <si>
    <t>Laburnum Health centre</t>
  </si>
  <si>
    <t>11 Althorne Way</t>
  </si>
  <si>
    <t>RM10 7DF</t>
  </si>
  <si>
    <t>TQ 49234 86817</t>
  </si>
  <si>
    <t>F82642</t>
  </si>
  <si>
    <t>Gables Surgery</t>
  </si>
  <si>
    <t>Markyate Road</t>
  </si>
  <si>
    <t>RM8 2LD</t>
  </si>
  <si>
    <t>TQ 46953 85105</t>
  </si>
  <si>
    <t>F82661</t>
  </si>
  <si>
    <t>Green Lane Surgery</t>
  </si>
  <si>
    <t>872 Green Lane</t>
  </si>
  <si>
    <t>RM8 1BX</t>
  </si>
  <si>
    <t>TQ 48005 86869</t>
  </si>
  <si>
    <t>F86040</t>
  </si>
  <si>
    <t>The Surgery</t>
  </si>
  <si>
    <t>620 Longbridge Road</t>
  </si>
  <si>
    <t>RM8 2AJ</t>
  </si>
  <si>
    <t>TQ 46755 85732</t>
  </si>
  <si>
    <t>Y01795</t>
  </si>
  <si>
    <t>Oval Road Practice</t>
  </si>
  <si>
    <t>U55388</t>
  </si>
  <si>
    <t>69 Oval Road North</t>
  </si>
  <si>
    <t>RM10 9ET</t>
  </si>
  <si>
    <t>TQ 49697 83763</t>
  </si>
  <si>
    <t>F82038</t>
  </si>
  <si>
    <t>Valence Medical Centre</t>
  </si>
  <si>
    <t>U55389</t>
  </si>
  <si>
    <t>563 Valence Avenue</t>
  </si>
  <si>
    <t>RM8 3RH</t>
  </si>
  <si>
    <t>TQ 47822 85951</t>
  </si>
  <si>
    <t>F82604</t>
  </si>
  <si>
    <t>Marks Gate Medical Practice</t>
  </si>
  <si>
    <t>BK-6</t>
  </si>
  <si>
    <t>Central</t>
  </si>
  <si>
    <t>Network Central</t>
  </si>
  <si>
    <t>U92874</t>
  </si>
  <si>
    <t>Lawn Farm Grove</t>
  </si>
  <si>
    <t>RM6 5LL</t>
  </si>
  <si>
    <t>TQ 48155 89472</t>
  </si>
  <si>
    <t>F82660</t>
  </si>
  <si>
    <t>Tulasi Medical Centre</t>
  </si>
  <si>
    <t>10 Bennetts Castle Lane</t>
  </si>
  <si>
    <t>RM8 3XU</t>
  </si>
  <si>
    <t>TQ 47363 86819</t>
  </si>
  <si>
    <t>F82677</t>
  </si>
  <si>
    <t>Becontree Medical Centre</t>
  </si>
  <si>
    <t>645 Becontree Avenue</t>
  </si>
  <si>
    <t>RM8 3HP</t>
  </si>
  <si>
    <t>TQ 48516 86671</t>
  </si>
  <si>
    <t>F84013</t>
  </si>
  <si>
    <t xml:space="preserve">Stamford Hill Surgery </t>
  </si>
  <si>
    <t>CH</t>
  </si>
  <si>
    <t>City &amp; Hackney</t>
  </si>
  <si>
    <t>CH-NE1</t>
  </si>
  <si>
    <t>Springfield Park (NE1)</t>
  </si>
  <si>
    <t>U89154</t>
  </si>
  <si>
    <t>2 Egerton Road</t>
  </si>
  <si>
    <t>Stamford Hill</t>
  </si>
  <si>
    <t>N16 6UA</t>
  </si>
  <si>
    <t>TQ 33741 87885</t>
  </si>
  <si>
    <t>F84686</t>
  </si>
  <si>
    <t xml:space="preserve">Cranwich Road Surgery </t>
  </si>
  <si>
    <t>62 Cranwich Road</t>
  </si>
  <si>
    <t>N16 5JF</t>
  </si>
  <si>
    <t>TQ 33045 87827</t>
  </si>
  <si>
    <t>Y03049</t>
  </si>
  <si>
    <t>Spring Hill Practice</t>
  </si>
  <si>
    <t>19-21 Oldhill Street</t>
  </si>
  <si>
    <t>N16 6LU</t>
  </si>
  <si>
    <t>TQ 34202 87381</t>
  </si>
  <si>
    <t>F84018</t>
  </si>
  <si>
    <t>The Nightingale Practice</t>
  </si>
  <si>
    <t>CH-NE2</t>
  </si>
  <si>
    <t>Hackney Downs (NE2)</t>
  </si>
  <si>
    <t>U21268</t>
  </si>
  <si>
    <t>10 Kenninghall Rd</t>
  </si>
  <si>
    <t>Clapton</t>
  </si>
  <si>
    <t>E5 8BY</t>
  </si>
  <si>
    <t>TQ 34412 86145</t>
  </si>
  <si>
    <t>F84080</t>
  </si>
  <si>
    <t>The Gadvhi Practice</t>
  </si>
  <si>
    <t>1a Fountayne Road</t>
  </si>
  <si>
    <t>N16 7EA</t>
  </si>
  <si>
    <t>TQ 34209 86834</t>
  </si>
  <si>
    <t>F84619</t>
  </si>
  <si>
    <t>The Riverside Practice</t>
  </si>
  <si>
    <t>14 Urban Hive, Theydon Rd</t>
  </si>
  <si>
    <t>E5 9BQ</t>
  </si>
  <si>
    <t>TQ 35164 86953</t>
  </si>
  <si>
    <t>F84668</t>
  </si>
  <si>
    <t>Clapton Surgery</t>
  </si>
  <si>
    <t>14 Theydon Road</t>
  </si>
  <si>
    <t>F84685</t>
  </si>
  <si>
    <t>Elm Practice</t>
  </si>
  <si>
    <t>F84711</t>
  </si>
  <si>
    <t>Rosewood Practice</t>
  </si>
  <si>
    <t>F84720</t>
  </si>
  <si>
    <t>Healy Medical Centre</t>
  </si>
  <si>
    <t>200 Upper Clapton Road</t>
  </si>
  <si>
    <t>E5 9HD</t>
  </si>
  <si>
    <t>TQ 35028 87268</t>
  </si>
  <si>
    <t>F84036</t>
  </si>
  <si>
    <t xml:space="preserve">Cedar Practice </t>
  </si>
  <si>
    <t>CH-NW1</t>
  </si>
  <si>
    <t>Woodberry Wetlands (NW1)</t>
  </si>
  <si>
    <t>U46293</t>
  </si>
  <si>
    <t>John Scott Health Centre</t>
  </si>
  <si>
    <t>Green Lanes</t>
  </si>
  <si>
    <t>N4 2NU</t>
  </si>
  <si>
    <t>TQ 32221 87203</t>
  </si>
  <si>
    <t>F84115</t>
  </si>
  <si>
    <t>Statham Grove Surgery</t>
  </si>
  <si>
    <t>Statham Grove</t>
  </si>
  <si>
    <t>N16 9DP</t>
  </si>
  <si>
    <t>TQ 32544 86016</t>
  </si>
  <si>
    <t>F84119</t>
  </si>
  <si>
    <t>The Heron Practice</t>
  </si>
  <si>
    <t>F84716</t>
  </si>
  <si>
    <t>Allerton Road Medical Centre</t>
  </si>
  <si>
    <t>34a Allerton Road</t>
  </si>
  <si>
    <t>N16 5UF</t>
  </si>
  <si>
    <t>TQ 32456 86933</t>
  </si>
  <si>
    <t>F84008</t>
  </si>
  <si>
    <t>Barton House Health Centre</t>
  </si>
  <si>
    <t>CH-NW2</t>
  </si>
  <si>
    <t>Clissold Park (NW2)</t>
  </si>
  <si>
    <t>U51492</t>
  </si>
  <si>
    <t>233 Albion Road</t>
  </si>
  <si>
    <t>Stoke Newington</t>
  </si>
  <si>
    <t>N16 9JT</t>
  </si>
  <si>
    <t>TQ 32926 86369</t>
  </si>
  <si>
    <t>F84033</t>
  </si>
  <si>
    <t>Somerford Grove Practice</t>
  </si>
  <si>
    <t>Somerford Grove</t>
  </si>
  <si>
    <t>N16 7UA</t>
  </si>
  <si>
    <t>TQ 33722 85639</t>
  </si>
  <si>
    <t>F84636</t>
  </si>
  <si>
    <t>Barretts Grove Surgery</t>
  </si>
  <si>
    <t>6 Barretts Grove</t>
  </si>
  <si>
    <t>N16 8AR</t>
  </si>
  <si>
    <t>TQ 33334 85451</t>
  </si>
  <si>
    <t>F84694</t>
  </si>
  <si>
    <t>Brooke Road Surgery</t>
  </si>
  <si>
    <t>40-42 Brooke Road</t>
  </si>
  <si>
    <t>N16 7LR</t>
  </si>
  <si>
    <t>TQ 33833 86338</t>
  </si>
  <si>
    <t>F84003</t>
  </si>
  <si>
    <t>Lower Clapton Group Practice</t>
  </si>
  <si>
    <t>CH-SE1</t>
  </si>
  <si>
    <t>Hackney Marshes (SE1)</t>
  </si>
  <si>
    <t>U05451</t>
  </si>
  <si>
    <t>36 Lower Clapton Road</t>
  </si>
  <si>
    <t>E5 0PD</t>
  </si>
  <si>
    <t>TQ 35145 85320</t>
  </si>
  <si>
    <t>F84015</t>
  </si>
  <si>
    <t>Kingsmead Healthcare</t>
  </si>
  <si>
    <t>4 Kingsmead Way</t>
  </si>
  <si>
    <t>E9 5QG</t>
  </si>
  <si>
    <t>TQ 36351 85487</t>
  </si>
  <si>
    <t>F84060</t>
  </si>
  <si>
    <t>Athena Medical Centre</t>
  </si>
  <si>
    <t>21 Atherden Road</t>
  </si>
  <si>
    <t>E5 0QP</t>
  </si>
  <si>
    <t>TQ 35057 85799</t>
  </si>
  <si>
    <t>F84105</t>
  </si>
  <si>
    <t>The Lea Surgery</t>
  </si>
  <si>
    <t>186 Homerton High Street</t>
  </si>
  <si>
    <t>E9 6AG</t>
  </si>
  <si>
    <t>TQ 35784 85079</t>
  </si>
  <si>
    <t>F84719</t>
  </si>
  <si>
    <t>Latimer Health Centre</t>
  </si>
  <si>
    <t>4 Homerton Terrace</t>
  </si>
  <si>
    <t>E9 6RT</t>
  </si>
  <si>
    <t>TQ 35346 84880</t>
  </si>
  <si>
    <t>F84069</t>
  </si>
  <si>
    <t>The Well Street Surgery</t>
  </si>
  <si>
    <t>CH-SE2</t>
  </si>
  <si>
    <t>Well Street Common (SE2)</t>
  </si>
  <si>
    <t>U58256</t>
  </si>
  <si>
    <t>28 Shore Road</t>
  </si>
  <si>
    <t>E9 7TA</t>
  </si>
  <si>
    <t>TQ 35138 84055</t>
  </si>
  <si>
    <t>F84601</t>
  </si>
  <si>
    <t xml:space="preserve">Elsdale Street Surgery </t>
  </si>
  <si>
    <t>28 Elsdale Street</t>
  </si>
  <si>
    <t>E9 6QY</t>
  </si>
  <si>
    <t>TQ 35380 84483</t>
  </si>
  <si>
    <t>F84620</t>
  </si>
  <si>
    <t>The Wick Health Centre</t>
  </si>
  <si>
    <t>200 Wick Rd</t>
  </si>
  <si>
    <t>E9 5AN</t>
  </si>
  <si>
    <t>TQ 36085 84711</t>
  </si>
  <si>
    <t>F84632</t>
  </si>
  <si>
    <t>The Greenhouse</t>
  </si>
  <si>
    <t>19 Tudor Road</t>
  </si>
  <si>
    <t>E9 7SN</t>
  </si>
  <si>
    <t>TQ 34985 83975</t>
  </si>
  <si>
    <t>Y00403</t>
  </si>
  <si>
    <t xml:space="preserve">Trowbridge Surgery </t>
  </si>
  <si>
    <t>18 Merriam Avenue</t>
  </si>
  <si>
    <t>E9 5NE</t>
  </si>
  <si>
    <t>TQ 36747 84792</t>
  </si>
  <si>
    <t>F84021</t>
  </si>
  <si>
    <t>London Fields Medical Centre</t>
  </si>
  <si>
    <t>CH-SW1</t>
  </si>
  <si>
    <t>London Fields (SW1)</t>
  </si>
  <si>
    <t>U40100</t>
  </si>
  <si>
    <t>38-44 Broadway Market</t>
  </si>
  <si>
    <t>E8 4QJ</t>
  </si>
  <si>
    <t>TQ 34536 83745</t>
  </si>
  <si>
    <t>F84035</t>
  </si>
  <si>
    <t>Richmond Road Medical Centre</t>
  </si>
  <si>
    <t>136 Richmond Road</t>
  </si>
  <si>
    <t>E8 3HN</t>
  </si>
  <si>
    <t>TQ 34245 84457</t>
  </si>
  <si>
    <t>F84038</t>
  </si>
  <si>
    <t>Beechwood Medical Centre</t>
  </si>
  <si>
    <t>86-86a Dalston Lane</t>
  </si>
  <si>
    <t>E8 3AH</t>
  </si>
  <si>
    <t>TQ 33890 84780</t>
  </si>
  <si>
    <t>F84063</t>
  </si>
  <si>
    <t>Dalston Practice</t>
  </si>
  <si>
    <t>1b Madinah Road</t>
  </si>
  <si>
    <t>E8 1PG</t>
  </si>
  <si>
    <t>TQ 34111 84978</t>
  </si>
  <si>
    <t>F84117</t>
  </si>
  <si>
    <t>Queensbridge Group Practice</t>
  </si>
  <si>
    <t>24, Holly Street</t>
  </si>
  <si>
    <t>E8 3XP</t>
  </si>
  <si>
    <t>TQ 33838 84271</t>
  </si>
  <si>
    <t>F84621</t>
  </si>
  <si>
    <t>The Sandringham Practice</t>
  </si>
  <si>
    <t>1a Madinah Road</t>
  </si>
  <si>
    <t>F84640</t>
  </si>
  <si>
    <t>The Neaman Practice</t>
  </si>
  <si>
    <t>CH-SW2</t>
  </si>
  <si>
    <t>Shoreditch Park &amp; City (SW2)</t>
  </si>
  <si>
    <t>U07169</t>
  </si>
  <si>
    <t>15 Half Moon Court</t>
  </si>
  <si>
    <t>EC1A 7HF</t>
  </si>
  <si>
    <t>TQ 32048 81725</t>
  </si>
  <si>
    <t>F84072</t>
  </si>
  <si>
    <t>De Beauvoir Surgery</t>
  </si>
  <si>
    <t>30 Hertford Road</t>
  </si>
  <si>
    <t>N1 5QT</t>
  </si>
  <si>
    <t>TQ 33377 83922</t>
  </si>
  <si>
    <t>F84096</t>
  </si>
  <si>
    <t>The Lawson Practice</t>
  </si>
  <si>
    <t>St Leonard's Hospital, Nuttall St</t>
  </si>
  <si>
    <t>Nuttall Street</t>
  </si>
  <si>
    <t>N1 5HZ</t>
  </si>
  <si>
    <t>TQ 33302 83395</t>
  </si>
  <si>
    <t>F84635</t>
  </si>
  <si>
    <t>Shoreditch Park Surgery</t>
  </si>
  <si>
    <t>10 Rushton Street</t>
  </si>
  <si>
    <t>N1 5DR</t>
  </si>
  <si>
    <t>TQ 32796 83359</t>
  </si>
  <si>
    <t>F84692</t>
  </si>
  <si>
    <t>The Hoxton Surgery</t>
  </si>
  <si>
    <t>12 Rushton Street</t>
  </si>
  <si>
    <t>F82011</t>
  </si>
  <si>
    <t>St Edwards Surgery</t>
  </si>
  <si>
    <t>HV</t>
  </si>
  <si>
    <t>Havering</t>
  </si>
  <si>
    <t>HV-1</t>
  </si>
  <si>
    <t>Havering Crest</t>
  </si>
  <si>
    <t>Havering Crest Network</t>
  </si>
  <si>
    <t>U29424</t>
  </si>
  <si>
    <t>7 St Edwards Way</t>
  </si>
  <si>
    <t>Romford</t>
  </si>
  <si>
    <t>RM1 3DQ</t>
  </si>
  <si>
    <t>TQ 51307 89056</t>
  </si>
  <si>
    <t>F82019</t>
  </si>
  <si>
    <t>Chadwell Heath Health Centre - The Upstairs Surgery (Dr Hamilton-Smith)</t>
  </si>
  <si>
    <t>Ashton Garden</t>
  </si>
  <si>
    <t>Chadwell Heath</t>
  </si>
  <si>
    <t>RM6 6RT</t>
  </si>
  <si>
    <t>TQ 48405 88264</t>
  </si>
  <si>
    <t>F82638</t>
  </si>
  <si>
    <t>The Modern Medical Centre</t>
  </si>
  <si>
    <t>195 Rush Green Road</t>
  </si>
  <si>
    <t>Rush Green</t>
  </si>
  <si>
    <t>RM7 0PX</t>
  </si>
  <si>
    <t>TQ 51030 87418</t>
  </si>
  <si>
    <t>F82039</t>
  </si>
  <si>
    <t>Rush Green Medical Centre (Dr Poologanathan &amp; Partners)</t>
  </si>
  <si>
    <t>261 Dagenham Road</t>
  </si>
  <si>
    <t>RM7 0XR</t>
  </si>
  <si>
    <t>TQ 50932 86893</t>
  </si>
  <si>
    <t>F82031</t>
  </si>
  <si>
    <t>Rush Green Medical Centre (Dr Sanomi)</t>
  </si>
  <si>
    <t>F82023</t>
  </si>
  <si>
    <t>High Street Surgery (Dr Pervez)</t>
  </si>
  <si>
    <t>219 High Street</t>
  </si>
  <si>
    <t>Hornchurch</t>
  </si>
  <si>
    <t>RM11 3XT</t>
  </si>
  <si>
    <t>TQ 54233 87089</t>
  </si>
  <si>
    <t>F82675</t>
  </si>
  <si>
    <t>Billet Lane Medical Centre</t>
  </si>
  <si>
    <t>58b Billet Lane</t>
  </si>
  <si>
    <t>RM11 1XA</t>
  </si>
  <si>
    <t>TQ 53895 87670</t>
  </si>
  <si>
    <t>F82663</t>
  </si>
  <si>
    <t>Brentwood Road Surgery (Dr Marks)</t>
  </si>
  <si>
    <t>107 Brentwood Road</t>
  </si>
  <si>
    <t>RM1 2SB</t>
  </si>
  <si>
    <t>TQ 52030 88243</t>
  </si>
  <si>
    <t>F82013</t>
  </si>
  <si>
    <t xml:space="preserve">Western Road Medical Centre </t>
  </si>
  <si>
    <t>HV-2</t>
  </si>
  <si>
    <t>Havering Marshall</t>
  </si>
  <si>
    <t>Marshall Network</t>
  </si>
  <si>
    <t>U50107</t>
  </si>
  <si>
    <t>99 Western Road</t>
  </si>
  <si>
    <t>RM1 3LS</t>
  </si>
  <si>
    <t>TQ 51671 88948</t>
  </si>
  <si>
    <t>F82021</t>
  </si>
  <si>
    <t>The New Medical Centre</t>
  </si>
  <si>
    <t>264 Brentwood Road</t>
  </si>
  <si>
    <t>RM2 5SU</t>
  </si>
  <si>
    <t>TQ 52819 88475</t>
  </si>
  <si>
    <t>F82009</t>
  </si>
  <si>
    <t>North Street Medical Care</t>
  </si>
  <si>
    <t>274 North Street</t>
  </si>
  <si>
    <t>RM1 4QJ</t>
  </si>
  <si>
    <t>TQ 50672 89720</t>
  </si>
  <si>
    <t>F82686</t>
  </si>
  <si>
    <t>Chadwell Heath Health Centre (Dr A Patel)</t>
  </si>
  <si>
    <t>HV-3</t>
  </si>
  <si>
    <t>Havering North</t>
  </si>
  <si>
    <t>North Network</t>
  </si>
  <si>
    <t>U55939</t>
  </si>
  <si>
    <t>Ashton Gardens</t>
  </si>
  <si>
    <t>F82010</t>
  </si>
  <si>
    <t>Petersfield Surgery</t>
  </si>
  <si>
    <t>70 Petersfield Ave</t>
  </si>
  <si>
    <t>Harold Hill</t>
  </si>
  <si>
    <t>RM3 9PD</t>
  </si>
  <si>
    <t>TQ 54717 92014</t>
  </si>
  <si>
    <t>F82648</t>
  </si>
  <si>
    <t>Ingrebourne Medical Centre</t>
  </si>
  <si>
    <t>135 Straight Road</t>
  </si>
  <si>
    <t>RM3 7JJ</t>
  </si>
  <si>
    <t>TQ 53197 91366</t>
  </si>
  <si>
    <t>F82671</t>
  </si>
  <si>
    <t>Straight Road Doctors Surgery (Dr Prasad)</t>
  </si>
  <si>
    <t>137 Straight Road</t>
  </si>
  <si>
    <t>F82670</t>
  </si>
  <si>
    <t>AbbaMoor Surgery</t>
  </si>
  <si>
    <t>Gooshays Drive</t>
  </si>
  <si>
    <t>RM3 9SU</t>
  </si>
  <si>
    <t>TQ 54169 92056</t>
  </si>
  <si>
    <t>F82014</t>
  </si>
  <si>
    <t>Harold Hill Health Centre (Dr Kuchhai)</t>
  </si>
  <si>
    <t>F82016</t>
  </si>
  <si>
    <t>Central Park Surgery (Dr Kakad)</t>
  </si>
  <si>
    <t>Y00312</t>
  </si>
  <si>
    <t>The Robins Surgery</t>
  </si>
  <si>
    <t>F82007</t>
  </si>
  <si>
    <t>The Greenwood Practice</t>
  </si>
  <si>
    <t>89 Gubbins Lane</t>
  </si>
  <si>
    <t>Harold Wood</t>
  </si>
  <si>
    <t>RM3 0DR</t>
  </si>
  <si>
    <t>TQ 54748 90860</t>
  </si>
  <si>
    <t>F82045</t>
  </si>
  <si>
    <t>Oak Lodge Surgery (Dr Chowdhury)</t>
  </si>
  <si>
    <t>6 Oak Road</t>
  </si>
  <si>
    <t>RM3 0PT</t>
  </si>
  <si>
    <t>TQ 54849 90533</t>
  </si>
  <si>
    <t>Y02973</t>
  </si>
  <si>
    <t>Kings Park Surgery</t>
  </si>
  <si>
    <t>St Clements Avenue</t>
  </si>
  <si>
    <t>RM3 0FE</t>
  </si>
  <si>
    <t>TQ 54268 90605</t>
  </si>
  <si>
    <t>F82030</t>
  </si>
  <si>
    <t>Lynwood Medical Centre</t>
  </si>
  <si>
    <t>4 Lynwood Drive</t>
  </si>
  <si>
    <t>Collier Row</t>
  </si>
  <si>
    <t>RM5 3QL</t>
  </si>
  <si>
    <t>TQ 49970 91426</t>
  </si>
  <si>
    <t>F82630</t>
  </si>
  <si>
    <t>Chase Cross Medical Centre (Dr Kulendran)</t>
  </si>
  <si>
    <t>Chase Cross Road</t>
  </si>
  <si>
    <t>RM5 3PJ</t>
  </si>
  <si>
    <t>TQ 50027 91251</t>
  </si>
  <si>
    <t>F82610</t>
  </si>
  <si>
    <t>Dr N K Gupta Surgery</t>
  </si>
  <si>
    <t>206 Mawney Road</t>
  </si>
  <si>
    <t>RM7 8BU</t>
  </si>
  <si>
    <t>TQ 50077 89338</t>
  </si>
  <si>
    <t>F82055</t>
  </si>
  <si>
    <t>Hornchurch Healthcare</t>
  </si>
  <si>
    <t>HV-4</t>
  </si>
  <si>
    <t>Havering South</t>
  </si>
  <si>
    <t>South Network</t>
  </si>
  <si>
    <t>U00367</t>
  </si>
  <si>
    <t>F82609</t>
  </si>
  <si>
    <t>Sutton Ave surgery (P M Patel)</t>
  </si>
  <si>
    <t>24 Suttons Ave</t>
  </si>
  <si>
    <t>RM12 4LF</t>
  </si>
  <si>
    <t>TQ 53941 86488</t>
  </si>
  <si>
    <t>F82002</t>
  </si>
  <si>
    <t>Haiderian Medical Centre</t>
  </si>
  <si>
    <t>181 Corbets Tey Road</t>
  </si>
  <si>
    <t>Upminster</t>
  </si>
  <si>
    <t>RM14 2YN</t>
  </si>
  <si>
    <t>TQ 55913 85795</t>
  </si>
  <si>
    <t>F82008</t>
  </si>
  <si>
    <t>Maylands Health Care</t>
  </si>
  <si>
    <t>300 Upper Rainham Road</t>
  </si>
  <si>
    <t>Elm Park</t>
  </si>
  <si>
    <t>RM12 4EQ</t>
  </si>
  <si>
    <t>TQ 51980 86056</t>
  </si>
  <si>
    <t>F82028</t>
  </si>
  <si>
    <t>Wood Lane Medical Centre</t>
  </si>
  <si>
    <t>39 Wood Lane</t>
  </si>
  <si>
    <t>RM12 5HX</t>
  </si>
  <si>
    <t>TQ 52375 85087</t>
  </si>
  <si>
    <t>F82666</t>
  </si>
  <si>
    <t>The Surgery (Dr Rahman)</t>
  </si>
  <si>
    <t>482 South End Road</t>
  </si>
  <si>
    <t>RM12 5PA</t>
  </si>
  <si>
    <t>TQ 52924 85456</t>
  </si>
  <si>
    <t>F82022</t>
  </si>
  <si>
    <t>The Rosewood Medical Centre</t>
  </si>
  <si>
    <t>30 Astra Close</t>
  </si>
  <si>
    <t>RM12 5NJ</t>
  </si>
  <si>
    <t>TQ 52722 84935</t>
  </si>
  <si>
    <t>F82619</t>
  </si>
  <si>
    <t>Harlow Road Surgery (Dr N Tariq)</t>
  </si>
  <si>
    <t>1 Harlow Road</t>
  </si>
  <si>
    <t>Rainham</t>
  </si>
  <si>
    <t>RM13 7UP</t>
  </si>
  <si>
    <t>TQ 51752 83712</t>
  </si>
  <si>
    <t>F82627</t>
  </si>
  <si>
    <t>Rainham Health Centre</t>
  </si>
  <si>
    <t>Upminster Road South</t>
  </si>
  <si>
    <t>RM13 9AB</t>
  </si>
  <si>
    <t>TQ 52533 82337</t>
  </si>
  <si>
    <t>F82649</t>
  </si>
  <si>
    <t>Berwick Surgery</t>
  </si>
  <si>
    <t>17 Berwick Road</t>
  </si>
  <si>
    <t>RM13 9QU</t>
  </si>
  <si>
    <t>TQ 53679 83242</t>
  </si>
  <si>
    <t>F82607</t>
  </si>
  <si>
    <t>South Hornchurch Medical Practice</t>
  </si>
  <si>
    <t>382 Upminster Road North</t>
  </si>
  <si>
    <t>North Rainham</t>
  </si>
  <si>
    <t>RM13 9RZ</t>
  </si>
  <si>
    <t>TQ 53703 82663</t>
  </si>
  <si>
    <t>F82674</t>
  </si>
  <si>
    <t>Avon Road Surgery (Cranham Health Centre)</t>
  </si>
  <si>
    <t>Avon Road</t>
  </si>
  <si>
    <t>Cranham</t>
  </si>
  <si>
    <t>RM14 1RG</t>
  </si>
  <si>
    <t>TQ 57095 87988</t>
  </si>
  <si>
    <t>F82006</t>
  </si>
  <si>
    <t>Cranham Village Surgery (Dr C Dahs &amp; Dr IP Humberstone Surgery)</t>
  </si>
  <si>
    <t>143 Ingrebourne Gardens</t>
  </si>
  <si>
    <t>RM14 1BJ</t>
  </si>
  <si>
    <t>TQ 56984 87288</t>
  </si>
  <si>
    <t>F82053</t>
  </si>
  <si>
    <t>Upminster Medical Centre</t>
  </si>
  <si>
    <t>226 St Mary's Lane</t>
  </si>
  <si>
    <t>RM14 3DH</t>
  </si>
  <si>
    <t>TQ 56440 86625</t>
  </si>
  <si>
    <t>F82624</t>
  </si>
  <si>
    <t>The Upminster Bridge Surgery (Dr O'Moore)</t>
  </si>
  <si>
    <t>126 Upminster Road</t>
  </si>
  <si>
    <t>RM12 6PL</t>
  </si>
  <si>
    <t>TQ 55046 86819</t>
  </si>
  <si>
    <t>F82033</t>
  </si>
  <si>
    <t>Dr V M Patel Surgery</t>
  </si>
  <si>
    <t>VISION</t>
  </si>
  <si>
    <t>9 Glanville Drive</t>
  </si>
  <si>
    <t>RM11 3SZ</t>
  </si>
  <si>
    <t>TQ 54586 87037</t>
  </si>
  <si>
    <t>F84047</t>
  </si>
  <si>
    <t xml:space="preserve">Custom House Surgery </t>
  </si>
  <si>
    <t>NH</t>
  </si>
  <si>
    <t>Newham</t>
  </si>
  <si>
    <t>NH-PCN1</t>
  </si>
  <si>
    <t>South One Newham</t>
  </si>
  <si>
    <t>U23362</t>
  </si>
  <si>
    <t>16 Freemasons Rd</t>
  </si>
  <si>
    <t>E16 3NA</t>
  </si>
  <si>
    <t>TQ 40635 81244</t>
  </si>
  <si>
    <t>F84666</t>
  </si>
  <si>
    <t xml:space="preserve">Dr Ruiz – St Lukes Medical Centre </t>
  </si>
  <si>
    <t>2 St Luke's Square</t>
  </si>
  <si>
    <t>E16 1HT</t>
  </si>
  <si>
    <t>TQ 39825 81135</t>
  </si>
  <si>
    <t>F84657</t>
  </si>
  <si>
    <t xml:space="preserve">Cumberland Road Medical Practice </t>
  </si>
  <si>
    <t>179 Cumberland Rd</t>
  </si>
  <si>
    <t>E13 8LS</t>
  </si>
  <si>
    <t>TQ 40666 82033</t>
  </si>
  <si>
    <t>F84092</t>
  </si>
  <si>
    <t xml:space="preserve">Glen Road Medical Centre </t>
  </si>
  <si>
    <t>1-9 Glen Rd</t>
  </si>
  <si>
    <t>E13 8RU</t>
  </si>
  <si>
    <t>TQ 41109 82327</t>
  </si>
  <si>
    <t>F84017</t>
  </si>
  <si>
    <t xml:space="preserve">Star Lane Medical Centre </t>
  </si>
  <si>
    <t>121 Star Ln</t>
  </si>
  <si>
    <t>E16 4QH</t>
  </si>
  <si>
    <t>TQ 39602 82012</t>
  </si>
  <si>
    <t>F84717</t>
  </si>
  <si>
    <t xml:space="preserve">Royal Docks Medical Centre </t>
  </si>
  <si>
    <t>NH-PCN10</t>
  </si>
  <si>
    <t>Docklands</t>
  </si>
  <si>
    <t>U56681</t>
  </si>
  <si>
    <t>21 East Ham Manor Way</t>
  </si>
  <si>
    <t>E6 5NA</t>
  </si>
  <si>
    <t>TQ 43258 80969</t>
  </si>
  <si>
    <t>F84093</t>
  </si>
  <si>
    <t xml:space="preserve">Tollgate Health Centre </t>
  </si>
  <si>
    <t>220 Tollgate Rd</t>
  </si>
  <si>
    <t>E6 5JS</t>
  </si>
  <si>
    <t>TQ 42787 81629</t>
  </si>
  <si>
    <t>Y02928</t>
  </si>
  <si>
    <t>E16 Health</t>
  </si>
  <si>
    <t>76 Albert Rd</t>
  </si>
  <si>
    <t>E16 2DY</t>
  </si>
  <si>
    <t>TQ 42593 80059</t>
  </si>
  <si>
    <t>F84735</t>
  </si>
  <si>
    <t xml:space="preserve">The Azad Practice </t>
  </si>
  <si>
    <t>NH-PCN2</t>
  </si>
  <si>
    <t>Central 1</t>
  </si>
  <si>
    <t>U71739</t>
  </si>
  <si>
    <t>152 Barking Road</t>
  </si>
  <si>
    <t>E6 3BD</t>
  </si>
  <si>
    <t>TQ 41930 83350</t>
  </si>
  <si>
    <t>F84669</t>
  </si>
  <si>
    <t xml:space="preserve">Newham Medical Centre </t>
  </si>
  <si>
    <t>576 Green St</t>
  </si>
  <si>
    <t>E13 9DA</t>
  </si>
  <si>
    <t>TQ 41405 83360</t>
  </si>
  <si>
    <t>F84010</t>
  </si>
  <si>
    <t xml:space="preserve">St Bartholomew Surgery </t>
  </si>
  <si>
    <t xml:space="preserve">292A Barking Road </t>
  </si>
  <si>
    <t>E6 3BA</t>
  </si>
  <si>
    <t>TQ 42477 83507</t>
  </si>
  <si>
    <t>F84004</t>
  </si>
  <si>
    <t>Market Street Health Group</t>
  </si>
  <si>
    <t>52 Market St</t>
  </si>
  <si>
    <t>E6 2RA</t>
  </si>
  <si>
    <t>TQ 42814 83350</t>
  </si>
  <si>
    <t>F84053</t>
  </si>
  <si>
    <t xml:space="preserve">Greengate Medical Practice </t>
  </si>
  <si>
    <t>497 Barking Road</t>
  </si>
  <si>
    <t>E13 8PS</t>
  </si>
  <si>
    <t>TQ 40757 82646</t>
  </si>
  <si>
    <t>F84124</t>
  </si>
  <si>
    <t xml:space="preserve">The Project Surgery </t>
  </si>
  <si>
    <t>10 Lettsom Walk</t>
  </si>
  <si>
    <t>E13 0LN</t>
  </si>
  <si>
    <t>TQ 40253 83419</t>
  </si>
  <si>
    <t>F84050</t>
  </si>
  <si>
    <t xml:space="preserve">Boleyn Medical Centre </t>
  </si>
  <si>
    <t>F84052</t>
  </si>
  <si>
    <t xml:space="preserve">Essex Lodge </t>
  </si>
  <si>
    <t>NH-PCN3</t>
  </si>
  <si>
    <t>Newham Central</t>
  </si>
  <si>
    <t>U11373</t>
  </si>
  <si>
    <t>94 Greengate St</t>
  </si>
  <si>
    <t>E13 0AS</t>
  </si>
  <si>
    <t>TQ 40684 82946</t>
  </si>
  <si>
    <t>F84681</t>
  </si>
  <si>
    <t xml:space="preserve">Balaam Street Practice </t>
  </si>
  <si>
    <t>113 Balaam St</t>
  </si>
  <si>
    <t>E13 8AF</t>
  </si>
  <si>
    <t>TQ 40488 82808</t>
  </si>
  <si>
    <t>F84642</t>
  </si>
  <si>
    <t>Lucas Avenue Surgery</t>
  </si>
  <si>
    <t>E13 0QP</t>
  </si>
  <si>
    <t>TQ 40943 83883</t>
  </si>
  <si>
    <t>F84749</t>
  </si>
  <si>
    <t>Carpenter's Practice</t>
  </si>
  <si>
    <t>236-252 High St</t>
  </si>
  <si>
    <t>E15 2JA</t>
  </si>
  <si>
    <t>TQ 38568 83938</t>
  </si>
  <si>
    <t>F84658</t>
  </si>
  <si>
    <t xml:space="preserve">Sangam Surgery </t>
  </si>
  <si>
    <t>NH-PCN4</t>
  </si>
  <si>
    <t>North East 1</t>
  </si>
  <si>
    <t>U34188</t>
  </si>
  <si>
    <t>Snowshill Rd</t>
  </si>
  <si>
    <t>E12 6BE</t>
  </si>
  <si>
    <t>TQ 42142 85378</t>
  </si>
  <si>
    <t>F84660</t>
  </si>
  <si>
    <t xml:space="preserve">Dr CM Patel </t>
  </si>
  <si>
    <t>2 Jephson Rd</t>
  </si>
  <si>
    <t>E7 8LZ</t>
  </si>
  <si>
    <t>TQ 41250 84414</t>
  </si>
  <si>
    <t>F84088</t>
  </si>
  <si>
    <t xml:space="preserve">Plashet Medical Centre </t>
  </si>
  <si>
    <t>152 Plashet Rd</t>
  </si>
  <si>
    <t>E13 0QT</t>
  </si>
  <si>
    <t>TQ 41097 84021</t>
  </si>
  <si>
    <t>F84670</t>
  </si>
  <si>
    <t>Westbury Road Medical Practice</t>
  </si>
  <si>
    <t>45 Westbury Terrace</t>
  </si>
  <si>
    <t>E7 8BU</t>
  </si>
  <si>
    <t>TQ 40876 84941</t>
  </si>
  <si>
    <t>F84729</t>
  </si>
  <si>
    <t>The Manor Park Practice</t>
  </si>
  <si>
    <t>778 Romford Rd</t>
  </si>
  <si>
    <t>E12 5JG</t>
  </si>
  <si>
    <t>TQ 42725 85896</t>
  </si>
  <si>
    <t>F84641</t>
  </si>
  <si>
    <t xml:space="preserve">Birchdale Road Medical Practice </t>
  </si>
  <si>
    <t>2 Birchdale Rd</t>
  </si>
  <si>
    <t>E7 8AR</t>
  </si>
  <si>
    <t>TQ 41441 85069</t>
  </si>
  <si>
    <t>F84739</t>
  </si>
  <si>
    <t xml:space="preserve">E12 Medical Practice </t>
  </si>
  <si>
    <t>NH-PCN5</t>
  </si>
  <si>
    <t>North East 2</t>
  </si>
  <si>
    <t>U06978</t>
  </si>
  <si>
    <t>243 High Street North</t>
  </si>
  <si>
    <t>E12 6SJ</t>
  </si>
  <si>
    <t>TQ 42286 84464</t>
  </si>
  <si>
    <t>F84006</t>
  </si>
  <si>
    <t xml:space="preserve">Shrewsbury Road Surgery </t>
  </si>
  <si>
    <t>Shrewsbury Annexe' Shrewsbury Road</t>
  </si>
  <si>
    <t>E7 8QP</t>
  </si>
  <si>
    <t>TQ 41796 84426</t>
  </si>
  <si>
    <t>F84074</t>
  </si>
  <si>
    <t xml:space="preserve">Wordsworth Health Centre </t>
  </si>
  <si>
    <t>19 Wordsworth Avenue</t>
  </si>
  <si>
    <t>E12 6SU</t>
  </si>
  <si>
    <t>TQ 42172 84503</t>
  </si>
  <si>
    <t>F84741</t>
  </si>
  <si>
    <t>Dr Sathyajith Surgery</t>
  </si>
  <si>
    <t>Eastham Memorial Hospital</t>
  </si>
  <si>
    <t>F84742</t>
  </si>
  <si>
    <t xml:space="preserve">The Summit Practice </t>
  </si>
  <si>
    <t>Old East Ham Memorial Hospital</t>
  </si>
  <si>
    <t>E7 8PP</t>
  </si>
  <si>
    <t>TQ 41670 84155</t>
  </si>
  <si>
    <t>F84070</t>
  </si>
  <si>
    <t xml:space="preserve">Lathom Medical Centre </t>
  </si>
  <si>
    <t>2A Lathom Rd</t>
  </si>
  <si>
    <t>E6 2DU</t>
  </si>
  <si>
    <t>TQ 42458 84130</t>
  </si>
  <si>
    <t>F84672</t>
  </si>
  <si>
    <t>E7 Health - First 4 Health Group</t>
  </si>
  <si>
    <t>NH-PCN6</t>
  </si>
  <si>
    <t xml:space="preserve">North Newham </t>
  </si>
  <si>
    <t>U52641</t>
  </si>
  <si>
    <t>157 Leytonstone Rd</t>
  </si>
  <si>
    <t>E15 1LH</t>
  </si>
  <si>
    <t>TQ 39102 85361</t>
  </si>
  <si>
    <t>F84097</t>
  </si>
  <si>
    <t xml:space="preserve">Claremont Clinic </t>
  </si>
  <si>
    <t>459-463 Romford Rd</t>
  </si>
  <si>
    <t>E7 8AB</t>
  </si>
  <si>
    <t>TQ 41105 85137</t>
  </si>
  <si>
    <t>F84724</t>
  </si>
  <si>
    <t xml:space="preserve">Woodgrange Medical Practice </t>
  </si>
  <si>
    <t>40 Woodgrange Rd</t>
  </si>
  <si>
    <t>E7 0QH</t>
  </si>
  <si>
    <t>TQ 40516 85243</t>
  </si>
  <si>
    <t>F84111</t>
  </si>
  <si>
    <t xml:space="preserve">Abbey Road Medical Practice </t>
  </si>
  <si>
    <t>NH-PCN8</t>
  </si>
  <si>
    <t>Stratford</t>
  </si>
  <si>
    <t>U76122</t>
  </si>
  <si>
    <t>28a Abbey Rd</t>
  </si>
  <si>
    <t>E15 3LT</t>
  </si>
  <si>
    <t>TQ 39225 83671</t>
  </si>
  <si>
    <t>Y04273</t>
  </si>
  <si>
    <t xml:space="preserve">Liberty Bridge Road </t>
  </si>
  <si>
    <t>40 Liberty Bridge Rd</t>
  </si>
  <si>
    <t>E20 1AS</t>
  </si>
  <si>
    <t>TQ 38349 85140</t>
  </si>
  <si>
    <t>F84730</t>
  </si>
  <si>
    <t>The Vicarage Lane Surgery</t>
  </si>
  <si>
    <t>10 Vicarage Ln</t>
  </si>
  <si>
    <t>E15 4HG</t>
  </si>
  <si>
    <t>TQ 39553 84332</t>
  </si>
  <si>
    <t>F84121</t>
  </si>
  <si>
    <t>First4Health Church Road</t>
  </si>
  <si>
    <t>30 Church Road</t>
  </si>
  <si>
    <t>E12 6AQ</t>
  </si>
  <si>
    <t>TQ 42460 85199</t>
  </si>
  <si>
    <t>F84009</t>
  </si>
  <si>
    <t xml:space="preserve">Stratford Village Surgery </t>
  </si>
  <si>
    <t>50C Romford Rd</t>
  </si>
  <si>
    <t>E15 4BZ</t>
  </si>
  <si>
    <t>TQ 39233 84486</t>
  </si>
  <si>
    <t>F84740</t>
  </si>
  <si>
    <t xml:space="preserve">Newham Transitional Team </t>
  </si>
  <si>
    <t>30 Church Rd</t>
  </si>
  <si>
    <t>F84077</t>
  </si>
  <si>
    <t>Newham Vicarage Practice</t>
  </si>
  <si>
    <t>NH-PCN9</t>
  </si>
  <si>
    <t>North West 2</t>
  </si>
  <si>
    <t>U94747</t>
  </si>
  <si>
    <t>E15 4ES</t>
  </si>
  <si>
    <t>TQ 39491 84416</t>
  </si>
  <si>
    <t>F84677</t>
  </si>
  <si>
    <t xml:space="preserve">East End Medical Centre </t>
  </si>
  <si>
    <t>61 Plashet Rd</t>
  </si>
  <si>
    <t>E13 0QA</t>
  </si>
  <si>
    <t>TQ 40567 83994</t>
  </si>
  <si>
    <t>F84022</t>
  </si>
  <si>
    <t xml:space="preserve">Stratford Health Centre </t>
  </si>
  <si>
    <t>123 The Grove</t>
  </si>
  <si>
    <t>E15 1EN</t>
  </si>
  <si>
    <t>TQ 39112 84766</t>
  </si>
  <si>
    <t>F84086</t>
  </si>
  <si>
    <t>The Forest Practice</t>
  </si>
  <si>
    <t>121 Woodgrange Rd</t>
  </si>
  <si>
    <t>E7 0EP</t>
  </si>
  <si>
    <t>TQ 40492 85464</t>
  </si>
  <si>
    <t>F84014</t>
  </si>
  <si>
    <t xml:space="preserve">Upton Lane Medical Centre </t>
  </si>
  <si>
    <t>75-77 Upton Ln</t>
  </si>
  <si>
    <t>E7 9PB</t>
  </si>
  <si>
    <t>TQ 40620 84636</t>
  </si>
  <si>
    <t>F86652</t>
  </si>
  <si>
    <t>Drive Surgery</t>
  </si>
  <si>
    <t>RB</t>
  </si>
  <si>
    <t>Redbridge</t>
  </si>
  <si>
    <t>RB-1</t>
  </si>
  <si>
    <t>Cranbrook</t>
  </si>
  <si>
    <t>U51307</t>
  </si>
  <si>
    <t>68 The Drive</t>
  </si>
  <si>
    <t>Ilford</t>
  </si>
  <si>
    <t>IG1 3HZ</t>
  </si>
  <si>
    <t>TQ 42899 87429</t>
  </si>
  <si>
    <t>F86702</t>
  </si>
  <si>
    <t>St Clements Surgery</t>
  </si>
  <si>
    <t>38 Bathhurst Road</t>
  </si>
  <si>
    <t>IG1 4LA</t>
  </si>
  <si>
    <t>TQ 43751 87002</t>
  </si>
  <si>
    <t>Y00918</t>
  </si>
  <si>
    <t>Granville Medical Centre</t>
  </si>
  <si>
    <t>4 Granville Road</t>
  </si>
  <si>
    <t>IG1 4JY</t>
  </si>
  <si>
    <t>TQ 43646 86952</t>
  </si>
  <si>
    <t>F86042</t>
  </si>
  <si>
    <t>Balfour Road Surgery</t>
  </si>
  <si>
    <t>92 Balfour Road</t>
  </si>
  <si>
    <t>IG1 4JE</t>
  </si>
  <si>
    <t>TQ 43990 86949</t>
  </si>
  <si>
    <t>F86698</t>
  </si>
  <si>
    <t>Cranbrook Surgery</t>
  </si>
  <si>
    <t>465 Cranbrook Road</t>
  </si>
  <si>
    <t>IG2 6EW</t>
  </si>
  <si>
    <t>TQ 43201 88032</t>
  </si>
  <si>
    <t>F86008</t>
  </si>
  <si>
    <t>Gants Hill Medical Centre</t>
  </si>
  <si>
    <t>63-65 Ethelbert Gardens</t>
  </si>
  <si>
    <t>Gants Hill</t>
  </si>
  <si>
    <t>IG2 6UW</t>
  </si>
  <si>
    <t>TQ 43151 88496</t>
  </si>
  <si>
    <t>F86703</t>
  </si>
  <si>
    <t>Redbridge Surgery</t>
  </si>
  <si>
    <t>49 Windermere Gardens</t>
  </si>
  <si>
    <t>IG4 5BZ</t>
  </si>
  <si>
    <t>TQ 42406 88530</t>
  </si>
  <si>
    <t>F86657</t>
  </si>
  <si>
    <t>York Road Surgery</t>
  </si>
  <si>
    <t>55 York Road</t>
  </si>
  <si>
    <t>IG1 3AF</t>
  </si>
  <si>
    <t>TQ 43305 86498</t>
  </si>
  <si>
    <t>F86081</t>
  </si>
  <si>
    <t>Kenwood Medical Centre</t>
  </si>
  <si>
    <t>RB-2</t>
  </si>
  <si>
    <t>Fairlop</t>
  </si>
  <si>
    <t>U03653</t>
  </si>
  <si>
    <t>Kenwood Gardens</t>
  </si>
  <si>
    <t>IG2 6YG</t>
  </si>
  <si>
    <t>TQ 43661 88984</t>
  </si>
  <si>
    <t>F86083</t>
  </si>
  <si>
    <t>Eastern Avenue Medical Centre</t>
  </si>
  <si>
    <t>167 Eastern Avenue</t>
  </si>
  <si>
    <t>IG4 5AW</t>
  </si>
  <si>
    <t>TQ 42226 88390</t>
  </si>
  <si>
    <t>F86612</t>
  </si>
  <si>
    <t>Fullwell Avenue Surgery</t>
  </si>
  <si>
    <t>272 Fullwell Avenue</t>
  </si>
  <si>
    <t>Fullwell Cross</t>
  </si>
  <si>
    <t>IG5 0SB</t>
  </si>
  <si>
    <t>TQ 43621 90647</t>
  </si>
  <si>
    <t>F86624</t>
  </si>
  <si>
    <t>Heathcote Primary Care Centre</t>
  </si>
  <si>
    <t>Heathcote Avenue</t>
  </si>
  <si>
    <t>Barkingside</t>
  </si>
  <si>
    <t>IG5 0QS</t>
  </si>
  <si>
    <t>TQ 42982 90347</t>
  </si>
  <si>
    <t>F86707</t>
  </si>
  <si>
    <t>Fencepiece Road Medical Practice</t>
  </si>
  <si>
    <t>83 Fencepiece Road</t>
  </si>
  <si>
    <t>IG6 2NB</t>
  </si>
  <si>
    <t>TQ 44453 91094</t>
  </si>
  <si>
    <t>F86057</t>
  </si>
  <si>
    <t>The Willows Practice</t>
  </si>
  <si>
    <t>Hainault Health Centre</t>
  </si>
  <si>
    <t>Chigwell</t>
  </si>
  <si>
    <t>IG7 4DF</t>
  </si>
  <si>
    <t>TQ 45822 91978</t>
  </si>
  <si>
    <t>F86007</t>
  </si>
  <si>
    <t>Forest Edge Practice</t>
  </si>
  <si>
    <t>F86009</t>
  </si>
  <si>
    <t>The Palms Medical Centre</t>
  </si>
  <si>
    <t>RB-3</t>
  </si>
  <si>
    <t>Seven Kings</t>
  </si>
  <si>
    <t>U27585</t>
  </si>
  <si>
    <t>97-101 Netley Road</t>
  </si>
  <si>
    <t>Newbury Park</t>
  </si>
  <si>
    <t>IG2 7NW</t>
  </si>
  <si>
    <t>TQ 44820 88524</t>
  </si>
  <si>
    <t>F86087</t>
  </si>
  <si>
    <t>Goodmayes Medical Centre</t>
  </si>
  <si>
    <t>4 Eastwood Road</t>
  </si>
  <si>
    <t>Goodmayes</t>
  </si>
  <si>
    <t>IG3 8XB</t>
  </si>
  <si>
    <t>TQ 46331 87526</t>
  </si>
  <si>
    <t>F86637</t>
  </si>
  <si>
    <t>Seven Kings Practice</t>
  </si>
  <si>
    <t>1 Salisbury Road</t>
  </si>
  <si>
    <t>IG3 8BG</t>
  </si>
  <si>
    <t>TQ 45438 87037</t>
  </si>
  <si>
    <t>Y00090</t>
  </si>
  <si>
    <t>Doctor's House</t>
  </si>
  <si>
    <t>40 Cameron Road</t>
  </si>
  <si>
    <t>IG3 8LF</t>
  </si>
  <si>
    <t>TQ 45249 87246</t>
  </si>
  <si>
    <t>F86034</t>
  </si>
  <si>
    <t>Green Lane, Goodmayes Medical practice</t>
  </si>
  <si>
    <t>595 Green Lane</t>
  </si>
  <si>
    <t>IG3 9RN</t>
  </si>
  <si>
    <t>TQ 46598 87054</t>
  </si>
  <si>
    <t>F86642</t>
  </si>
  <si>
    <t>Castleton Road Surgery</t>
  </si>
  <si>
    <t>19 Castleton Road</t>
  </si>
  <si>
    <t>IG3 9QW</t>
  </si>
  <si>
    <t>TQ 46532 87121</t>
  </si>
  <si>
    <t>F86028</t>
  </si>
  <si>
    <t>Chadwell Heath Surgery</t>
  </si>
  <si>
    <t>72 Chadwell Heath Lane</t>
  </si>
  <si>
    <t>RM6 4AF</t>
  </si>
  <si>
    <t>TQ 47352 88216</t>
  </si>
  <si>
    <t>Y00155</t>
  </si>
  <si>
    <t>200-202 Chadwell Heath Lane</t>
  </si>
  <si>
    <t>RM6 4YU</t>
  </si>
  <si>
    <t>TQ 47178 88535</t>
  </si>
  <si>
    <t>F86013</t>
  </si>
  <si>
    <t>Broadway Surgery</t>
  </si>
  <si>
    <t>RB-4</t>
  </si>
  <si>
    <t>Wanstead &amp; Woodford</t>
  </si>
  <si>
    <t>U78575</t>
  </si>
  <si>
    <t>3 The Broadway</t>
  </si>
  <si>
    <t>Woodford Green</t>
  </si>
  <si>
    <t>IG8 0HF</t>
  </si>
  <si>
    <t>TQ 40897 91927</t>
  </si>
  <si>
    <t>F86023</t>
  </si>
  <si>
    <t>The Evergreen Practice</t>
  </si>
  <si>
    <t>26 High Street</t>
  </si>
  <si>
    <t>Wanstead</t>
  </si>
  <si>
    <t>E11 2AQ</t>
  </si>
  <si>
    <t>TQ 40453 88526</t>
  </si>
  <si>
    <t>F86032</t>
  </si>
  <si>
    <t>Wanstead Place Surgery</t>
  </si>
  <si>
    <t>45 Wanstead Place</t>
  </si>
  <si>
    <t>E11 2SW</t>
  </si>
  <si>
    <t>TQ 40289 88521</t>
  </si>
  <si>
    <t>F86731</t>
  </si>
  <si>
    <t>Aldersbrook Medical Centre</t>
  </si>
  <si>
    <t>65 Aldersbrook Road</t>
  </si>
  <si>
    <t>Manor Park</t>
  </si>
  <si>
    <t>E12 5DL</t>
  </si>
  <si>
    <t>TQ 41394 86612</t>
  </si>
  <si>
    <t>F86066</t>
  </si>
  <si>
    <t>Southdene Surgery</t>
  </si>
  <si>
    <t>The Shrubberies, George Ln</t>
  </si>
  <si>
    <t>South Woodford</t>
  </si>
  <si>
    <t>E18 1BD</t>
  </si>
  <si>
    <t>TQ 40404 90279</t>
  </si>
  <si>
    <t>F86641</t>
  </si>
  <si>
    <t>Shrubberies Medical Centre</t>
  </si>
  <si>
    <t xml:space="preserve">12 The Shrubberies, </t>
  </si>
  <si>
    <t>F86020</t>
  </si>
  <si>
    <t>Glebelands Practice</t>
  </si>
  <si>
    <t>2 Glebelands Avenue</t>
  </si>
  <si>
    <t>E18 2AB</t>
  </si>
  <si>
    <t>TQ 40310 90124</t>
  </si>
  <si>
    <t>F86064</t>
  </si>
  <si>
    <t>Elmhurst Practice</t>
  </si>
  <si>
    <t>114 High Road</t>
  </si>
  <si>
    <t>E18 2QS</t>
  </si>
  <si>
    <t>TQ 40129 90669</t>
  </si>
  <si>
    <t>F86691</t>
  </si>
  <si>
    <t>Clayhall Clinic</t>
  </si>
  <si>
    <t>14 Clayhall Avenue</t>
  </si>
  <si>
    <t>IG5 0LG</t>
  </si>
  <si>
    <t>TQ 42206 90038</t>
  </si>
  <si>
    <t>F86012</t>
  </si>
  <si>
    <t>Rydal Practice</t>
  </si>
  <si>
    <t>375 High Road</t>
  </si>
  <si>
    <t>IG8 9QJ</t>
  </si>
  <si>
    <t>TQ 39982 91888</t>
  </si>
  <si>
    <t>F86658</t>
  </si>
  <si>
    <t>Queen Mary Practice</t>
  </si>
  <si>
    <t>F86022</t>
  </si>
  <si>
    <t>Ilford Medical Centre</t>
  </si>
  <si>
    <t>RB-5</t>
  </si>
  <si>
    <t>Loxford</t>
  </si>
  <si>
    <t>U20290</t>
  </si>
  <si>
    <t>61 Cleveland Road</t>
  </si>
  <si>
    <t>IG1 1EE</t>
  </si>
  <si>
    <t>TQ 43897 86254</t>
  </si>
  <si>
    <t>Y02987</t>
  </si>
  <si>
    <t>The Practice Loxford</t>
  </si>
  <si>
    <t>417 Ilford Lane</t>
  </si>
  <si>
    <t>IG1 2SN</t>
  </si>
  <si>
    <t>TQ 44106 85110</t>
  </si>
  <si>
    <t>F86692</t>
  </si>
  <si>
    <t>Mathukias Surgery</t>
  </si>
  <si>
    <t>281 Ilford Lane</t>
  </si>
  <si>
    <t>IG1 2SF</t>
  </si>
  <si>
    <t>TQ 43991 85477</t>
  </si>
  <si>
    <t>F86082</t>
  </si>
  <si>
    <t>Ilford Lane Surgery</t>
  </si>
  <si>
    <t>F86025</t>
  </si>
  <si>
    <t>Oak Tree Medical Practice</t>
  </si>
  <si>
    <t>273-275 Green Lane</t>
  </si>
  <si>
    <t>IG3 9TJ</t>
  </si>
  <si>
    <t>TQ 45422 86734</t>
  </si>
  <si>
    <t>F86085</t>
  </si>
  <si>
    <t>Hainault Surgery</t>
  </si>
  <si>
    <t>RB-6</t>
  </si>
  <si>
    <t>NewCross Alliance</t>
  </si>
  <si>
    <t>New Cross Alliance</t>
  </si>
  <si>
    <t>U08578</t>
  </si>
  <si>
    <t>34 New North Road</t>
  </si>
  <si>
    <t>Hainault</t>
  </si>
  <si>
    <t>IG6 2XG</t>
  </si>
  <si>
    <t>TQ 44572 91321</t>
  </si>
  <si>
    <t>F86010</t>
  </si>
  <si>
    <t>Fullwell Cross Medical Centre</t>
  </si>
  <si>
    <t>1 Tomswood Hill</t>
  </si>
  <si>
    <t>IG6 2HG</t>
  </si>
  <si>
    <t>TQ 44435 90476</t>
  </si>
  <si>
    <t>F86060</t>
  </si>
  <si>
    <t>Newbury Group Practice</t>
  </si>
  <si>
    <t>40 Perrymans Farm Road</t>
  </si>
  <si>
    <t>IG2 7LE</t>
  </si>
  <si>
    <t>TQ 44654 88447</t>
  </si>
  <si>
    <t>F84083</t>
  </si>
  <si>
    <t>Bethnal Green Health Centre</t>
  </si>
  <si>
    <t>TH</t>
  </si>
  <si>
    <t>Tower Hamlets</t>
  </si>
  <si>
    <t>TH-NW1</t>
  </si>
  <si>
    <t>The One Network</t>
  </si>
  <si>
    <t>Network 1</t>
  </si>
  <si>
    <t>U50771</t>
  </si>
  <si>
    <t>60 Florida Street</t>
  </si>
  <si>
    <t>E2 6LL</t>
  </si>
  <si>
    <t>TQ 34381 82665</t>
  </si>
  <si>
    <t>F84016</t>
  </si>
  <si>
    <t>The Mission Practice</t>
  </si>
  <si>
    <t>208 Cambridge Heath Road</t>
  </si>
  <si>
    <t>E2 9LS</t>
  </si>
  <si>
    <t>TQ 34907 83175</t>
  </si>
  <si>
    <t>F84123</t>
  </si>
  <si>
    <t>Globe Town Surgery</t>
  </si>
  <si>
    <t>82a Roman Road</t>
  </si>
  <si>
    <t>E2 0PJ</t>
  </si>
  <si>
    <t>TQ 35420 82859</t>
  </si>
  <si>
    <t>F84051</t>
  </si>
  <si>
    <t>Strouts Place Medical Centre</t>
  </si>
  <si>
    <t>3 Strouts Place, Pelter Street</t>
  </si>
  <si>
    <t>E2 7QU</t>
  </si>
  <si>
    <t>TQ 33683 82924</t>
  </si>
  <si>
    <t>F84081</t>
  </si>
  <si>
    <t>Spitalfields Practice</t>
  </si>
  <si>
    <t>TH-NW2</t>
  </si>
  <si>
    <t>East End Health Network</t>
  </si>
  <si>
    <t>Network 2</t>
  </si>
  <si>
    <t>U54453</t>
  </si>
  <si>
    <t>20 Old Montague Street</t>
  </si>
  <si>
    <t>E1 5PB</t>
  </si>
  <si>
    <t>TQ 34066 81571</t>
  </si>
  <si>
    <t>F84718</t>
  </si>
  <si>
    <t>Blithehale Medical Centre</t>
  </si>
  <si>
    <t>22 Dunbridge Street</t>
  </si>
  <si>
    <t>E2 6JA</t>
  </si>
  <si>
    <t>TQ 34306 82311</t>
  </si>
  <si>
    <t>F84733</t>
  </si>
  <si>
    <t>Health E1</t>
  </si>
  <si>
    <t>9-11 Brick Lane</t>
  </si>
  <si>
    <t>E1 6PU</t>
  </si>
  <si>
    <t>TQ 33910 81676</t>
  </si>
  <si>
    <t>F84012</t>
  </si>
  <si>
    <t>Albion Health Centre</t>
  </si>
  <si>
    <t>333 Whitechapel Road</t>
  </si>
  <si>
    <t>E1 1BU</t>
  </si>
  <si>
    <t>TQ 34859 81910</t>
  </si>
  <si>
    <t>F84087</t>
  </si>
  <si>
    <t>Harford Health Centre</t>
  </si>
  <si>
    <t>TH-NW3</t>
  </si>
  <si>
    <t>Tower Network</t>
  </si>
  <si>
    <t>U37286</t>
  </si>
  <si>
    <t>79 Ben Jonson Road</t>
  </si>
  <si>
    <t>E1 4SA</t>
  </si>
  <si>
    <t>TQ 35898 81752</t>
  </si>
  <si>
    <t>F84039</t>
  </si>
  <si>
    <t>Goodman’s Field Health Centre</t>
  </si>
  <si>
    <t>44-56 Hessel Street</t>
  </si>
  <si>
    <t>E1 2LP</t>
  </si>
  <si>
    <t>TQ 34537 81246</t>
  </si>
  <si>
    <t>F84114</t>
  </si>
  <si>
    <t>City Square Medical Group</t>
  </si>
  <si>
    <t>129 Cannon Street Road</t>
  </si>
  <si>
    <t>E1 2LX</t>
  </si>
  <si>
    <t>TQ 34595 81156</t>
  </si>
  <si>
    <t>F84079</t>
  </si>
  <si>
    <t>Wapping Group Practice</t>
  </si>
  <si>
    <t>22 Wapping Lane</t>
  </si>
  <si>
    <t>E1W 2RL</t>
  </si>
  <si>
    <t>TQ 34810 80364</t>
  </si>
  <si>
    <t>F84031</t>
  </si>
  <si>
    <t>Jubilee Street Practice</t>
  </si>
  <si>
    <t>368-374 Commercial Road</t>
  </si>
  <si>
    <t>E1 0LS</t>
  </si>
  <si>
    <t>TQ 35359 81212</t>
  </si>
  <si>
    <t>F84731</t>
  </si>
  <si>
    <t>St Katharine Docks Practice</t>
  </si>
  <si>
    <t>12-14 Nightingale House, 50 Thomas More Street</t>
  </si>
  <si>
    <t>E1W 1UA</t>
  </si>
  <si>
    <t>TQ 34160 80441</t>
  </si>
  <si>
    <t>F84044</t>
  </si>
  <si>
    <t>Harley Grove Medical Centre</t>
  </si>
  <si>
    <t>TH-NW4</t>
  </si>
  <si>
    <t xml:space="preserve">Bow Health </t>
  </si>
  <si>
    <t>Network 5</t>
  </si>
  <si>
    <t>U87199</t>
  </si>
  <si>
    <t>15 Harley Grove</t>
  </si>
  <si>
    <t>E3 2AT</t>
  </si>
  <si>
    <t>TQ 36903 82836</t>
  </si>
  <si>
    <t>F84034</t>
  </si>
  <si>
    <t>St Stephens Health Centre</t>
  </si>
  <si>
    <t>Bow Community Hall, William Place</t>
  </si>
  <si>
    <t>E3 5ED</t>
  </si>
  <si>
    <t>TQ 36678 83316</t>
  </si>
  <si>
    <t>F84030</t>
  </si>
  <si>
    <t>Ruston Street Clinic (Dr Amin)</t>
  </si>
  <si>
    <t>Ruston Street</t>
  </si>
  <si>
    <t>E3 2LR</t>
  </si>
  <si>
    <t>TQ 36931 83782</t>
  </si>
  <si>
    <t>F84055</t>
  </si>
  <si>
    <t>Grove Road Surgery (Dr Shah)</t>
  </si>
  <si>
    <t>3 Ivanhoe House, 130 Grove Road</t>
  </si>
  <si>
    <t>E3 5TW</t>
  </si>
  <si>
    <t>TQ 36133 83031</t>
  </si>
  <si>
    <t>F84696</t>
  </si>
  <si>
    <t>The Tredegar Practice</t>
  </si>
  <si>
    <t>35 St. Stephens Road</t>
  </si>
  <si>
    <t>E3 5JD</t>
  </si>
  <si>
    <t>TQ 36617 83214</t>
  </si>
  <si>
    <t>F84676</t>
  </si>
  <si>
    <t>Stroudley Walk Centre</t>
  </si>
  <si>
    <t>TH-NW5</t>
  </si>
  <si>
    <t>Mile End East and Bromley by Bow Network</t>
  </si>
  <si>
    <t>Network 6</t>
  </si>
  <si>
    <t>U08803</t>
  </si>
  <si>
    <t>38 Stroudley Walk, Bow</t>
  </si>
  <si>
    <t>E3 3EW</t>
  </si>
  <si>
    <t>TQ 37650 82725</t>
  </si>
  <si>
    <t>Y03023</t>
  </si>
  <si>
    <t>St Andrews Health Centre</t>
  </si>
  <si>
    <t>2 Hannaford Way</t>
  </si>
  <si>
    <t>E3 3FF</t>
  </si>
  <si>
    <t>TQ 37837 82418</t>
  </si>
  <si>
    <t>F84118</t>
  </si>
  <si>
    <t>Merchant Street (Dr Rana)</t>
  </si>
  <si>
    <t>5 Merchant Street</t>
  </si>
  <si>
    <t>E3 4LJ</t>
  </si>
  <si>
    <t>TQ 36940 82648</t>
  </si>
  <si>
    <t>F84714</t>
  </si>
  <si>
    <t>St Pauls Way Medical Centre</t>
  </si>
  <si>
    <t>First Floor. 11 Selsey Street</t>
  </si>
  <si>
    <t>E14 7LJ</t>
  </si>
  <si>
    <t>TQ 37160 81748</t>
  </si>
  <si>
    <t>F84122</t>
  </si>
  <si>
    <t>XX Place /Bromley-by-Bow</t>
  </si>
  <si>
    <t>St Leonard’s Street</t>
  </si>
  <si>
    <t>E3 3BT</t>
  </si>
  <si>
    <t>TQ 37975 82706</t>
  </si>
  <si>
    <t>F84054</t>
  </si>
  <si>
    <t>Limehouse Practice (Gill Street)</t>
  </si>
  <si>
    <t>TH-NW6</t>
  </si>
  <si>
    <t>Poplar and Limehouse Network</t>
  </si>
  <si>
    <t>Network 7</t>
  </si>
  <si>
    <t>U60865</t>
  </si>
  <si>
    <t>Gill St Health Centre, 11 Gill Street</t>
  </si>
  <si>
    <t>E14 8HQ</t>
  </si>
  <si>
    <t>TQ 36891 80989</t>
  </si>
  <si>
    <t>F84062</t>
  </si>
  <si>
    <t>Chrisp Street Health Centre</t>
  </si>
  <si>
    <t>100 Chrisp Street</t>
  </si>
  <si>
    <t>E14 6PG</t>
  </si>
  <si>
    <t>TQ 37882 81345</t>
  </si>
  <si>
    <t>F84698</t>
  </si>
  <si>
    <t>Aberfeldy Practice</t>
  </si>
  <si>
    <t>2a Ettrick Street</t>
  </si>
  <si>
    <t>E14 0PU</t>
  </si>
  <si>
    <t>TQ 38534 81393</t>
  </si>
  <si>
    <t>F84025</t>
  </si>
  <si>
    <t>Gough Walk (Dr Selvan)</t>
  </si>
  <si>
    <t xml:space="preserve">21 Newby Place </t>
  </si>
  <si>
    <t>E14 0EY</t>
  </si>
  <si>
    <t>TQ 38012 80933</t>
  </si>
  <si>
    <t>F84710</t>
  </si>
  <si>
    <t>Island Health</t>
  </si>
  <si>
    <t>TH-NW7</t>
  </si>
  <si>
    <t>Healthy Island Network</t>
  </si>
  <si>
    <t>Network 8</t>
  </si>
  <si>
    <t>U09193</t>
  </si>
  <si>
    <t>145 East Ferry Road</t>
  </si>
  <si>
    <t>E14 3BQ</t>
  </si>
  <si>
    <t>TQ 37996 79250</t>
  </si>
  <si>
    <t>F84656</t>
  </si>
  <si>
    <t>Docklands Medical Centre</t>
  </si>
  <si>
    <t>100 Spindrift Avenue</t>
  </si>
  <si>
    <t>E14 9WU</t>
  </si>
  <si>
    <t>TQ 37480 78772</t>
  </si>
  <si>
    <t>F84647</t>
  </si>
  <si>
    <t>Island Medical Centre</t>
  </si>
  <si>
    <t>Roserton Street</t>
  </si>
  <si>
    <t>E14 3PG</t>
  </si>
  <si>
    <t>TQ 38227 79604</t>
  </si>
  <si>
    <t>F84747</t>
  </si>
  <si>
    <t>Barkantine Practice</t>
  </si>
  <si>
    <t>121 Westferry Road</t>
  </si>
  <si>
    <t>E14 8JH</t>
  </si>
  <si>
    <t>TQ 37136 79834</t>
  </si>
  <si>
    <t>F86026</t>
  </si>
  <si>
    <t>WF</t>
  </si>
  <si>
    <t>WF-1</t>
  </si>
  <si>
    <t>Chingford/Walthamstow</t>
  </si>
  <si>
    <t>U92720</t>
  </si>
  <si>
    <t>2 Macdonald Road</t>
  </si>
  <si>
    <t>Walthamstow</t>
  </si>
  <si>
    <t>E17 4BA</t>
  </si>
  <si>
    <t>TQ 38283 90316</t>
  </si>
  <si>
    <t>F86700</t>
  </si>
  <si>
    <t>178 Kings Head Hill</t>
  </si>
  <si>
    <t>Chingford</t>
  </si>
  <si>
    <t>E4 7NX</t>
  </si>
  <si>
    <t>TQ 37715 94859</t>
  </si>
  <si>
    <t>F86664</t>
  </si>
  <si>
    <t>1 Larkshall Road</t>
  </si>
  <si>
    <t>E4 7HS</t>
  </si>
  <si>
    <t>TQ 38739 93914</t>
  </si>
  <si>
    <t>F86005</t>
  </si>
  <si>
    <t>2a Penryn Avenue</t>
  </si>
  <si>
    <t>E17 5DB</t>
  </si>
  <si>
    <t>TQ 36985 90544</t>
  </si>
  <si>
    <t>F86626</t>
  </si>
  <si>
    <t>354-358 Forest Rd</t>
  </si>
  <si>
    <t>E17 5JG</t>
  </si>
  <si>
    <t>TQ 36694 89687</t>
  </si>
  <si>
    <t>Y01839</t>
  </si>
  <si>
    <t>12b Sinnott Road</t>
  </si>
  <si>
    <t>E17 5QB</t>
  </si>
  <si>
    <t>TQ 35891 90652</t>
  </si>
  <si>
    <t>F86689</t>
  </si>
  <si>
    <t>107 Shernhall Street</t>
  </si>
  <si>
    <t>E17 9HS</t>
  </si>
  <si>
    <t>TQ 38167 89081</t>
  </si>
  <si>
    <t>F86638</t>
  </si>
  <si>
    <t>107 Chingford Mount Road</t>
  </si>
  <si>
    <t>E4 8LT</t>
  </si>
  <si>
    <t>TQ 37307 92314</t>
  </si>
  <si>
    <t>F86004</t>
  </si>
  <si>
    <t>WF-2</t>
  </si>
  <si>
    <t>U47946</t>
  </si>
  <si>
    <t>Highams Park, Handsworth Avenue</t>
  </si>
  <si>
    <t>E4 9PD</t>
  </si>
  <si>
    <t>Y01291</t>
  </si>
  <si>
    <t>109 York Road</t>
  </si>
  <si>
    <t>E4 8LF</t>
  </si>
  <si>
    <t>TQ 37006 92657</t>
  </si>
  <si>
    <t>F86627</t>
  </si>
  <si>
    <t>1 Churchill Terrace</t>
  </si>
  <si>
    <t>E4 8DG</t>
  </si>
  <si>
    <t>TQ 37293 92913</t>
  </si>
  <si>
    <t>F86078</t>
  </si>
  <si>
    <t>1 Mount Echo Avenue</t>
  </si>
  <si>
    <t>E4 7JX</t>
  </si>
  <si>
    <t>TQ 37765 94083</t>
  </si>
  <si>
    <t>F86616</t>
  </si>
  <si>
    <t>99 Chingford Avenue</t>
  </si>
  <si>
    <t>E4 6RG</t>
  </si>
  <si>
    <t>TQ 37534 93450</t>
  </si>
  <si>
    <t>F86074</t>
  </si>
  <si>
    <t>WF-3</t>
  </si>
  <si>
    <t>U87776</t>
  </si>
  <si>
    <t>Leyton Orient Football Club (West Stand), 75 Oliver Road</t>
  </si>
  <si>
    <t>Leyton</t>
  </si>
  <si>
    <t>E10 5LG</t>
  </si>
  <si>
    <t>TQ 37815 86429</t>
  </si>
  <si>
    <t>F86011</t>
  </si>
  <si>
    <t>454 Lea Bridge Road</t>
  </si>
  <si>
    <t>E10 7DY</t>
  </si>
  <si>
    <t>TQ 37179 87682</t>
  </si>
  <si>
    <t>F86038</t>
  </si>
  <si>
    <t>693-695 High Road</t>
  </si>
  <si>
    <t>E10 6RA</t>
  </si>
  <si>
    <t>TQ 38108 87688</t>
  </si>
  <si>
    <t>F86018</t>
  </si>
  <si>
    <t>WF-4</t>
  </si>
  <si>
    <t>Forest Intergrated Health</t>
  </si>
  <si>
    <t>U65471</t>
  </si>
  <si>
    <t>Ecclesbourne Warwick Terrace, Leabridge Rd</t>
  </si>
  <si>
    <t>E17 9DP</t>
  </si>
  <si>
    <t>TQ 38574 88755</t>
  </si>
  <si>
    <t>F86036</t>
  </si>
  <si>
    <t>Fairlop Road</t>
  </si>
  <si>
    <t>Leytonstone</t>
  </si>
  <si>
    <t>E11 1BN</t>
  </si>
  <si>
    <t>TQ 38947 87574</t>
  </si>
  <si>
    <t>F86044</t>
  </si>
  <si>
    <t>479 High Road</t>
  </si>
  <si>
    <t>E10 5EL</t>
  </si>
  <si>
    <t>TQ 37940 86918</t>
  </si>
  <si>
    <t>F86696</t>
  </si>
  <si>
    <t>94 Francis Road</t>
  </si>
  <si>
    <t>E10 6PP</t>
  </si>
  <si>
    <t>TQ 38466 86672</t>
  </si>
  <si>
    <t>F86712</t>
  </si>
  <si>
    <t>1 Pretoria Road</t>
  </si>
  <si>
    <t>E11 4BB</t>
  </si>
  <si>
    <t>TQ 38721 87186</t>
  </si>
  <si>
    <t>F86650</t>
  </si>
  <si>
    <t>38 Cann Hall Road</t>
  </si>
  <si>
    <t>E11 3HZ</t>
  </si>
  <si>
    <t>TQ 39258 85734</t>
  </si>
  <si>
    <t>F86088</t>
  </si>
  <si>
    <t>53 Lyndhurst Drive</t>
  </si>
  <si>
    <t>E10 6JB</t>
  </si>
  <si>
    <t>TQ 38433 87787</t>
  </si>
  <si>
    <t>F86621</t>
  </si>
  <si>
    <t>WF-5</t>
  </si>
  <si>
    <t>U47812</t>
  </si>
  <si>
    <t>1 Hanbury Drive</t>
  </si>
  <si>
    <t>E11 1HR</t>
  </si>
  <si>
    <t>TQ 39685 87696</t>
  </si>
  <si>
    <t>F86045</t>
  </si>
  <si>
    <t>287 High Road</t>
  </si>
  <si>
    <t>E11 4HH</t>
  </si>
  <si>
    <t>TQ 39101 85749</t>
  </si>
  <si>
    <t>F86701</t>
  </si>
  <si>
    <t>13 Langthorne Rd</t>
  </si>
  <si>
    <t>E11 4HX</t>
  </si>
  <si>
    <t>TQ 38897 85957</t>
  </si>
  <si>
    <t>F86625</t>
  </si>
  <si>
    <t>F86666</t>
  </si>
  <si>
    <t>2-8 Harrow Road</t>
  </si>
  <si>
    <t>E11 3QF</t>
  </si>
  <si>
    <t>TQ 39369 86366</t>
  </si>
  <si>
    <t>F86705</t>
  </si>
  <si>
    <t>F86607</t>
  </si>
  <si>
    <t>WF-6</t>
  </si>
  <si>
    <t>U93045</t>
  </si>
  <si>
    <t>Comely Bank Clinic</t>
  </si>
  <si>
    <t>E17 9LY</t>
  </si>
  <si>
    <t>TQ 38040 89024</t>
  </si>
  <si>
    <t>F86708</t>
  </si>
  <si>
    <t>29-31 Claremont Medical Centre</t>
  </si>
  <si>
    <t>E17 5RJ</t>
  </si>
  <si>
    <t>TQ 36291 90221</t>
  </si>
  <si>
    <t>F86001</t>
  </si>
  <si>
    <t>26 Stephenson Road</t>
  </si>
  <si>
    <t>E17 7JT</t>
  </si>
  <si>
    <t>TQ 36241 88655</t>
  </si>
  <si>
    <t>F86086</t>
  </si>
  <si>
    <t>6 Linford Rd</t>
  </si>
  <si>
    <t>E17 3LA</t>
  </si>
  <si>
    <t>TQ 38444 89544</t>
  </si>
  <si>
    <t>F86644</t>
  </si>
  <si>
    <t>F86006</t>
  </si>
  <si>
    <t>WF-7</t>
  </si>
  <si>
    <t xml:space="preserve">Walthamstow West </t>
  </si>
  <si>
    <t>U17084</t>
  </si>
  <si>
    <t>266 Lea Bridge Road</t>
  </si>
  <si>
    <t>E10 7LD</t>
  </si>
  <si>
    <t>TQ 36763 87420</t>
  </si>
  <si>
    <t>F86030</t>
  </si>
  <si>
    <t>48 Queens Road</t>
  </si>
  <si>
    <t>E17 8PX</t>
  </si>
  <si>
    <t>TQ 37259 88627</t>
  </si>
  <si>
    <t>F86062</t>
  </si>
  <si>
    <t>103-105 Grove Road</t>
  </si>
  <si>
    <t>E17 9BU</t>
  </si>
  <si>
    <t>TQ 37919 88578</t>
  </si>
  <si>
    <t>F86679</t>
  </si>
  <si>
    <t>258-260 Higham Hill Road</t>
  </si>
  <si>
    <t>E17 5RQ</t>
  </si>
  <si>
    <t>TQ 36234 90272</t>
  </si>
  <si>
    <t>F86058</t>
  </si>
  <si>
    <t>U17085</t>
  </si>
  <si>
    <t>47 St James St</t>
  </si>
  <si>
    <t>E17 7NH</t>
  </si>
  <si>
    <t>TQ 36455 88670</t>
  </si>
  <si>
    <t>N/A</t>
  </si>
  <si>
    <t>Y06760</t>
  </si>
  <si>
    <t>City &amp; Hackney GP Confederation</t>
  </si>
  <si>
    <t>Rel_D</t>
  </si>
  <si>
    <t>OrgID</t>
  </si>
  <si>
    <t>{00-00} Listsize</t>
  </si>
  <si>
    <t>{WF-HC02} NHS Health Done 2020-2021</t>
  </si>
  <si>
    <t>{WF-HC02-Q1} NHS Health Check Done [Q1]</t>
  </si>
  <si>
    <t>{WF-HC03-Q1} NHS Health Check Complete [Q1, PAY]</t>
  </si>
  <si>
    <t>{WF-HC02-Q2} NHS Health Check Done[Q2]</t>
  </si>
  <si>
    <t>{WF-HC03-Q2} NHS Health Check Complete [Q2, PAY]</t>
  </si>
  <si>
    <t>{WF-HC02-Q3} NHS Health Check Done [Q3]</t>
  </si>
  <si>
    <t>{WF-HC03-Q3} NHS Health Check Complete [Q3,PAY]</t>
  </si>
  <si>
    <t>{WF-HC02-Q4} NHS Health Check Done [Q4]</t>
  </si>
  <si>
    <t>{WF-HC03-Q4} NHS Health Check Complete [Q4, PAY]</t>
  </si>
  <si>
    <t>{WF-HC03} NHS Health Check Complete 2020-2021 [EOY RECONC]</t>
  </si>
  <si>
    <t>{WF-HC01} NHS Health Check Invite 2020-2021</t>
  </si>
  <si>
    <t>{WF-HC-P01} - BMI</t>
  </si>
  <si>
    <t>{WF-HC-P02} - Ethnicity</t>
  </si>
  <si>
    <t>{WF-HC-P03} - Blood Pressure Measurement</t>
  </si>
  <si>
    <t>{WF-HC-P04} - Cardiovascular risk score - QRISK2</t>
  </si>
  <si>
    <t>{WF-HC-P05} - Smoking status</t>
  </si>
  <si>
    <t>{WF-HC-Q01} - Family history of heart disease</t>
  </si>
  <si>
    <t>{WF-HC-Q02} - Physical Activity</t>
  </si>
  <si>
    <t>{WF-HC-Q03} - Waist Circumference</t>
  </si>
  <si>
    <t>{WF-HC-Q04} - Pulse Check</t>
  </si>
  <si>
    <t>{WF-HC-Q05} - Alcohol Screening</t>
  </si>
  <si>
    <t>{WF-HC-Q06} - Random Total Cholesterol and HDL</t>
  </si>
  <si>
    <t>{WF-HC-Q07} - Raise Awareness of Dementia for Age &gt;65</t>
  </si>
  <si>
    <t>{WF-HC-Q08} - Optician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</si>
  <si>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</si>
  <si>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</si>
  <si>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</si>
  <si>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</si>
  <si>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</si>
  <si>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</si>
  <si>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</si>
  <si>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</si>
  <si>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</si>
  <si>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</si>
  <si>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</si>
  <si>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</si>
  <si>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</si>
  <si>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</si>
  <si>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</si>
  <si>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</si>
  <si>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</si>
  <si>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</si>
  <si>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</si>
  <si>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Column20</t>
  </si>
  <si>
    <t>Column21</t>
  </si>
  <si>
    <t>Column22</t>
  </si>
  <si>
    <t>Column23</t>
  </si>
  <si>
    <t>Column24</t>
  </si>
  <si>
    <t>Column25</t>
  </si>
  <si>
    <t>Column26</t>
  </si>
  <si>
    <t>Column27</t>
  </si>
  <si>
    <t>Column28</t>
  </si>
  <si>
    <t>Column29</t>
  </si>
  <si>
    <t>Column30</t>
  </si>
  <si>
    <t>Column31</t>
  </si>
  <si>
    <t>Column32</t>
  </si>
  <si>
    <t>Column33</t>
  </si>
  <si>
    <t>Column34</t>
  </si>
  <si>
    <t>Column35</t>
  </si>
  <si>
    <t>Column36</t>
  </si>
  <si>
    <t>Column37</t>
  </si>
  <si>
    <t>Column38</t>
  </si>
  <si>
    <t>Column39</t>
  </si>
  <si>
    <t>Column40</t>
  </si>
  <si>
    <t>Column41</t>
  </si>
  <si>
    <t>Column42</t>
  </si>
  <si>
    <t>Column43</t>
  </si>
  <si>
    <t>Column44</t>
  </si>
  <si>
    <t>Column45</t>
  </si>
  <si>
    <t>Column46</t>
  </si>
  <si>
    <t>Column47</t>
  </si>
  <si>
    <t>Column48</t>
  </si>
  <si>
    <t>Column49</t>
  </si>
  <si>
    <t>Column50</t>
  </si>
  <si>
    <t>Column51</t>
  </si>
  <si>
    <t>Column52</t>
  </si>
  <si>
    <t>Column53</t>
  </si>
  <si>
    <t>Column54</t>
  </si>
  <si>
    <t>Column55</t>
  </si>
  <si>
    <t>Column56</t>
  </si>
  <si>
    <t>Column57</t>
  </si>
  <si>
    <t>Column58</t>
  </si>
  <si>
    <t>Column59</t>
  </si>
  <si>
    <t>Column60</t>
  </si>
  <si>
    <t>Column61</t>
  </si>
  <si>
    <t>Column62</t>
  </si>
  <si>
    <t>Column63</t>
  </si>
  <si>
    <t>Column64</t>
  </si>
  <si>
    <t>Column65</t>
  </si>
  <si>
    <t>Column66</t>
  </si>
  <si>
    <t>Column67</t>
  </si>
  <si>
    <t>Column68</t>
  </si>
  <si>
    <t>Column69</t>
  </si>
  <si>
    <t>Column70</t>
  </si>
  <si>
    <t>Column71</t>
  </si>
  <si>
    <t>Column72</t>
  </si>
  <si>
    <t>Column73</t>
  </si>
  <si>
    <t>Column74</t>
  </si>
  <si>
    <t>Column75</t>
  </si>
  <si>
    <t>Column76</t>
  </si>
  <si>
    <t>Column77</t>
  </si>
  <si>
    <t>Column78</t>
  </si>
  <si>
    <t>Column79</t>
  </si>
  <si>
    <t>Column80</t>
  </si>
  <si>
    <t>Column81</t>
  </si>
  <si>
    <t>Column82</t>
  </si>
  <si>
    <t>Column83</t>
  </si>
  <si>
    <t>Column84</t>
  </si>
  <si>
    <t>Column85</t>
  </si>
  <si>
    <t>Column86</t>
  </si>
  <si>
    <t>Column87</t>
  </si>
  <si>
    <t>Column88</t>
  </si>
  <si>
    <t>Column89</t>
  </si>
  <si>
    <t>Column90</t>
  </si>
  <si>
    <t>Column91</t>
  </si>
  <si>
    <t>Column92</t>
  </si>
  <si>
    <t>Column93</t>
  </si>
  <si>
    <t>Column94</t>
  </si>
  <si>
    <t>Column95</t>
  </si>
  <si>
    <t>Column96</t>
  </si>
  <si>
    <t>Column97</t>
  </si>
  <si>
    <t>Column98</t>
  </si>
  <si>
    <t>Column99</t>
  </si>
  <si>
    <t>Column100</t>
  </si>
  <si>
    <t>Column101</t>
  </si>
  <si>
    <t>Column102</t>
  </si>
  <si>
    <t>Column103</t>
  </si>
  <si>
    <t>Column104</t>
  </si>
  <si>
    <t>Column105</t>
  </si>
  <si>
    <t>Column106</t>
  </si>
  <si>
    <t>Column107</t>
  </si>
  <si>
    <t>Column108</t>
  </si>
  <si>
    <t>Column109</t>
  </si>
  <si>
    <t>Column110</t>
  </si>
  <si>
    <t>Column111</t>
  </si>
  <si>
    <t>Column112</t>
  </si>
  <si>
    <t>Column113</t>
  </si>
  <si>
    <t>Column114</t>
  </si>
  <si>
    <t>Column115</t>
  </si>
  <si>
    <t>Column116</t>
  </si>
  <si>
    <t>Column117</t>
  </si>
  <si>
    <t>Column118</t>
  </si>
  <si>
    <t>Column119</t>
  </si>
  <si>
    <t>Column120</t>
  </si>
  <si>
    <t>Column121</t>
  </si>
  <si>
    <t>Column122</t>
  </si>
  <si>
    <t>Column123</t>
  </si>
  <si>
    <t>Column124</t>
  </si>
  <si>
    <t>Column125</t>
  </si>
  <si>
    <t>Column126</t>
  </si>
  <si>
    <t>Column127</t>
  </si>
  <si>
    <t>Column128</t>
  </si>
  <si>
    <t>Column129</t>
  </si>
  <si>
    <t>Column130</t>
  </si>
  <si>
    <t>Column131</t>
  </si>
  <si>
    <t>Column132</t>
  </si>
  <si>
    <t>Column133</t>
  </si>
  <si>
    <t>Column134</t>
  </si>
  <si>
    <t>F86700{00-00} Listsize</t>
  </si>
  <si>
    <t>F86700{WF-HC02} NHS Health Done 2020-2021</t>
  </si>
  <si>
    <t>F86700{WF-HC02-Q1} NHS Health Check Done [Q1]</t>
  </si>
  <si>
    <t>F86700{WF-HC03-Q1} NHS Health Check Complete [Q1, PAY]</t>
  </si>
  <si>
    <t>F86700{WF-HC02-Q2} NHS Health Check Done[Q2]</t>
  </si>
  <si>
    <t>F86700{WF-HC03-Q2} NHS Health Check Complete [Q2, PAY]</t>
  </si>
  <si>
    <t>F86700{WF-HC02-Q3} NHS Health Check Done [Q3]</t>
  </si>
  <si>
    <t>F86700{WF-HC03-Q3} NHS Health Check Complete [Q3,PAY]</t>
  </si>
  <si>
    <t>F86700{WF-HC02-Q4} NHS Health Check Done [Q4]</t>
  </si>
  <si>
    <t>F86700{WF-HC01} NHS Health Check Invite 2020-2021</t>
  </si>
  <si>
    <t>F86700{WF-HC03-Q4} NHS Health Check Complete [Q4, PAY]</t>
  </si>
  <si>
    <t>F86700{WF-HC03} NHS Health Check Complete 2020-2021 [EOY RECONC]</t>
  </si>
  <si>
    <t>F86700{WF-HC-P01} - BMI</t>
  </si>
  <si>
    <t>F86700{WF-HC-P02} - Ethnicity</t>
  </si>
  <si>
    <t>F86700{WF-HC-P03} - Blood Pressure Measurement</t>
  </si>
  <si>
    <t>F86700{WF-HC-P04} - Cardiovascular risk score - QRISK2</t>
  </si>
  <si>
    <t>F86700{WF-HC-P05} - Smoking status</t>
  </si>
  <si>
    <t>F86700{WF-HC-Q01} - Family history of heart disease</t>
  </si>
  <si>
    <t>F86700{WF-HC-Q02} - Physical Activity</t>
  </si>
  <si>
    <t>F86700{WF-HC-Q03} - Waist Circumference</t>
  </si>
  <si>
    <t>F86700{WF-HC-Q04} - Pulse Check</t>
  </si>
  <si>
    <t>F86700{WF-HC-Q05} - Alcohol Screening</t>
  </si>
  <si>
    <t>F86700{WF-HC-Q06} - Random Total Cholesterol and HDL</t>
  </si>
  <si>
    <t>F86700{WF-HC-Q07} - Raise Awareness of Dementia for Age &gt;65</t>
  </si>
  <si>
    <t>F86700{WF-HC-Q08} - Optician</t>
  </si>
  <si>
    <t>F86030{00-00} Listsize</t>
  </si>
  <si>
    <t>F86030{WF-HC02} NHS Health Done 2020-2021</t>
  </si>
  <si>
    <t>F86030{WF-HC02-Q1} NHS Health Check Done [Q1]</t>
  </si>
  <si>
    <t>F86030{WF-HC03-Q1} NHS Health Check Complete [Q1, PAY]</t>
  </si>
  <si>
    <t>F86030{WF-HC02-Q2} NHS Health Check Done[Q2]</t>
  </si>
  <si>
    <t>F86030{WF-HC03-Q2} NHS Health Check Complete [Q2, PAY]</t>
  </si>
  <si>
    <t>F86030{WF-HC02-Q3} NHS Health Check Done [Q3]</t>
  </si>
  <si>
    <t>F86030{WF-HC03-Q3} NHS Health Check Complete [Q3,PAY]</t>
  </si>
  <si>
    <t>F86030{WF-HC02-Q4} NHS Health Check Done [Q4]</t>
  </si>
  <si>
    <t>F86030{WF-HC03-Q4} NHS Health Check Complete [Q4, PAY]</t>
  </si>
  <si>
    <t>F86030{WF-HC03} NHS Health Check Complete 2020-2021 [EOY RECONC]</t>
  </si>
  <si>
    <t>F86030{WF-HC01} NHS Health Check Invite 2020-2021</t>
  </si>
  <si>
    <t>F86030{WF-HC-P01} - BMI</t>
  </si>
  <si>
    <t>F86030{WF-HC-P02} - Ethnicity</t>
  </si>
  <si>
    <t>F86030{WF-HC-P03} - Blood Pressure Measurement</t>
  </si>
  <si>
    <t>F86030{WF-HC-P04} - Cardiovascular risk score - QRISK2</t>
  </si>
  <si>
    <t>F86030{WF-HC-P05} - Smoking status</t>
  </si>
  <si>
    <t>F86030{WF-HC-Q01} - Family history of heart disease</t>
  </si>
  <si>
    <t>F86030{WF-HC-Q02} - Physical Activity</t>
  </si>
  <si>
    <t>F86030{WF-HC-Q03} - Waist Circumference</t>
  </si>
  <si>
    <t>F86030{WF-HC-Q04} - Pulse Check</t>
  </si>
  <si>
    <t>F86030{WF-HC-Q05} - Alcohol Screening</t>
  </si>
  <si>
    <t>F86030{WF-HC-Q06} - Random Total Cholesterol and HDL</t>
  </si>
  <si>
    <t>F86030{WF-HC-Q07} - Raise Awareness of Dementia for Age &gt;65</t>
  </si>
  <si>
    <t>F86030{WF-HC-Q08} - Optician</t>
  </si>
  <si>
    <t>F86062{00-00} Listsize</t>
  </si>
  <si>
    <t>F86062{WF-HC02} NHS Health Done 2020-2021</t>
  </si>
  <si>
    <t>F86062{WF-HC02-Q1} NHS Health Check Done [Q1]</t>
  </si>
  <si>
    <t>F86062{WF-HC03-Q1} NHS Health Check Complete [Q1, PAY]</t>
  </si>
  <si>
    <t>F86062{WF-HC02-Q2} NHS Health Check Done[Q2]</t>
  </si>
  <si>
    <t>F86062{WF-HC03-Q2} NHS Health Check Complete [Q2, PAY]</t>
  </si>
  <si>
    <t>F86062{WF-HC02-Q3} NHS Health Check Done [Q3]</t>
  </si>
  <si>
    <t>F86062{WF-HC03-Q3} NHS Health Check Complete [Q3,PAY]</t>
  </si>
  <si>
    <t>F86062{WF-HC02-Q4} NHS Health Check Done [Q4]</t>
  </si>
  <si>
    <t>F86062{WF-HC03-Q4} NHS Health Check Complete [Q4, PAY]</t>
  </si>
  <si>
    <t>F86062{WF-HC03} NHS Health Check Complete 2020-2021 [EOY RECONC]</t>
  </si>
  <si>
    <t>F86062{WF-HC01} NHS Health Check Invite 2020-2021</t>
  </si>
  <si>
    <t>F86062{WF-HC-P01} - BMI</t>
  </si>
  <si>
    <t>F86062{WF-HC-P02} - Ethnicity</t>
  </si>
  <si>
    <t>F86062{WF-HC-P03} - Blood Pressure Measurement</t>
  </si>
  <si>
    <t>F86062{WF-HC-P04} - Cardiovascular risk score - QRISK2</t>
  </si>
  <si>
    <t>F86062{WF-HC-P05} - Smoking status</t>
  </si>
  <si>
    <t>F86062{WF-HC-Q01} - Family history of heart disease</t>
  </si>
  <si>
    <t>F86062{WF-HC-Q02} - Physical Activity</t>
  </si>
  <si>
    <t>F86062{WF-HC-Q03} - Waist Circumference</t>
  </si>
  <si>
    <t>F86062{WF-HC-Q04} - Pulse Check</t>
  </si>
  <si>
    <t>F86062{WF-HC-Q05} - Alcohol Screening</t>
  </si>
  <si>
    <t>F86062{WF-HC-Q06} - Random Total Cholesterol and HDL</t>
  </si>
  <si>
    <t>F86062{WF-HC-Q07} - Raise Awareness of Dementia for Age &gt;65</t>
  </si>
  <si>
    <t>F86062{WF-HC-Q08} - Optician</t>
  </si>
  <si>
    <t>F86638{WF-HC02} NHS Health Done 2020-2021</t>
  </si>
  <si>
    <t>F86638{00-00} Listsize</t>
  </si>
  <si>
    <t>F86638{WF-HC02-Q1} NHS Health Check Done [Q1]</t>
  </si>
  <si>
    <t>F86638{WF-HC03-Q1} NHS Health Check Complete [Q1, PAY]</t>
  </si>
  <si>
    <t>F86638{WF-HC02-Q2} NHS Health Check Done[Q2]</t>
  </si>
  <si>
    <t>F86638{WF-HC03-Q2} NHS Health Check Complete [Q2, PAY]</t>
  </si>
  <si>
    <t>F86638{WF-HC02-Q3} NHS Health Check Done [Q3]</t>
  </si>
  <si>
    <t>F86638{WF-HC03-Q3} NHS Health Check Complete [Q3,PAY]</t>
  </si>
  <si>
    <t>F86638{WF-HC02-Q4} NHS Health Check Done [Q4]</t>
  </si>
  <si>
    <t>F86638{WF-HC03-Q4} NHS Health Check Complete [Q4, PAY]</t>
  </si>
  <si>
    <t>F86638{WF-HC03} NHS Health Check Complete 2020-2021 [EOY RECONC]</t>
  </si>
  <si>
    <t>F86638{WF-HC01} NHS Health Check Invite 2020-2021</t>
  </si>
  <si>
    <t>F86638{WF-HC-P01} - BMI</t>
  </si>
  <si>
    <t>F86638{WF-HC-P02} - Ethnicity</t>
  </si>
  <si>
    <t>F86638{WF-HC-P03} - Blood Pressure Measurement</t>
  </si>
  <si>
    <t>F86638{WF-HC-P04} - Cardiovascular risk score - QRISK2</t>
  </si>
  <si>
    <t>F86638{WF-HC-P05} - Smoking status</t>
  </si>
  <si>
    <t>F86638{WF-HC-Q01} - Family history of heart disease</t>
  </si>
  <si>
    <t>F86638{WF-HC-Q02} - Physical Activity</t>
  </si>
  <si>
    <t>F86638{WF-HC-Q03} - Waist Circumference</t>
  </si>
  <si>
    <t>F86638{WF-HC-Q04} - Pulse Check</t>
  </si>
  <si>
    <t>F86638{WF-HC-Q05} - Alcohol Screening</t>
  </si>
  <si>
    <t>F86638{WF-HC-Q06} - Random Total Cholesterol and HDL</t>
  </si>
  <si>
    <t>F86638{WF-HC-Q07} - Raise Awareness of Dementia for Age &gt;65</t>
  </si>
  <si>
    <t>F86638{WF-HC-Q08} - Optician</t>
  </si>
  <si>
    <t>F86006{00-00} Listsize</t>
  </si>
  <si>
    <t>F86006{WF-HC02} NHS Health Done 2020-2021</t>
  </si>
  <si>
    <t>F86006{WF-HC02-Q1} NHS Health Check Done [Q1]</t>
  </si>
  <si>
    <t>F86006{WF-HC03-Q1} NHS Health Check Complete [Q1, PAY]</t>
  </si>
  <si>
    <t>F86006{WF-HC02-Q2} NHS Health Check Done[Q2]</t>
  </si>
  <si>
    <t>F86006{WF-HC03-Q2} NHS Health Check Complete [Q2, PAY]</t>
  </si>
  <si>
    <t>F86006{WF-HC02-Q3} NHS Health Check Done [Q3]</t>
  </si>
  <si>
    <t>F86006{WF-HC03-Q3} NHS Health Check Complete [Q3,PAY]</t>
  </si>
  <si>
    <t>F86006{WF-HC02-Q4} NHS Health Check Done [Q4]</t>
  </si>
  <si>
    <t>F86006{WF-HC03-Q4} NHS Health Check Complete [Q4, PAY]</t>
  </si>
  <si>
    <t>F86006{WF-HC03} NHS Health Check Complete 2020-2021 [EOY RECONC]</t>
  </si>
  <si>
    <t>F86006{WF-HC01} NHS Health Check Invite 2020-2021</t>
  </si>
  <si>
    <t>F86006{WF-HC-P01} - BMI</t>
  </si>
  <si>
    <t>F86006{WF-HC-P02} - Ethnicity</t>
  </si>
  <si>
    <t>F86006{WF-HC-P03} - Blood Pressure Measurement</t>
  </si>
  <si>
    <t>F86006{WF-HC-P04} - Cardiovascular risk score - QRISK2</t>
  </si>
  <si>
    <t>F86006{WF-HC-P05} - Smoking status</t>
  </si>
  <si>
    <t>F86006{WF-HC-Q01} - Family history of heart disease</t>
  </si>
  <si>
    <t>F86006{WF-HC-Q02} - Physical Activity</t>
  </si>
  <si>
    <t>F86006{WF-HC-Q03} - Waist Circumference</t>
  </si>
  <si>
    <t>F86006{WF-HC-Q04} - Pulse Check</t>
  </si>
  <si>
    <t>F86006{WF-HC-Q05} - Alcohol Screening</t>
  </si>
  <si>
    <t>F86006{WF-HC-Q06} - Random Total Cholesterol and HDL</t>
  </si>
  <si>
    <t>F86006{WF-HC-Q07} - Raise Awareness of Dementia for Age &gt;65</t>
  </si>
  <si>
    <t>F86006{WF-HC-Q08} - Optician</t>
  </si>
  <si>
    <t xml:space="preserve"> The Penryhn Surgery</t>
  </si>
  <si>
    <t xml:space="preserve"> Crawley Road Medical Centre</t>
  </si>
  <si>
    <t xml:space="preserve"> The Firs</t>
  </si>
  <si>
    <t>F86700FN</t>
  </si>
  <si>
    <t>Fednet</t>
  </si>
  <si>
    <t>F86638FN</t>
  </si>
  <si>
    <t>F86006FN</t>
  </si>
  <si>
    <t>F86030FN</t>
  </si>
  <si>
    <t>F86062FN</t>
  </si>
  <si>
    <t>{00-00} ListSize</t>
  </si>
  <si>
    <t>{WF-HC03} NHS Health Check Complete 2021-2022 [EOY RECONC]</t>
  </si>
  <si>
    <t>{WF-HC01} NHS Health Check Invite 2021-2022</t>
  </si>
  <si>
    <t>F86700{00-00} ListSize</t>
  </si>
  <si>
    <t>F86700{WF-HC03} NHS Health Check Complete 2021-2022 [EOY RECONC]</t>
  </si>
  <si>
    <t>F86700{WF-HC01} NHS Health Check Invite 2021-2022</t>
  </si>
  <si>
    <t>F86030{00-00} ListSize</t>
  </si>
  <si>
    <t>F86030{WF-HC03} NHS Health Check Complete 2021-2022 [EOY RECONC]</t>
  </si>
  <si>
    <t>F86030{WF-HC01} NHS Health Check Invite 2021-2022</t>
  </si>
  <si>
    <t>F86062{00-00} ListSize</t>
  </si>
  <si>
    <t>F86062{WF-HC03} NHS Health Check Complete 2021-2022 [EOY RECONC]</t>
  </si>
  <si>
    <t>F86062{WF-HC01} NHS Health Check Invite 2021-2022</t>
  </si>
  <si>
    <t>F86638{00-00} ListSize</t>
  </si>
  <si>
    <t>F86638{WF-HC03} NHS Health Check Complete 2021-2022 [EOY RECONC]</t>
  </si>
  <si>
    <t>F86638{WF-HC01} NHS Health Check Invite 2021-2022</t>
  </si>
  <si>
    <t>F86006{00-00} ListSize</t>
  </si>
  <si>
    <t>F86006{WF-HC03} NHS Health Check Complete 2021-2022 [EOY RECONC]</t>
  </si>
  <si>
    <t>F86006{WF-HC01} NHS Health Check Invite 2021-2022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</si>
</sst>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quot;£&quot;* #,##0.00_-;\-&quot;£&quot;* #,##0.00_-;_-&quot;£&quot;* &quot;-&quot;??_-;_-@_-"/>
    <numFmt numFmtId="164" formatCode="&quot;$&quot;#,##0.00_);[Red]\(&quot;$&quot;#,##0.00\)"/>
    <numFmt numFmtId="165" formatCode="0.0%"/>
  </numFmts>
  <fonts count="26">
    <font>
      <sz val="11"/>
      <color theme="1"/>
      <name val="Calibri"/>
      <family val="2"/>
      <scheme val="minor"/>
    </font>
    <font>
      <sz val="11"/>
      <color rgb="FFFF0000"/>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sz val="11"/>
      <color theme="1"/>
      <name val="Calibri"/>
      <family val="2"/>
      <scheme val="minor"/>
    </font>
    <font>
      <b/>
      <sz val="12"/>
      <color theme="0"/>
      <name val="Calibri"/>
      <family val="2"/>
      <scheme val="minor"/>
    </font>
    <font>
      <b/>
      <sz val="14"/>
      <color theme="0"/>
      <name val="Calibri"/>
      <family val="2"/>
      <scheme val="minor"/>
    </font>
    <font>
      <b/>
      <sz val="11"/>
      <color rgb="FF002060"/>
      <name val="Calibri"/>
      <family val="2"/>
      <scheme val="minor"/>
    </font>
    <font>
      <b/>
      <sz val="11"/>
      <color rgb="FF5145BF"/>
      <name val="Calibri"/>
      <family val="2"/>
      <scheme val="minor"/>
    </font>
    <font>
      <sz val="12"/>
      <color theme="1"/>
      <name val="Calibri"/>
      <family val="2"/>
      <scheme val="minor"/>
    </font>
    <font>
      <b/>
      <sz val="14"/>
      <color rgb="FFC436AC"/>
      <name val="Calibri"/>
      <family val="2"/>
      <scheme val="minor"/>
    </font>
    <font>
      <b/>
      <sz val="12"/>
      <color rgb="FF002060"/>
      <name val="Calibri"/>
      <family val="2"/>
      <scheme val="minor"/>
    </font>
    <font>
      <sz val="10"/>
      <name val="Arial"/>
      <family val="2"/>
    </font>
    <font>
      <u/>
      <sz val="11"/>
      <color theme="10"/>
      <name val="Calibri"/>
      <family val="2"/>
    </font>
    <font>
      <sz val="12"/>
      <name val="Calibri"/>
      <family val="2"/>
      <charset val="238"/>
      <scheme val="minor"/>
    </font>
    <font>
      <sz val="14"/>
      <color rgb="FFFFFFFF"/>
      <name val="Wingdings 2"/>
      <family val="1"/>
      <charset val="2"/>
    </font>
    <font>
      <b/>
      <sz val="14"/>
      <color theme="1"/>
      <name val="Calibri"/>
      <family val="2"/>
      <scheme val="minor"/>
    </font>
    <font>
      <b/>
      <i/>
      <sz val="11"/>
      <color theme="1"/>
      <name val="Calibri"/>
      <family val="2"/>
      <scheme val="minor"/>
    </font>
    <font>
      <sz val="11"/>
      <color theme="1"/>
      <name val="Wingdings 2"/>
      <family val="1"/>
      <charset val="2"/>
    </font>
    <font>
      <b/>
      <sz val="14"/>
      <color theme="7" tint="-0.499984740745262"/>
      <name val="Calibri"/>
      <family val="2"/>
      <scheme val="minor"/>
    </font>
    <font>
      <sz val="11"/>
      <color theme="7" tint="-0.499984740745262"/>
      <name val="Calibri"/>
      <family val="2"/>
      <scheme val="minor"/>
    </font>
    <font>
      <b/>
      <sz val="11"/>
      <color theme="8" tint="-0.499984740745262"/>
      <name val="Calibri"/>
      <family val="2"/>
      <scheme val="minor"/>
    </font>
    <font>
      <sz val="11"/>
      <color theme="8" tint="-0.499984740745262"/>
      <name val="Calibri"/>
      <family val="2"/>
      <scheme val="minor"/>
    </font>
    <font>
      <b/>
      <sz val="12"/>
      <color rgb="FF5145BF"/>
      <name val="Calibri"/>
      <family val="2"/>
      <scheme val="minor"/>
    </font>
    <font>
      <b/>
      <sz val="11"/>
      <color theme="7"/>
      <name val="Calibri"/>
      <family val="2"/>
      <scheme val="minor"/>
    </font>
  </fonts>
  <fills count="15">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rgb="FF5145BF"/>
        <bgColor indexed="64"/>
      </patternFill>
    </fill>
    <fill>
      <patternFill patternType="solid">
        <fgColor theme="8" tint="-0.249977111117893"/>
        <bgColor indexed="64"/>
      </patternFill>
    </fill>
    <fill>
      <patternFill patternType="solid">
        <fgColor rgb="FFC436AC"/>
        <bgColor indexed="64"/>
      </patternFill>
    </fill>
    <fill>
      <patternFill patternType="solid">
        <fgColor rgb="FFD66CC4"/>
        <bgColor indexed="64"/>
      </patternFill>
    </fill>
    <fill>
      <patternFill patternType="solid">
        <fgColor rgb="FFCD4BB7"/>
        <bgColor indexed="64"/>
      </patternFill>
    </fill>
    <fill>
      <patternFill patternType="solid">
        <fgColor theme="3" tint="0.39997558519241921"/>
        <bgColor indexed="64"/>
      </patternFill>
    </fill>
    <fill>
      <patternFill patternType="solid">
        <fgColor rgb="FFFF6969"/>
        <bgColor indexed="64"/>
      </patternFill>
    </fill>
    <fill>
      <patternFill patternType="solid">
        <fgColor rgb="FFFF0066"/>
        <bgColor indexed="64"/>
      </patternFill>
    </fill>
    <fill>
      <patternFill patternType="solid">
        <fgColor rgb="FFC00000"/>
        <bgColor indexed="64"/>
      </patternFill>
    </fill>
    <fill>
      <patternFill patternType="solid">
        <fgColor theme="9" tint="0.79998168889431442"/>
        <bgColor theme="9" tint="0.79998168889431442"/>
      </patternFill>
    </fill>
  </fills>
  <borders count="47">
    <border>
      <left/>
      <right/>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bottom style="thin">
        <color theme="0" tint="-0.1499679555650502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style="thin">
        <color theme="0" tint="-0.14996795556505021"/>
      </right>
      <top/>
      <bottom/>
      <diagonal/>
    </border>
    <border>
      <left style="thin">
        <color theme="0" tint="-0.14996795556505021"/>
      </left>
      <right style="thin">
        <color theme="0" tint="-0.14996795556505021"/>
      </right>
      <top/>
      <bottom/>
      <diagonal/>
    </border>
    <border>
      <left style="thin">
        <color theme="0" tint="-0.14996795556505021"/>
      </left>
      <right/>
      <top/>
      <bottom/>
      <diagonal/>
    </border>
    <border>
      <left/>
      <right style="thin">
        <color theme="0" tint="-4.9989318521683403E-2"/>
      </right>
      <top/>
      <bottom/>
      <diagonal/>
    </border>
    <border>
      <left/>
      <right style="thin">
        <color theme="0" tint="-4.9989318521683403E-2"/>
      </right>
      <top/>
      <bottom style="thin">
        <color theme="0" tint="-0.14996795556505021"/>
      </bottom>
      <diagonal/>
    </border>
    <border>
      <left/>
      <right style="thin">
        <color theme="0" tint="-4.9989318521683403E-2"/>
      </right>
      <top style="thin">
        <color theme="0" tint="-0.14996795556505021"/>
      </top>
      <bottom style="thin">
        <color theme="0" tint="-0.14996795556505021"/>
      </bottom>
      <diagonal/>
    </border>
    <border>
      <left/>
      <right style="thin">
        <color theme="0" tint="-4.9989318521683403E-2"/>
      </right>
      <top style="thin">
        <color theme="0" tint="-0.14996795556505021"/>
      </top>
      <bottom/>
      <diagonal/>
    </border>
    <border>
      <left style="thin">
        <color theme="0" tint="-0.14996795556505021"/>
      </left>
      <right style="thin">
        <color theme="0" tint="-0.14993743705557422"/>
      </right>
      <top/>
      <bottom/>
      <diagonal/>
    </border>
    <border>
      <left style="thin">
        <color theme="0" tint="-0.14996795556505021"/>
      </left>
      <right style="thin">
        <color theme="0" tint="-0.14993743705557422"/>
      </right>
      <top/>
      <bottom style="thin">
        <color theme="0" tint="-0.14996795556505021"/>
      </bottom>
      <diagonal/>
    </border>
    <border>
      <left style="thin">
        <color theme="0" tint="-0.14996795556505021"/>
      </left>
      <right style="thin">
        <color theme="0" tint="-0.14993743705557422"/>
      </right>
      <top style="thin">
        <color theme="0" tint="-0.14996795556505021"/>
      </top>
      <bottom style="thin">
        <color theme="0" tint="-0.14996795556505021"/>
      </bottom>
      <diagonal/>
    </border>
    <border>
      <left style="thin">
        <color theme="0" tint="-0.14993743705557422"/>
      </left>
      <right style="thick">
        <color theme="0" tint="-0.14990691854609822"/>
      </right>
      <top/>
      <bottom style="thin">
        <color theme="0" tint="-0.14996795556505021"/>
      </bottom>
      <diagonal/>
    </border>
    <border>
      <left style="thick">
        <color theme="0" tint="-0.14990691854609822"/>
      </left>
      <right style="thin">
        <color theme="0" tint="-0.1498764000366222"/>
      </right>
      <top/>
      <bottom style="thin">
        <color theme="0" tint="-0.1498764000366222"/>
      </bottom>
      <diagonal/>
    </border>
    <border>
      <left style="thin">
        <color theme="0" tint="-0.1498764000366222"/>
      </left>
      <right style="thin">
        <color theme="0" tint="-0.1498764000366222"/>
      </right>
      <top/>
      <bottom style="thin">
        <color theme="0" tint="-0.1498764000366222"/>
      </bottom>
      <diagonal/>
    </border>
    <border>
      <left style="thin">
        <color theme="0" tint="-0.1498764000366222"/>
      </left>
      <right style="thin">
        <color theme="0" tint="-0.14996795556505021"/>
      </right>
      <top/>
      <bottom style="thin">
        <color theme="0" tint="-0.1498764000366222"/>
      </bottom>
      <diagonal/>
    </border>
    <border>
      <left/>
      <right style="thin">
        <color theme="0" tint="-4.9989318521683403E-2"/>
      </right>
      <top style="double">
        <color auto="1"/>
      </top>
      <bottom/>
      <diagonal/>
    </border>
    <border>
      <left/>
      <right style="thin">
        <color theme="0" tint="-0.14996795556505021"/>
      </right>
      <top style="double">
        <color auto="1"/>
      </top>
      <bottom/>
      <diagonal/>
    </border>
    <border>
      <left style="thin">
        <color theme="0" tint="-0.14996795556505021"/>
      </left>
      <right style="thin">
        <color theme="0" tint="-0.14996795556505021"/>
      </right>
      <top style="double">
        <color auto="1"/>
      </top>
      <bottom/>
      <diagonal/>
    </border>
    <border>
      <left style="thin">
        <color theme="0" tint="-0.14996795556505021"/>
      </left>
      <right style="thin">
        <color theme="0" tint="-0.14993743705557422"/>
      </right>
      <top style="double">
        <color auto="1"/>
      </top>
      <bottom/>
      <diagonal/>
    </border>
    <border>
      <left/>
      <right style="mediumDashed">
        <color auto="1"/>
      </right>
      <top/>
      <bottom/>
      <diagonal/>
    </border>
    <border>
      <left style="thick">
        <color theme="0" tint="-0.14993743705557422"/>
      </left>
      <right style="thin">
        <color theme="0" tint="-0.14996795556505021"/>
      </right>
      <top/>
      <bottom/>
      <diagonal/>
    </border>
    <border>
      <left style="thick">
        <color theme="0" tint="-0.14993743705557422"/>
      </left>
      <right style="thin">
        <color theme="0" tint="-0.14996795556505021"/>
      </right>
      <top/>
      <bottom style="thin">
        <color theme="0" tint="-0.14996795556505021"/>
      </bottom>
      <diagonal/>
    </border>
    <border>
      <left style="thick">
        <color theme="0" tint="-0.14993743705557422"/>
      </left>
      <right style="thin">
        <color theme="0" tint="-0.14996795556505021"/>
      </right>
      <top style="thin">
        <color theme="0" tint="-0.14996795556505021"/>
      </top>
      <bottom style="thin">
        <color theme="0" tint="-0.14996795556505021"/>
      </bottom>
      <diagonal/>
    </border>
    <border>
      <left/>
      <right/>
      <top style="double">
        <color theme="4" tint="0.39994506668294322"/>
      </top>
      <bottom/>
      <diagonal/>
    </border>
    <border>
      <left/>
      <right style="thin">
        <color theme="0" tint="-0.14996795556505021"/>
      </right>
      <top style="double">
        <color theme="4" tint="0.39994506668294322"/>
      </top>
      <bottom/>
      <diagonal/>
    </border>
    <border>
      <left style="thin">
        <color theme="0" tint="-0.14996795556505021"/>
      </left>
      <right style="thin">
        <color theme="0" tint="-0.14996795556505021"/>
      </right>
      <top style="double">
        <color theme="4" tint="0.39994506668294322"/>
      </top>
      <bottom/>
      <diagonal/>
    </border>
    <border>
      <left style="thin">
        <color theme="0" tint="-0.14996795556505021"/>
      </left>
      <right/>
      <top style="double">
        <color theme="4" tint="0.39994506668294322"/>
      </top>
      <bottom/>
      <diagonal/>
    </border>
    <border>
      <left style="thick">
        <color theme="0" tint="-0.14993743705557422"/>
      </left>
      <right style="thin">
        <color theme="0" tint="-0.14996795556505021"/>
      </right>
      <top style="double">
        <color theme="4" tint="0.39994506668294322"/>
      </top>
      <bottom/>
      <diagonal/>
    </border>
    <border>
      <left/>
      <right/>
      <top style="double">
        <color auto="1"/>
      </top>
      <bottom/>
      <diagonal/>
    </border>
    <border>
      <left/>
      <right/>
      <top/>
      <bottom style="thin">
        <color indexed="8"/>
      </bottom>
      <diagonal/>
    </border>
    <border>
      <left style="thin">
        <color indexed="65"/>
      </left>
      <right/>
      <top style="thin">
        <color indexed="65"/>
      </top>
      <bottom/>
      <diagonal/>
    </border>
    <border>
      <left style="thin">
        <color indexed="65"/>
      </left>
      <right style="thin">
        <color rgb="FF999999"/>
      </right>
      <top style="thin">
        <color indexed="65"/>
      </top>
      <bottom/>
      <diagonal/>
    </border>
    <border>
      <left style="thin">
        <color rgb="FF999999"/>
      </left>
      <right/>
      <top style="thin">
        <color indexed="65"/>
      </top>
      <bottom style="thin">
        <color rgb="FF999999"/>
      </bottom>
      <diagonal/>
    </border>
    <border>
      <left style="thin">
        <color indexed="65"/>
      </left>
      <right/>
      <top style="thin">
        <color indexed="65"/>
      </top>
      <bottom style="thin">
        <color rgb="FF999999"/>
      </bottom>
      <diagonal/>
    </border>
    <border>
      <left style="thin">
        <color indexed="65"/>
      </left>
      <right style="thin">
        <color rgb="FF999999"/>
      </right>
      <top style="thin">
        <color indexed="65"/>
      </top>
      <bottom style="thin">
        <color rgb="FF999999"/>
      </bottom>
      <diagonal/>
    </border>
    <border>
      <left style="thin">
        <color theme="9" tint="0.39997558519241921"/>
      </left>
      <right/>
      <top style="thin">
        <color theme="9" tint="0.39997558519241921"/>
      </top>
      <bottom style="thin">
        <color theme="9" tint="0.39997558519241921"/>
      </bottom>
      <diagonal/>
    </border>
    <border>
      <left/>
      <right/>
      <top style="thin">
        <color theme="9" tint="0.39997558519241921"/>
      </top>
      <bottom style="thin">
        <color theme="9" tint="0.39997558519241921"/>
      </bottom>
      <diagonal/>
    </border>
    <border>
      <left/>
      <right style="thin">
        <color theme="9" tint="0.39997558519241921"/>
      </right>
      <top style="thin">
        <color theme="9" tint="0.39997558519241921"/>
      </top>
      <bottom style="thin">
        <color theme="9" tint="0.39997558519241921"/>
      </bottom>
      <diagonal/>
    </border>
  </borders>
  <cellStyleXfs count="9">
    <xf numFmtId="0" fontId="0" fillId="0" borderId="0"/>
    <xf numFmtId="9" fontId="5" fillId="0" borderId="0" applyFont="0" applyFill="0" applyBorder="0" applyAlignment="0" applyProtection="0"/>
    <xf numFmtId="0" fontId="13" fillId="0" borderId="0"/>
    <xf numFmtId="0" fontId="13" fillId="0" borderId="0"/>
    <xf numFmtId="0" fontId="13" fillId="0" borderId="0"/>
    <xf numFmtId="9" fontId="13" fillId="0" borderId="0" applyFont="0" applyFill="0" applyBorder="0" applyAlignment="0" applyProtection="0"/>
    <xf numFmtId="9" fontId="13" fillId="0" borderId="0" applyFont="0" applyFill="0" applyBorder="0" applyAlignment="0" applyProtection="0"/>
    <xf numFmtId="44" fontId="5" fillId="0" borderId="0" applyFont="0" applyFill="0" applyBorder="0" applyAlignment="0" applyProtection="0"/>
    <xf numFmtId="0" fontId="14" fillId="0" borderId="0" applyNumberFormat="0" applyFill="0" applyBorder="0" applyAlignment="0" applyProtection="0">
      <alignment vertical="top"/>
      <protection locked="0"/>
    </xf>
  </cellStyleXfs>
  <cellXfs count="127">
    <xf numFmtId="0" fontId="0" fillId="0" borderId="0" xfId="0"/>
    <xf numFmtId="0" fontId="0" fillId="2" borderId="0" xfId="0" applyFill="1"/>
    <xf numFmtId="14" fontId="0" fillId="0" borderId="0" xfId="0" applyNumberFormat="1"/>
    <xf numFmtId="0" fontId="0" fillId="0" borderId="0" xfId="0" applyAlignment="1">
      <alignment horizontal="left"/>
    </xf>
    <xf numFmtId="9" fontId="0" fillId="0" borderId="0" xfId="0" applyNumberFormat="1"/>
    <xf numFmtId="0" fontId="0" fillId="4" borderId="0" xfId="0" applyFill="1"/>
    <xf numFmtId="0" fontId="0" fillId="0" borderId="0" xfId="0" quotePrefix="1"/>
    <xf numFmtId="164" fontId="15" fillId="0" borderId="0" xfId="0" applyNumberFormat="1" applyFont="1" applyAlignment="1">
      <alignment vertical="center"/>
    </xf>
    <xf numFmtId="0" fontId="16" fillId="0" borderId="0" xfId="0" applyFont="1"/>
    <xf numFmtId="0" fontId="0" fillId="0" borderId="4" xfId="0" applyBorder="1" applyAlignment="1">
      <alignment horizontal="left"/>
    </xf>
    <xf numFmtId="0" fontId="0" fillId="0" borderId="5" xfId="0" applyBorder="1"/>
    <xf numFmtId="0" fontId="0" fillId="0" borderId="6" xfId="0" applyBorder="1"/>
    <xf numFmtId="0" fontId="0" fillId="0" borderId="4" xfId="0" applyBorder="1"/>
    <xf numFmtId="0" fontId="6" fillId="0" borderId="0" xfId="0" applyFont="1" applyAlignment="1">
      <alignment horizontal="center" vertical="center"/>
    </xf>
    <xf numFmtId="0" fontId="6" fillId="7" borderId="1" xfId="0" applyFont="1" applyFill="1" applyBorder="1" applyAlignment="1">
      <alignment horizontal="center" vertical="center"/>
    </xf>
    <xf numFmtId="0" fontId="6" fillId="7" borderId="2" xfId="0" applyFont="1" applyFill="1" applyBorder="1" applyAlignment="1">
      <alignment horizontal="center" vertical="center"/>
    </xf>
    <xf numFmtId="0" fontId="6" fillId="8" borderId="1" xfId="0" applyFont="1" applyFill="1" applyBorder="1" applyAlignment="1">
      <alignment horizontal="center" vertical="center"/>
    </xf>
    <xf numFmtId="0" fontId="6" fillId="8" borderId="2" xfId="0" applyFont="1" applyFill="1" applyBorder="1" applyAlignment="1">
      <alignment horizontal="center" vertical="center"/>
    </xf>
    <xf numFmtId="0" fontId="6" fillId="8" borderId="3" xfId="0" applyFont="1" applyFill="1" applyBorder="1" applyAlignment="1">
      <alignment horizontal="center" vertical="center"/>
    </xf>
    <xf numFmtId="0" fontId="0" fillId="7" borderId="1" xfId="0" applyFill="1" applyBorder="1" applyAlignment="1">
      <alignment horizontal="left"/>
    </xf>
    <xf numFmtId="0" fontId="7" fillId="7" borderId="2" xfId="0" applyFont="1" applyFill="1" applyBorder="1" applyAlignment="1">
      <alignment horizontal="center" vertical="center"/>
    </xf>
    <xf numFmtId="0" fontId="7" fillId="7" borderId="3" xfId="0" applyFont="1" applyFill="1" applyBorder="1" applyAlignment="1">
      <alignment horizontal="center" vertical="center"/>
    </xf>
    <xf numFmtId="0" fontId="7" fillId="7" borderId="1" xfId="0" applyFont="1" applyFill="1" applyBorder="1" applyAlignment="1">
      <alignment horizontal="center" vertical="center"/>
    </xf>
    <xf numFmtId="0" fontId="0" fillId="0" borderId="0" xfId="0" pivotButton="1"/>
    <xf numFmtId="0" fontId="0" fillId="0" borderId="1" xfId="0" applyBorder="1"/>
    <xf numFmtId="0" fontId="0" fillId="0" borderId="2" xfId="0" applyBorder="1"/>
    <xf numFmtId="0" fontId="0" fillId="0" borderId="3" xfId="0" applyBorder="1"/>
    <xf numFmtId="0" fontId="0" fillId="0" borderId="7" xfId="0" applyBorder="1" applyAlignment="1">
      <alignment horizontal="left" indent="1"/>
    </xf>
    <xf numFmtId="0" fontId="0" fillId="0" borderId="8" xfId="0" applyBorder="1" applyAlignment="1">
      <alignment horizontal="left" indent="1"/>
    </xf>
    <xf numFmtId="0" fontId="0" fillId="0" borderId="9" xfId="0" applyBorder="1" applyAlignment="1">
      <alignment horizontal="left" indent="1"/>
    </xf>
    <xf numFmtId="0" fontId="0" fillId="0" borderId="10" xfId="0" applyBorder="1"/>
    <xf numFmtId="0" fontId="0" fillId="0" borderId="11" xfId="0" applyBorder="1"/>
    <xf numFmtId="0" fontId="0" fillId="7" borderId="0" xfId="0" applyFill="1"/>
    <xf numFmtId="0" fontId="0" fillId="7" borderId="10" xfId="0" applyFill="1" applyBorder="1"/>
    <xf numFmtId="0" fontId="0" fillId="7" borderId="11" xfId="0" applyFill="1" applyBorder="1"/>
    <xf numFmtId="0" fontId="0" fillId="7" borderId="12" xfId="0" applyFill="1" applyBorder="1"/>
    <xf numFmtId="0" fontId="6" fillId="7" borderId="14" xfId="0" applyFont="1" applyFill="1" applyBorder="1" applyAlignment="1">
      <alignment horizontal="center" vertical="center"/>
    </xf>
    <xf numFmtId="0" fontId="0" fillId="0" borderId="13" xfId="0" pivotButton="1" applyBorder="1"/>
    <xf numFmtId="0" fontId="0" fillId="0" borderId="13" xfId="0" applyBorder="1" applyAlignment="1">
      <alignment horizontal="left"/>
    </xf>
    <xf numFmtId="0" fontId="0" fillId="0" borderId="14" xfId="0" applyBorder="1" applyAlignment="1">
      <alignment horizontal="left" indent="1"/>
    </xf>
    <xf numFmtId="0" fontId="0" fillId="0" borderId="15" xfId="0" applyBorder="1" applyAlignment="1">
      <alignment horizontal="left" indent="1"/>
    </xf>
    <xf numFmtId="0" fontId="0" fillId="0" borderId="16" xfId="0" applyBorder="1" applyAlignment="1">
      <alignment horizontal="left" indent="1"/>
    </xf>
    <xf numFmtId="0" fontId="6" fillId="7" borderId="18" xfId="0" applyFont="1" applyFill="1" applyBorder="1" applyAlignment="1">
      <alignment horizontal="center" vertical="center"/>
    </xf>
    <xf numFmtId="0" fontId="0" fillId="0" borderId="17" xfId="0" applyBorder="1"/>
    <xf numFmtId="0" fontId="0" fillId="0" borderId="18" xfId="0" applyBorder="1"/>
    <xf numFmtId="0" fontId="0" fillId="0" borderId="19" xfId="0" applyBorder="1"/>
    <xf numFmtId="0" fontId="6" fillId="7" borderId="20" xfId="0" applyFont="1" applyFill="1" applyBorder="1" applyAlignment="1">
      <alignment horizontal="center" vertical="center"/>
    </xf>
    <xf numFmtId="0" fontId="6" fillId="8" borderId="21" xfId="0" applyFont="1" applyFill="1" applyBorder="1" applyAlignment="1">
      <alignment horizontal="center" vertical="center"/>
    </xf>
    <xf numFmtId="0" fontId="6" fillId="8" borderId="22" xfId="0" applyFont="1" applyFill="1" applyBorder="1" applyAlignment="1">
      <alignment horizontal="center" vertical="center"/>
    </xf>
    <xf numFmtId="0" fontId="6" fillId="8" borderId="23" xfId="0" applyFont="1" applyFill="1" applyBorder="1" applyAlignment="1">
      <alignment horizontal="center" vertical="center"/>
    </xf>
    <xf numFmtId="0" fontId="0" fillId="0" borderId="24" xfId="0" applyBorder="1" applyAlignment="1">
      <alignment horizontal="left"/>
    </xf>
    <xf numFmtId="0" fontId="0" fillId="0" borderId="25" xfId="0" applyBorder="1"/>
    <xf numFmtId="0" fontId="0" fillId="0" borderId="26" xfId="0" applyBorder="1"/>
    <xf numFmtId="0" fontId="0" fillId="0" borderId="27" xfId="0" applyBorder="1"/>
    <xf numFmtId="165" fontId="0" fillId="0" borderId="2" xfId="0" applyNumberFormat="1" applyBorder="1"/>
    <xf numFmtId="165" fontId="0" fillId="0" borderId="5" xfId="0" applyNumberFormat="1" applyBorder="1"/>
    <xf numFmtId="165" fontId="0" fillId="0" borderId="26" xfId="0" applyNumberFormat="1" applyBorder="1"/>
    <xf numFmtId="0" fontId="17" fillId="0" borderId="0" xfId="0" applyFont="1" applyAlignment="1">
      <alignment horizontal="left"/>
    </xf>
    <xf numFmtId="0" fontId="0" fillId="2" borderId="28" xfId="0" applyFill="1" applyBorder="1"/>
    <xf numFmtId="0" fontId="6" fillId="2" borderId="0" xfId="0" applyFont="1" applyFill="1" applyAlignment="1">
      <alignment horizontal="center" vertical="center"/>
    </xf>
    <xf numFmtId="0" fontId="6" fillId="2" borderId="28" xfId="0" applyFont="1" applyFill="1" applyBorder="1" applyAlignment="1">
      <alignment horizontal="center" vertical="center"/>
    </xf>
    <xf numFmtId="0" fontId="6" fillId="7" borderId="0" xfId="0" applyFont="1" applyFill="1" applyAlignment="1">
      <alignment vertical="center"/>
    </xf>
    <xf numFmtId="0" fontId="0" fillId="7" borderId="29" xfId="0" applyFill="1" applyBorder="1"/>
    <xf numFmtId="0" fontId="0" fillId="0" borderId="30" xfId="0" applyBorder="1"/>
    <xf numFmtId="0" fontId="0" fillId="0" borderId="31" xfId="0" applyBorder="1"/>
    <xf numFmtId="0" fontId="7" fillId="9" borderId="30" xfId="0" applyFont="1" applyFill="1" applyBorder="1" applyAlignment="1">
      <alignment horizontal="center" vertical="center"/>
    </xf>
    <xf numFmtId="0" fontId="7" fillId="9" borderId="2" xfId="0" applyFont="1" applyFill="1" applyBorder="1" applyAlignment="1">
      <alignment horizontal="center" vertical="center"/>
    </xf>
    <xf numFmtId="0" fontId="7" fillId="9" borderId="3" xfId="0" applyFont="1" applyFill="1" applyBorder="1" applyAlignment="1">
      <alignment horizontal="center" vertical="center"/>
    </xf>
    <xf numFmtId="0" fontId="0" fillId="0" borderId="32" xfId="0" applyBorder="1" applyAlignment="1">
      <alignment horizontal="left"/>
    </xf>
    <xf numFmtId="0" fontId="0" fillId="0" borderId="33" xfId="0" applyBorder="1"/>
    <xf numFmtId="0" fontId="0" fillId="0" borderId="34" xfId="0" applyBorder="1"/>
    <xf numFmtId="0" fontId="0" fillId="0" borderId="35" xfId="0" applyBorder="1"/>
    <xf numFmtId="0" fontId="0" fillId="0" borderId="36" xfId="0" applyBorder="1"/>
    <xf numFmtId="165" fontId="0" fillId="0" borderId="0" xfId="0" applyNumberFormat="1"/>
    <xf numFmtId="0" fontId="0" fillId="0" borderId="37" xfId="0" applyBorder="1"/>
    <xf numFmtId="0" fontId="11" fillId="0" borderId="0" xfId="0" applyFont="1" applyAlignment="1">
      <alignment horizontal="left"/>
    </xf>
    <xf numFmtId="0" fontId="17" fillId="4" borderId="0" xfId="0" applyFont="1" applyFill="1" applyAlignment="1">
      <alignment horizontal="left" vertical="center"/>
    </xf>
    <xf numFmtId="165" fontId="0" fillId="0" borderId="37" xfId="0" applyNumberFormat="1" applyBorder="1"/>
    <xf numFmtId="0" fontId="18" fillId="0" borderId="0" xfId="0" applyFont="1"/>
    <xf numFmtId="0" fontId="2" fillId="0" borderId="38" xfId="0" applyFont="1" applyBorder="1"/>
    <xf numFmtId="0" fontId="1" fillId="0" borderId="0" xfId="0" applyFont="1"/>
    <xf numFmtId="0" fontId="1" fillId="0" borderId="0" xfId="0" applyFont="1" applyAlignment="1">
      <alignment horizontal="left"/>
    </xf>
    <xf numFmtId="0" fontId="0" fillId="0" borderId="39" xfId="0" applyBorder="1"/>
    <xf numFmtId="0" fontId="0" fillId="0" borderId="40" xfId="0" applyBorder="1"/>
    <xf numFmtId="0" fontId="0" fillId="0" borderId="41" xfId="0" applyBorder="1"/>
    <xf numFmtId="0" fontId="0" fillId="0" borderId="42" xfId="0" applyBorder="1"/>
    <xf numFmtId="0" fontId="0" fillId="0" borderId="43" xfId="0" applyBorder="1"/>
    <xf numFmtId="14" fontId="0" fillId="0" borderId="0" xfId="0" applyNumberFormat="1" applyAlignment="1">
      <alignment horizontal="left"/>
    </xf>
    <xf numFmtId="0" fontId="2" fillId="4" borderId="0" xfId="0" applyFont="1" applyFill="1"/>
    <xf numFmtId="0" fontId="19" fillId="0" borderId="0" xfId="0" applyFont="1"/>
    <xf numFmtId="0" fontId="19" fillId="4" borderId="0" xfId="0" applyFont="1" applyFill="1"/>
    <xf numFmtId="0" fontId="0" fillId="4" borderId="0" xfId="0" applyFill="1" applyAlignment="1">
      <alignment horizontal="right" vertical="center"/>
    </xf>
    <xf numFmtId="0" fontId="8" fillId="4" borderId="0" xfId="0" applyFont="1" applyFill="1"/>
    <xf numFmtId="0" fontId="20" fillId="4" borderId="0" xfId="0" applyFont="1" applyFill="1"/>
    <xf numFmtId="0" fontId="19" fillId="4" borderId="0" xfId="0" applyFont="1" applyFill="1" applyAlignment="1">
      <alignment horizontal="center"/>
    </xf>
    <xf numFmtId="0" fontId="12" fillId="4" borderId="0" xfId="0" applyFont="1" applyFill="1"/>
    <xf numFmtId="0" fontId="10" fillId="4" borderId="0" xfId="0" applyFont="1" applyFill="1"/>
    <xf numFmtId="0" fontId="0" fillId="4" borderId="0" xfId="0" applyFill="1" applyAlignment="1">
      <alignment horizontal="center"/>
    </xf>
    <xf numFmtId="0" fontId="8" fillId="4" borderId="0" xfId="0" applyFont="1" applyFill="1" applyAlignment="1">
      <alignment horizontal="center"/>
    </xf>
    <xf numFmtId="0" fontId="6" fillId="6" borderId="0" xfId="0" applyFont="1" applyFill="1"/>
    <xf numFmtId="0" fontId="4" fillId="6" borderId="0" xfId="0" applyFont="1" applyFill="1"/>
    <xf numFmtId="0" fontId="17" fillId="4" borderId="0" xfId="0" applyFont="1" applyFill="1" applyAlignment="1">
      <alignment horizontal="right"/>
    </xf>
    <xf numFmtId="0" fontId="6" fillId="10" borderId="0" xfId="0" applyFont="1" applyFill="1"/>
    <xf numFmtId="0" fontId="4" fillId="10" borderId="0" xfId="0" applyFont="1" applyFill="1"/>
    <xf numFmtId="0" fontId="21" fillId="4" borderId="0" xfId="0" applyFont="1" applyFill="1"/>
    <xf numFmtId="0" fontId="23" fillId="4" borderId="0" xfId="0" applyFont="1" applyFill="1"/>
    <xf numFmtId="0" fontId="22" fillId="4" borderId="0" xfId="0" applyFont="1" applyFill="1"/>
    <xf numFmtId="0" fontId="24" fillId="4" borderId="0" xfId="0" applyFont="1" applyFill="1" applyAlignment="1">
      <alignment vertical="center"/>
    </xf>
    <xf numFmtId="0" fontId="9" fillId="4" borderId="0" xfId="0" applyFont="1" applyFill="1" applyAlignment="1">
      <alignment horizontal="right"/>
    </xf>
    <xf numFmtId="0" fontId="4" fillId="11" borderId="0" xfId="0" applyFont="1" applyFill="1"/>
    <xf numFmtId="0" fontId="6" fillId="12" borderId="0" xfId="0" applyFont="1" applyFill="1"/>
    <xf numFmtId="0" fontId="4" fillId="12" borderId="0" xfId="0" applyFont="1" applyFill="1"/>
    <xf numFmtId="165" fontId="0" fillId="0" borderId="0" xfId="1" applyNumberFormat="1" applyFont="1"/>
    <xf numFmtId="165" fontId="3" fillId="5" borderId="0" xfId="1" applyNumberFormat="1" applyFont="1" applyFill="1"/>
    <xf numFmtId="165" fontId="25" fillId="13" borderId="0" xfId="1" applyNumberFormat="1" applyFont="1" applyFill="1"/>
    <xf numFmtId="0" fontId="22" fillId="3" borderId="0" xfId="0" applyFont="1" applyFill="1"/>
    <xf numFmtId="0" fontId="2" fillId="3" borderId="0" xfId="0" applyFont="1" applyFill="1"/>
    <xf numFmtId="165" fontId="2" fillId="3" borderId="0" xfId="1" applyNumberFormat="1" applyFont="1" applyFill="1"/>
    <xf numFmtId="0" fontId="0" fillId="0" borderId="0" xfId="0" applyAlignment="1">
      <alignment horizontal="left" indent="1"/>
    </xf>
    <xf numFmtId="0" fontId="0" fillId="0" borderId="4" xfId="0" applyBorder="1" applyAlignment="1">
      <alignment horizontal="left" indent="1"/>
    </xf>
    <xf numFmtId="14" fontId="0" fillId="14" borderId="44" xfId="0" applyNumberFormat="1" applyFill="1" applyBorder="1"/>
    <xf numFmtId="0" fontId="0" fillId="14" borderId="45" xfId="0" applyFill="1" applyBorder="1"/>
    <xf numFmtId="14" fontId="0" fillId="0" borderId="44" xfId="0" applyNumberFormat="1" applyBorder="1"/>
    <xf numFmtId="0" fontId="0" fillId="0" borderId="45" xfId="0" applyBorder="1"/>
    <xf numFmtId="0" fontId="0" fillId="14" borderId="46" xfId="0" applyFill="1" applyBorder="1"/>
    <xf numFmtId="0" fontId="0" fillId="0" borderId="46" xfId="0" applyBorder="1"/>
    <xf numFmtId="0" fontId="0" fillId="0" borderId="0" xfId="0" applyNumberFormat="1"/>
  </cellXfs>
  <cellStyles count="9">
    <cellStyle name="Currency 2" xfId="7" xr:uid="{00000000-0005-0000-0000-000000000000}"/>
    <cellStyle name="Hyperlink 2" xfId="8" xr:uid="{00000000-0005-0000-0000-000001000000}"/>
    <cellStyle name="Normal" xfId="0" builtinId="0"/>
    <cellStyle name="Normal 2" xfId="2" xr:uid="{00000000-0005-0000-0000-000003000000}"/>
    <cellStyle name="Normal 3" xfId="3" xr:uid="{00000000-0005-0000-0000-000004000000}"/>
    <cellStyle name="Normal 4" xfId="4" xr:uid="{00000000-0005-0000-0000-000005000000}"/>
    <cellStyle name="Per cent" xfId="1" builtinId="5"/>
    <cellStyle name="Percent 2" xfId="5" xr:uid="{00000000-0005-0000-0000-000007000000}"/>
    <cellStyle name="Percent 3" xfId="6" xr:uid="{00000000-0005-0000-0000-000008000000}"/>
  </cellStyles>
  <dxfs count="379">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font>
        <b val="0"/>
        <i val="0"/>
        <color rgb="FFC00000"/>
      </font>
    </dxf>
    <dxf>
      <font>
        <b/>
        <i val="0"/>
        <color rgb="FF00B050"/>
      </font>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border>
        <left style="medium">
          <color auto="1"/>
        </left>
        <right style="medium">
          <color auto="1"/>
        </right>
        <top style="medium">
          <color auto="1"/>
        </top>
        <bottom style="medium">
          <color auto="1"/>
        </bottom>
        <vertical style="thin">
          <color theme="0" tint="-0.14996795556505021"/>
        </vertical>
      </border>
    </dxf>
    <dxf>
      <fill>
        <patternFill patternType="solid">
          <bgColor rgb="FFC436AC"/>
        </patternFill>
      </fill>
    </dxf>
    <dxf>
      <fill>
        <patternFill patternType="solid">
          <bgColor rgb="FFC436AC"/>
        </patternFill>
      </fill>
    </dxf>
    <dxf>
      <border>
        <left style="medium">
          <color rgb="FF5145BF"/>
        </left>
        <right style="medium">
          <color rgb="FF5145BF"/>
        </right>
      </border>
    </dxf>
    <dxf>
      <border>
        <left style="medium">
          <color rgb="FF5145BF"/>
        </left>
        <right style="medium">
          <color rgb="FF5145BF"/>
        </right>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right/>
        <top/>
        <bottom/>
      </border>
    </dxf>
    <dxf>
      <border>
        <left style="thick">
          <color theme="0" tint="-0.14993743705557422"/>
        </left>
      </border>
    </dxf>
    <dxf>
      <border>
        <left style="thick">
          <color theme="0" tint="-0.14993743705557422"/>
        </left>
      </border>
    </dxf>
    <dxf>
      <border>
        <top style="double">
          <color theme="4" tint="0.39994506668294322"/>
        </top>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vertical style="thin">
          <color theme="0" tint="-0.14996795556505021"/>
        </vertical>
        <horizontal style="thin">
          <color theme="0" tint="-0.14996795556505021"/>
        </horizontal>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4.9989318521683403E-2"/>
        </right>
      </border>
    </dxf>
    <dxf>
      <border>
        <right style="thin">
          <color theme="0" tint="-0.14993743705557422"/>
        </right>
      </border>
    </dxf>
    <dxf>
      <border>
        <right style="thin">
          <color theme="0" tint="-0.14993743705557422"/>
        </right>
      </border>
    </dxf>
    <dxf>
      <border>
        <top style="double">
          <color auto="1"/>
        </top>
      </border>
    </dxf>
    <dxf>
      <numFmt numFmtId="13" formatCode="0%"/>
    </dxf>
    <dxf>
      <numFmt numFmtId="165" formatCode="0.0%"/>
    </dxf>
    <dxf>
      <numFmt numFmtId="13" formatCode="0%"/>
    </dxf>
    <dxf>
      <numFmt numFmtId="165" formatCode="0.0%"/>
    </dxf>
    <dxf>
      <fill>
        <patternFill>
          <bgColor rgb="FFE2EFDA"/>
        </patternFill>
      </fill>
    </dxf>
    <dxf>
      <font>
        <b/>
        <i val="0"/>
        <color rgb="FFFFFFFF"/>
      </font>
      <fill>
        <patternFill>
          <bgColor rgb="FF70AD47"/>
        </patternFill>
      </fill>
    </dxf>
    <dxf>
      <border>
        <left style="thin">
          <color rgb="FFA9D08E"/>
        </left>
        <right style="thin">
          <color rgb="FFA9D08E"/>
        </right>
        <top style="thin">
          <color rgb="FFA9D08E"/>
        </top>
        <bottom style="thin">
          <color rgb="FFA9D08E"/>
        </bottom>
        <horizontal style="thin">
          <color rgb="FFA9D08E"/>
        </horizontal>
      </border>
    </dxf>
    <dxf>
      <fill>
        <patternFill>
          <bgColor rgb="FFF0F0F0"/>
        </patternFill>
      </fill>
    </dxf>
    <dxf>
      <font>
        <b/>
        <i val="0"/>
        <color rgb="FFFFFFFF"/>
      </font>
      <fill>
        <patternFill>
          <bgColor rgb="FFABABAB"/>
        </patternFill>
      </fill>
    </dxf>
    <dxf>
      <border>
        <left style="thin">
          <color rgb="FFC6C6C6"/>
        </left>
        <right style="thin">
          <color rgb="FFC6C6C6"/>
        </right>
        <top style="thin">
          <color rgb="FFC6C6C6"/>
        </top>
        <bottom style="thin">
          <color rgb="FFC6C6C6"/>
        </bottom>
        <horizontal style="thin">
          <color rgb="FFC6C6C6"/>
        </horizontal>
      </border>
    </dxf>
    <dxf>
      <font>
        <b/>
        <color theme="1"/>
      </font>
      <border>
        <left/>
        <right/>
        <top/>
        <bottom/>
        <vertical/>
        <horizontal/>
      </border>
    </dxf>
    <dxf>
      <font>
        <color theme="1"/>
      </font>
      <fill>
        <patternFill>
          <fgColor theme="0"/>
        </patternFill>
      </fill>
      <border>
        <left/>
        <right/>
        <top/>
        <bottom/>
        <vertical/>
        <horizontal/>
      </border>
    </dxf>
    <dxf>
      <font>
        <b/>
        <i val="0"/>
        <color theme="0"/>
      </font>
      <border>
        <left/>
        <right/>
        <top/>
        <bottom/>
        <vertical/>
        <horizontal/>
      </border>
    </dxf>
    <dxf>
      <font>
        <color theme="1"/>
      </font>
      <fill>
        <patternFill>
          <bgColor rgb="FF0069B8"/>
        </patternFill>
      </fill>
      <border>
        <left/>
        <right/>
        <top/>
        <bottom/>
        <vertical/>
        <horizontal/>
      </border>
    </dxf>
    <dxf>
      <font>
        <b/>
        <color theme="1"/>
      </font>
      <border>
        <bottom style="thin">
          <color theme="8"/>
        </bottom>
        <vertical/>
        <horizontal/>
      </border>
    </dxf>
    <dxf>
      <font>
        <sz val="12"/>
        <color theme="1"/>
      </font>
      <border>
        <left style="medium">
          <color theme="8"/>
        </left>
        <right style="medium">
          <color theme="8"/>
        </right>
        <top style="medium">
          <color theme="8"/>
        </top>
        <bottom style="medium">
          <color theme="8"/>
        </bottom>
        <vertical/>
        <horizontal/>
      </border>
    </dxf>
    <dxf>
      <border diagonalUp="0" diagonalDown="0">
        <left/>
        <right/>
        <top/>
        <bottom/>
        <vertical/>
        <horizontal/>
      </border>
    </dxf>
    <dxf>
      <border>
        <top style="thin">
          <color theme="4" tint="0.79998168889431442"/>
        </top>
        <bottom style="thin">
          <color theme="4" tint="0.79998168889431442"/>
        </bottom>
      </border>
    </dxf>
    <dxf>
      <border>
        <top style="thin">
          <color theme="4" tint="0.79998168889431442"/>
        </top>
        <bottom style="thin">
          <color theme="4" tint="0.79998168889431442"/>
        </bottom>
        <vertical style="thin">
          <color theme="4" tint="-0.24994659260841701"/>
        </vertical>
        <horizontal style="thin">
          <color theme="4" tint="-0.24994659260841701"/>
        </horizontal>
      </border>
    </dxf>
    <dxf>
      <fill>
        <patternFill patternType="solid">
          <fgColor theme="4" tint="0.79998168889431442"/>
          <bgColor theme="4" tint="0.79998168889431442"/>
        </patternFill>
      </fill>
      <border>
        <bottom style="thin">
          <color theme="4"/>
        </bottom>
      </border>
    </dxf>
    <dxf>
      <font>
        <color theme="0"/>
      </font>
      <fill>
        <patternFill patternType="solid">
          <fgColor theme="4" tint="-0.499984740745262"/>
          <bgColor theme="4" tint="-0.499984740745262"/>
        </patternFill>
      </fill>
      <border>
        <bottom style="thin">
          <color theme="4" tint="0.79998168889431442"/>
        </bottom>
        <horizontal style="thin">
          <color theme="4" tint="0.39997558519241921"/>
        </horizontal>
      </border>
    </dxf>
    <dxf>
      <font>
        <b/>
        <i val="0"/>
      </font>
      <border>
        <bottom style="thin">
          <color theme="4" tint="0.59999389629810485"/>
        </bottom>
      </border>
    </dxf>
    <dxf>
      <font>
        <b/>
        <color theme="1"/>
      </font>
      <fill>
        <patternFill patternType="solid">
          <fgColor theme="0" tint="-0.34998626667073579"/>
          <bgColor theme="0" tint="-0.499984740745262"/>
        </patternFill>
      </fill>
    </dxf>
    <dxf>
      <font>
        <b/>
        <color theme="0"/>
      </font>
      <fill>
        <patternFill patternType="solid">
          <fgColor theme="4" tint="-0.24994659260841701"/>
          <bgColor theme="4" tint="-0.24994659260841701"/>
        </patternFill>
      </fill>
    </dxf>
    <dxf>
      <font>
        <b/>
        <color theme="0"/>
      </font>
    </dxf>
    <dxf>
      <font>
        <b/>
        <i val="0"/>
      </font>
      <border>
        <left style="thin">
          <color theme="4" tint="-0.249977111117893"/>
        </left>
        <right style="thin">
          <color theme="4" tint="-0.249977111117893"/>
        </right>
      </border>
    </dxf>
    <dxf>
      <border>
        <top style="thin">
          <color theme="4" tint="-0.249977111117893"/>
        </top>
        <bottom style="thin">
          <color theme="4" tint="-0.249977111117893"/>
        </bottom>
        <horizontal style="thin">
          <color theme="4" tint="-0.249977111117893"/>
        </horizontal>
      </border>
    </dxf>
    <dxf>
      <font>
        <b/>
        <color theme="1"/>
      </font>
      <border>
        <top style="double">
          <color theme="4" tint="-0.249977111117893"/>
        </top>
      </border>
    </dxf>
    <dxf>
      <font>
        <color theme="0"/>
      </font>
      <fill>
        <patternFill patternType="solid">
          <fgColor theme="4" tint="-0.249977111117893"/>
          <bgColor theme="4" tint="-0.249977111117893"/>
        </patternFill>
      </fill>
      <border>
        <horizontal style="thin">
          <color theme="4" tint="-0.249977111117893"/>
        </horizontal>
      </border>
    </dxf>
    <dxf>
      <font>
        <color theme="1"/>
      </font>
      <border>
        <horizontal style="thin">
          <color theme="4" tint="0.79998168889431442"/>
        </horizontal>
      </border>
    </dxf>
    <dxf>
      <font>
        <b/>
        <i val="0"/>
      </font>
      <fill>
        <patternFill>
          <bgColor rgb="FFD7D7D7"/>
        </patternFill>
      </fill>
    </dxf>
    <dxf>
      <font>
        <b val="0"/>
        <i val="0"/>
      </font>
      <fill>
        <patternFill patternType="none">
          <bgColor indexed="65"/>
        </patternFill>
      </fill>
    </dxf>
  </dxfs>
  <tableStyles count="8" defaultTableStyle="TableStyleMedium2" defaultPivotStyle="PivotStyleLight16">
    <tableStyle name="MySqlDefault" pivot="0" table="0" count="2" xr9:uid="{00000000-0011-0000-FFFF-FFFF00000000}">
      <tableStyleElement type="wholeTable" dxfId="378"/>
      <tableStyleElement type="headerRow" dxfId="377"/>
    </tableStyle>
    <tableStyle name="PivotStyleMedium2 2" table="0" count="13" xr9:uid="{00000000-0011-0000-FFFF-FFFF01000000}">
      <tableStyleElement type="wholeTable" dxfId="376"/>
      <tableStyleElement type="headerRow" dxfId="375"/>
      <tableStyleElement type="totalRow" dxfId="374"/>
      <tableStyleElement type="firstRowStripe" dxfId="373"/>
      <tableStyleElement type="firstColumnStripe" dxfId="372"/>
      <tableStyleElement type="firstHeaderCell" dxfId="371"/>
      <tableStyleElement type="firstSubtotalRow" dxfId="370"/>
      <tableStyleElement type="secondSubtotalRow" dxfId="369"/>
      <tableStyleElement type="firstColumnSubheading" dxfId="368"/>
      <tableStyleElement type="firstRowSubheading" dxfId="367"/>
      <tableStyleElement type="secondRowSubheading" dxfId="366"/>
      <tableStyleElement type="pageFieldLabels" dxfId="365"/>
      <tableStyleElement type="pageFieldValues" dxfId="364"/>
    </tableStyle>
    <tableStyle name="Slicer Style 1" pivot="0" table="0" count="1" xr9:uid="{00000000-0011-0000-FFFF-FFFF02000000}">
      <tableStyleElement type="wholeTable" dxfId="363"/>
    </tableStyle>
    <tableStyle name="SlicerStyleDark5 2" pivot="0" table="0" count="10" xr9:uid="{00000000-0011-0000-FFFF-FFFF03000000}">
      <tableStyleElement type="wholeTable" dxfId="362"/>
      <tableStyleElement type="headerRow" dxfId="361"/>
    </tableStyle>
    <tableStyle name="SlicerStyleOther2 2" pivot="0" table="0" count="10" xr9:uid="{00000000-0011-0000-FFFF-FFFF04000000}">
      <tableStyleElement type="wholeTable" dxfId="360"/>
      <tableStyleElement type="headerRow" dxfId="359"/>
    </tableStyle>
    <tableStyle name="SlicerStyleOther2 2 2" pivot="0" table="0" count="10" xr9:uid="{00000000-0011-0000-FFFF-FFFF05000000}">
      <tableStyleElement type="wholeTable" dxfId="358"/>
      <tableStyleElement type="headerRow" dxfId="357"/>
    </tableStyle>
    <tableStyle name="TableStyleQueryPreview" pivot="0" count="3" xr9:uid="{00000000-0011-0000-FFFF-FFFF06000000}">
      <tableStyleElement type="wholeTable" dxfId="356"/>
      <tableStyleElement type="headerRow" dxfId="355"/>
      <tableStyleElement type="firstRowStripe" dxfId="354"/>
    </tableStyle>
    <tableStyle name="TableStyleQueryResult" pivot="0" count="3" xr9:uid="{00000000-0011-0000-FFFF-FFFF07000000}">
      <tableStyleElement type="wholeTable" dxfId="353"/>
      <tableStyleElement type="headerRow" dxfId="352"/>
      <tableStyleElement type="firstRowStripe" dxfId="351"/>
    </tableStyle>
  </tableStyles>
  <colors>
    <mruColors>
      <color rgb="FF5145BF"/>
      <color rgb="FF0069B8"/>
      <color rgb="FFFF0066"/>
      <color rgb="FFFF6699"/>
      <color rgb="FFFF6969"/>
      <color rgb="FFFF7D7D"/>
      <color rgb="FFCD4BB7"/>
      <color rgb="FFADA7E1"/>
      <color rgb="FFC436AC"/>
      <color rgb="FFD35FC0"/>
    </mruColors>
  </colors>
  <extLst>
    <ext xmlns:x14="http://schemas.microsoft.com/office/spreadsheetml/2009/9/main" uri="{46F421CA-312F-682f-3DD2-61675219B42D}">
      <x14:dxfs count="24">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D1E0F5"/>
              </stop>
              <stop position="1">
                <color rgb="FFE9F2FB"/>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A3BBDF"/>
              </stop>
              <stop position="1">
                <color rgb="FFCADEF6"/>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F2F4F6"/>
              </stop>
              <stop position="1">
                <color rgb="FFFEFEFE"/>
              </stop>
            </gradientFill>
          </fill>
          <border>
            <left style="thin">
              <color rgb="FFE0E0E0"/>
            </left>
            <right style="thin">
              <color rgb="FFE0E0E0"/>
            </right>
            <top style="thin">
              <color rgb="FFE0E0E0"/>
            </top>
            <bottom style="thin">
              <color rgb="FFE0E0E0"/>
            </bottom>
            <vertical/>
            <horizontal/>
          </border>
        </dxf>
        <dxf>
          <font>
            <color rgb="FF000000"/>
          </font>
          <fill>
            <gradientFill degree="90">
              <stop position="0">
                <color rgb="FFE8EBEE"/>
              </stop>
              <stop position="1">
                <color rgb="FFF8F8FA"/>
              </stop>
            </gradientFill>
          </fill>
          <border>
            <left style="thin">
              <color rgb="FFCCCCCC"/>
            </left>
            <right style="thin">
              <color rgb="FFCCCCCC"/>
            </right>
            <top style="thin">
              <color rgb="FFCCCCCC"/>
            </top>
            <bottom style="thin">
              <color rgb="FFCCCCCC"/>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theme="1"/>
          </font>
          <fill>
            <gradientFill degree="90">
              <stop position="0">
                <color rgb="FFF8E162"/>
              </stop>
              <stop position="1">
                <color rgb="FFFCF7F4"/>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D1E0F5"/>
              </stop>
              <stop position="1">
                <color rgb="FFE9F2FB"/>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A3BBDF"/>
              </stop>
              <stop position="1">
                <color rgb="FFCADEF6"/>
              </stop>
            </gradientFill>
          </fill>
          <border>
            <left style="thin">
              <color rgb="FF999999"/>
            </left>
            <right style="thin">
              <color rgb="FF999999"/>
            </right>
            <top style="thin">
              <color rgb="FF999999"/>
            </top>
            <bottom style="thin">
              <color rgb="FF999999"/>
            </bottom>
            <vertical/>
            <horizontal/>
          </border>
        </dxf>
        <dxf>
          <font>
            <color rgb="FF828282"/>
          </font>
          <fill>
            <gradientFill degree="90">
              <stop position="0">
                <color rgb="FFF2F4F6"/>
              </stop>
              <stop position="1">
                <color rgb="FFFEFEFE"/>
              </stop>
            </gradientFill>
          </fill>
          <border>
            <left style="thin">
              <color rgb="FFE0E0E0"/>
            </left>
            <right style="thin">
              <color rgb="FFE0E0E0"/>
            </right>
            <top style="thin">
              <color rgb="FFE0E0E0"/>
            </top>
            <bottom style="thin">
              <color rgb="FFE0E0E0"/>
            </bottom>
            <vertical/>
            <horizontal/>
          </border>
        </dxf>
        <dxf>
          <font>
            <color rgb="FF000000"/>
          </font>
          <fill>
            <gradientFill degree="90">
              <stop position="0">
                <color rgb="FFE8EBEE"/>
              </stop>
              <stop position="1">
                <color rgb="FFF8F8FA"/>
              </stop>
            </gradientFill>
          </fill>
          <border>
            <left style="thin">
              <color rgb="FFCCCCCC"/>
            </left>
            <right style="thin">
              <color rgb="FFCCCCCC"/>
            </right>
            <top style="thin">
              <color rgb="FFCCCCCC"/>
            </top>
            <bottom style="thin">
              <color rgb="FFCCCCCC"/>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8" tint="-0.249977111117893"/>
          </font>
          <fill>
            <patternFill patternType="solid">
              <fgColor theme="8" tint="0.59999389629810485"/>
              <bgColor theme="8" tint="0.59999389629810485"/>
            </patternFill>
          </fill>
          <border>
            <left style="thin">
              <color theme="8" tint="0.59999389629810485"/>
            </left>
            <right style="thin">
              <color theme="8" tint="0.59999389629810485"/>
            </right>
            <top style="thin">
              <color theme="8" tint="0.59999389629810485"/>
            </top>
            <bottom style="thin">
              <color theme="8" tint="0.59999389629810485"/>
            </bottom>
            <vertical/>
            <horizontal/>
          </border>
        </dxf>
        <dxf>
          <font>
            <color theme="0"/>
          </font>
          <fill>
            <patternFill patternType="solid">
              <fgColor theme="8"/>
              <bgColor theme="8"/>
            </patternFill>
          </fill>
          <border>
            <left style="thin">
              <color theme="8"/>
            </left>
            <right style="thin">
              <color theme="8"/>
            </right>
            <top style="thin">
              <color theme="8"/>
            </top>
            <bottom style="thin">
              <color theme="8"/>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5 2">
          <x14:slicerStyleElements>
            <x14:slicerStyleElement type="unselectedItemWithData" dxfId="23"/>
            <x14:slicerStyleElement type="unselectedItemWithNoData" dxfId="22"/>
            <x14:slicerStyleElement type="selectedItemWithData" dxfId="21"/>
            <x14:slicerStyleElement type="selectedItemWithNoData" dxfId="20"/>
            <x14:slicerStyleElement type="hoveredUnselectedItemWithData" dxfId="19"/>
            <x14:slicerStyleElement type="hoveredSelectedItemWithData" dxfId="18"/>
            <x14:slicerStyleElement type="hoveredUnselectedItemWithNoData" dxfId="17"/>
            <x14:slicerStyleElement type="hoveredSelectedItemWithNoData" dxfId="16"/>
          </x14:slicerStyleElements>
        </x14:slicerStyle>
        <x14:slicerStyle name="SlicerStyleOther2 2">
          <x14:slicerStyleElements>
            <x14:slicerStyleElement type="unselectedItemWithData" dxfId="15"/>
            <x14:slicerStyleElement type="unselectedItemWithNoData" dxfId="14"/>
            <x14:slicerStyleElement type="selectedItemWithData" dxfId="13"/>
            <x14:slicerStyleElement type="selectedItemWithNoData" dxfId="12"/>
            <x14:slicerStyleElement type="hoveredUnselectedItemWithData" dxfId="11"/>
            <x14:slicerStyleElement type="hoveredSelectedItemWithData" dxfId="10"/>
            <x14:slicerStyleElement type="hoveredUnselectedItemWithNoData" dxfId="9"/>
            <x14:slicerStyleElement type="hoveredSelectedItemWithNoData" dxfId="8"/>
          </x14:slicerStyleElements>
        </x14:slicerStyle>
        <x14:slicerStyle name="SlicerStyleOther2 2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pivotCacheDefinition" Target="pivotCache/pivotCacheDefinition1.xml"/><Relationship Id="rId26" Type="http://schemas.microsoft.com/office/2007/relationships/slicerCache" Target="slicerCaches/slicerCache7.xml"/><Relationship Id="rId3" Type="http://schemas.openxmlformats.org/officeDocument/2006/relationships/worksheet" Target="worksheets/sheet3.xml"/><Relationship Id="rId21" Type="http://schemas.microsoft.com/office/2007/relationships/slicerCache" Target="slicerCaches/slicerCache2.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6.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07/relationships/slicerCache" Target="slicerCaches/slicerCache1.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07/relationships/slicerCache" Target="slicerCaches/slicerCache5.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microsoft.com/office/2007/relationships/slicerCache" Target="slicerCaches/slicerCache4.xml"/><Relationship Id="rId28" Type="http://schemas.openxmlformats.org/officeDocument/2006/relationships/connections" Target="connections.xml"/><Relationship Id="rId36" Type="http://schemas.openxmlformats.org/officeDocument/2006/relationships/customXml" Target="../customXml/item5.xml"/><Relationship Id="rId10" Type="http://schemas.openxmlformats.org/officeDocument/2006/relationships/worksheet" Target="worksheets/sheet10.xml"/><Relationship Id="rId19" Type="http://schemas.openxmlformats.org/officeDocument/2006/relationships/pivotCacheDefinition" Target="pivotCache/pivotCacheDefinition2.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07/relationships/slicerCache" Target="slicerCaches/slicerCache3.xml"/><Relationship Id="rId27" Type="http://schemas.openxmlformats.org/officeDocument/2006/relationships/theme" Target="theme/theme1.xml"/><Relationship Id="rId30" Type="http://schemas.openxmlformats.org/officeDocument/2006/relationships/sharedStrings" Target="sharedStrings.xml"/><Relationship Id="rId35" Type="http://schemas.openxmlformats.org/officeDocument/2006/relationships/customXml" Target="../customXml/item4.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7921-48A4-870C-243BB8BB2B2B}"/>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7921-48A4-870C-243BB8BB2B2B}"/>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7921-48A4-870C-243BB8BB2B2B}"/>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7921-48A4-870C-243BB8BB2B2B}"/>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7921-48A4-870C-243BB8BB2B2B}"/>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7921-48A4-870C-243BB8BB2B2B}"/>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7921-48A4-870C-243BB8BB2B2B}"/>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7921-48A4-870C-243BB8BB2B2B}"/>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7921-48A4-870C-243BB8BB2B2B}"/>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7921-48A4-870C-243BB8BB2B2B}"/>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7921-48A4-870C-243BB8BB2B2B}"/>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7921-48A4-870C-243BB8BB2B2B}"/>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7921-48A4-870C-243BB8BB2B2B}"/>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7921-48A4-870C-243BB8BB2B2B}"/>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7921-48A4-870C-243BB8BB2B2B}"/>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7921-48A4-870C-243BB8BB2B2B}"/>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7921-48A4-870C-243BB8BB2B2B}"/>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7921-48A4-870C-243BB8BB2B2B}"/>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7921-48A4-870C-243BB8BB2B2B}"/>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7921-48A4-870C-243BB8BB2B2B}"/>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7921-48A4-870C-243BB8BB2B2B}"/>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Sheet4!$H$10</c:f>
              <c:strCache>
                <c:ptCount val="1"/>
                <c:pt idx="0">
                  <c:v>waltham forest Total</c:v>
                </c:pt>
              </c:strCache>
            </c:strRef>
          </c:tx>
          <c:spPr>
            <a:solidFill>
              <a:srgbClr val="5145BF"/>
            </a:solidFill>
          </c:spPr>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7921-48A4-870C-243BB8BB2B2B}"/>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7921-48A4-870C-243BB8BB2B2B}"/>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7921-48A4-870C-243BB8BB2B2B}"/>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7921-48A4-870C-243BB8BB2B2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s>
          <c:val>
            <c:numRef>
              <c:f>Sheet4!$L$10:$M$10</c:f>
              <c:numCache>
                <c:formatCode>0.0%</c:formatCode>
                <c:ptCount val="2"/>
                <c:pt idx="0">
                  <c:v>0.80528846153846156</c:v>
                </c:pt>
                <c:pt idx="1">
                  <c:v>0.19471153846153846</c:v>
                </c:pt>
              </c:numCache>
            </c:numRef>
          </c:val>
          <c:extLst>
            <c:ext xmlns:c16="http://schemas.microsoft.com/office/drawing/2014/chart" uri="{C3380CC4-5D6E-409C-BE32-E72D297353CC}">
              <c16:uniqueId val="{0000002D-7921-48A4-870C-243BB8BB2B2B}"/>
            </c:ext>
          </c:extLst>
        </c:ser>
        <c:dLbls>
          <c:showLegendKey val="0"/>
          <c:showVal val="0"/>
          <c:showCatName val="0"/>
          <c:showSerName val="0"/>
          <c:showPercent val="0"/>
          <c:showBubbleSize val="0"/>
          <c:showLeaderLines val="1"/>
        </c:dLbls>
        <c:firstSliceAng val="0"/>
        <c:holeSize val="56"/>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6DB2-4F0B-811C-E79F5A079D5C}"/>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6DB2-4F0B-811C-E79F5A079D5C}"/>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6DB2-4F0B-811C-E79F5A079D5C}"/>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6DB2-4F0B-811C-E79F5A079D5C}"/>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6DB2-4F0B-811C-E79F5A079D5C}"/>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6DB2-4F0B-811C-E79F5A079D5C}"/>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6DB2-4F0B-811C-E79F5A079D5C}"/>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6DB2-4F0B-811C-E79F5A079D5C}"/>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6DB2-4F0B-811C-E79F5A079D5C}"/>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6DB2-4F0B-811C-E79F5A079D5C}"/>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6DB2-4F0B-811C-E79F5A079D5C}"/>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6DB2-4F0B-811C-E79F5A079D5C}"/>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6DB2-4F0B-811C-E79F5A079D5C}"/>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6DB2-4F0B-811C-E79F5A079D5C}"/>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6DB2-4F0B-811C-E79F5A079D5C}"/>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6DB2-4F0B-811C-E79F5A079D5C}"/>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6DB2-4F0B-811C-E79F5A079D5C}"/>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6DB2-4F0B-811C-E79F5A079D5C}"/>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6DB2-4F0B-811C-E79F5A079D5C}"/>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6DB2-4F0B-811C-E79F5A079D5C}"/>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6DB2-4F0B-811C-E79F5A079D5C}"/>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Sheet4!$H$9</c:f>
              <c:strCache>
                <c:ptCount val="1"/>
                <c:pt idx="0">
                  <c:v>Chingford E4</c:v>
                </c:pt>
              </c:strCache>
            </c:strRef>
          </c:tx>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6DB2-4F0B-811C-E79F5A079D5C}"/>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6DB2-4F0B-811C-E79F5A079D5C}"/>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A-6DB2-4F0B-811C-E79F5A079D5C}"/>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C-6DB2-4F0B-811C-E79F5A079D5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Sheet4!$L$9:$M$9</c:f>
              <c:numCache>
                <c:formatCode>0.0%</c:formatCode>
                <c:ptCount val="2"/>
                <c:pt idx="0">
                  <c:v>0.94265232974910396</c:v>
                </c:pt>
                <c:pt idx="1">
                  <c:v>5.7347670250896057E-2</c:v>
                </c:pt>
              </c:numCache>
            </c:numRef>
          </c:val>
          <c:extLst>
            <c:ext xmlns:c16="http://schemas.microsoft.com/office/drawing/2014/chart" uri="{C3380CC4-5D6E-409C-BE32-E72D297353CC}">
              <c16:uniqueId val="{0000002D-6DB2-4F0B-811C-E79F5A079D5C}"/>
            </c:ext>
          </c:extLst>
        </c:ser>
        <c:dLbls>
          <c:showLegendKey val="0"/>
          <c:showVal val="0"/>
          <c:showCatName val="0"/>
          <c:showSerName val="0"/>
          <c:showPercent val="0"/>
          <c:showBubbleSize val="0"/>
          <c:showLeaderLines val="1"/>
        </c:dLbls>
        <c:firstSliceAng val="0"/>
        <c:holeSize val="55"/>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solidFill>
                  <a:srgbClr val="5145BF"/>
                </a:solidFill>
              </a:rPr>
              <a:t>Complete</a:t>
            </a:r>
            <a:r>
              <a:rPr lang="en-GB"/>
              <a:t> VS </a:t>
            </a:r>
            <a:r>
              <a:rPr lang="en-GB">
                <a:solidFill>
                  <a:srgbClr val="FF0000"/>
                </a:solidFill>
              </a:rPr>
              <a:t>Incomplete</a:t>
            </a:r>
          </a:p>
        </c:rich>
      </c:tx>
      <c:overlay val="0"/>
      <c:spPr>
        <a:solidFill>
          <a:schemeClr val="accent6">
            <a:lumMod val="20000"/>
            <a:lumOff val="80000"/>
          </a:schemeClr>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6000252525252534E-2"/>
          <c:y val="0.2402063888888889"/>
          <c:w val="0.52635833333333326"/>
          <c:h val="0.57899416666666659"/>
        </c:manualLayout>
      </c:layout>
      <c:doughnutChart>
        <c:varyColors val="1"/>
        <c:ser>
          <c:idx val="0"/>
          <c:order val="0"/>
          <c:spPr>
            <a:solidFill>
              <a:srgbClr val="5145BF"/>
            </a:solidFill>
          </c:spPr>
          <c:dPt>
            <c:idx val="0"/>
            <c:bubble3D val="0"/>
            <c:spPr>
              <a:solidFill>
                <a:srgbClr val="5145BF"/>
              </a:solidFill>
              <a:ln w="19050">
                <a:solidFill>
                  <a:schemeClr val="lt1"/>
                </a:solidFill>
              </a:ln>
              <a:effectLst/>
            </c:spPr>
            <c:extLst>
              <c:ext xmlns:c16="http://schemas.microsoft.com/office/drawing/2014/chart" uri="{C3380CC4-5D6E-409C-BE32-E72D297353CC}">
                <c16:uniqueId val="{00000001-F257-4664-9C4B-D95911189699}"/>
              </c:ext>
            </c:extLst>
          </c:dPt>
          <c:dPt>
            <c:idx val="1"/>
            <c:bubble3D val="0"/>
            <c:spPr>
              <a:solidFill>
                <a:srgbClr val="5145BF"/>
              </a:solidFill>
              <a:ln w="19050">
                <a:solidFill>
                  <a:schemeClr val="lt1"/>
                </a:solidFill>
              </a:ln>
              <a:effectLst/>
            </c:spPr>
            <c:extLst>
              <c:ext xmlns:c16="http://schemas.microsoft.com/office/drawing/2014/chart" uri="{C3380CC4-5D6E-409C-BE32-E72D297353CC}">
                <c16:uniqueId val="{00000003-F257-4664-9C4B-D95911189699}"/>
              </c:ext>
            </c:extLst>
          </c:dPt>
          <c:dPt>
            <c:idx val="2"/>
            <c:bubble3D val="0"/>
            <c:spPr>
              <a:solidFill>
                <a:srgbClr val="5145BF"/>
              </a:solidFill>
              <a:ln w="19050">
                <a:solidFill>
                  <a:schemeClr val="lt1"/>
                </a:solidFill>
              </a:ln>
              <a:effectLst/>
            </c:spPr>
            <c:extLst>
              <c:ext xmlns:c16="http://schemas.microsoft.com/office/drawing/2014/chart" uri="{C3380CC4-5D6E-409C-BE32-E72D297353CC}">
                <c16:uniqueId val="{00000005-F257-4664-9C4B-D95911189699}"/>
              </c:ext>
            </c:extLst>
          </c:dPt>
          <c:dPt>
            <c:idx val="3"/>
            <c:bubble3D val="0"/>
            <c:spPr>
              <a:solidFill>
                <a:srgbClr val="5145BF"/>
              </a:solidFill>
              <a:ln w="19050">
                <a:solidFill>
                  <a:schemeClr val="lt1"/>
                </a:solidFill>
              </a:ln>
              <a:effectLst/>
            </c:spPr>
            <c:extLst>
              <c:ext xmlns:c16="http://schemas.microsoft.com/office/drawing/2014/chart" uri="{C3380CC4-5D6E-409C-BE32-E72D297353CC}">
                <c16:uniqueId val="{00000007-F257-4664-9C4B-D95911189699}"/>
              </c:ext>
            </c:extLst>
          </c:dPt>
          <c:dPt>
            <c:idx val="4"/>
            <c:bubble3D val="0"/>
            <c:spPr>
              <a:solidFill>
                <a:srgbClr val="5145BF"/>
              </a:solidFill>
              <a:ln w="19050">
                <a:solidFill>
                  <a:schemeClr val="lt1"/>
                </a:solidFill>
              </a:ln>
              <a:effectLst/>
            </c:spPr>
            <c:extLst>
              <c:ext xmlns:c16="http://schemas.microsoft.com/office/drawing/2014/chart" uri="{C3380CC4-5D6E-409C-BE32-E72D297353CC}">
                <c16:uniqueId val="{00000009-F257-4664-9C4B-D95911189699}"/>
              </c:ext>
            </c:extLst>
          </c:dPt>
          <c:dPt>
            <c:idx val="5"/>
            <c:bubble3D val="0"/>
            <c:spPr>
              <a:solidFill>
                <a:srgbClr val="5145BF"/>
              </a:solidFill>
              <a:ln w="19050">
                <a:solidFill>
                  <a:schemeClr val="lt1"/>
                </a:solidFill>
              </a:ln>
              <a:effectLst/>
            </c:spPr>
            <c:extLst>
              <c:ext xmlns:c16="http://schemas.microsoft.com/office/drawing/2014/chart" uri="{C3380CC4-5D6E-409C-BE32-E72D297353CC}">
                <c16:uniqueId val="{0000000B-F257-4664-9C4B-D95911189699}"/>
              </c:ext>
            </c:extLst>
          </c:dPt>
          <c:dPt>
            <c:idx val="6"/>
            <c:bubble3D val="0"/>
            <c:spPr>
              <a:solidFill>
                <a:srgbClr val="5145BF"/>
              </a:solidFill>
              <a:ln w="19050">
                <a:solidFill>
                  <a:schemeClr val="lt1"/>
                </a:solidFill>
              </a:ln>
              <a:effectLst/>
            </c:spPr>
            <c:extLst>
              <c:ext xmlns:c16="http://schemas.microsoft.com/office/drawing/2014/chart" uri="{C3380CC4-5D6E-409C-BE32-E72D297353CC}">
                <c16:uniqueId val="{0000000D-F257-4664-9C4B-D95911189699}"/>
              </c:ext>
            </c:extLst>
          </c:dPt>
          <c:dPt>
            <c:idx val="7"/>
            <c:bubble3D val="0"/>
            <c:spPr>
              <a:solidFill>
                <a:srgbClr val="5145BF"/>
              </a:solidFill>
              <a:ln w="19050">
                <a:solidFill>
                  <a:schemeClr val="lt1"/>
                </a:solidFill>
              </a:ln>
              <a:effectLst/>
            </c:spPr>
            <c:extLst>
              <c:ext xmlns:c16="http://schemas.microsoft.com/office/drawing/2014/chart" uri="{C3380CC4-5D6E-409C-BE32-E72D297353CC}">
                <c16:uniqueId val="{0000000F-F257-4664-9C4B-D95911189699}"/>
              </c:ext>
            </c:extLst>
          </c:dPt>
          <c:dPt>
            <c:idx val="8"/>
            <c:bubble3D val="0"/>
            <c:spPr>
              <a:solidFill>
                <a:srgbClr val="5145BF"/>
              </a:solidFill>
              <a:ln w="19050">
                <a:solidFill>
                  <a:schemeClr val="lt1"/>
                </a:solidFill>
              </a:ln>
              <a:effectLst/>
            </c:spPr>
            <c:extLst>
              <c:ext xmlns:c16="http://schemas.microsoft.com/office/drawing/2014/chart" uri="{C3380CC4-5D6E-409C-BE32-E72D297353CC}">
                <c16:uniqueId val="{00000011-F257-4664-9C4B-D95911189699}"/>
              </c:ext>
            </c:extLst>
          </c:dPt>
          <c:dPt>
            <c:idx val="9"/>
            <c:bubble3D val="0"/>
            <c:spPr>
              <a:solidFill>
                <a:srgbClr val="5145BF"/>
              </a:solidFill>
              <a:ln w="19050">
                <a:solidFill>
                  <a:schemeClr val="lt1"/>
                </a:solidFill>
              </a:ln>
              <a:effectLst/>
            </c:spPr>
            <c:extLst>
              <c:ext xmlns:c16="http://schemas.microsoft.com/office/drawing/2014/chart" uri="{C3380CC4-5D6E-409C-BE32-E72D297353CC}">
                <c16:uniqueId val="{00000013-F257-4664-9C4B-D95911189699}"/>
              </c:ext>
            </c:extLst>
          </c:dPt>
          <c:dPt>
            <c:idx val="10"/>
            <c:bubble3D val="0"/>
            <c:spPr>
              <a:solidFill>
                <a:srgbClr val="5145BF"/>
              </a:solidFill>
              <a:ln w="19050">
                <a:solidFill>
                  <a:schemeClr val="lt1"/>
                </a:solidFill>
              </a:ln>
              <a:effectLst/>
            </c:spPr>
            <c:extLst>
              <c:ext xmlns:c16="http://schemas.microsoft.com/office/drawing/2014/chart" uri="{C3380CC4-5D6E-409C-BE32-E72D297353CC}">
                <c16:uniqueId val="{00000015-F257-4664-9C4B-D95911189699}"/>
              </c:ext>
            </c:extLst>
          </c:dPt>
          <c:dPt>
            <c:idx val="11"/>
            <c:bubble3D val="0"/>
            <c:spPr>
              <a:solidFill>
                <a:srgbClr val="5145BF"/>
              </a:solidFill>
              <a:ln w="19050">
                <a:solidFill>
                  <a:schemeClr val="lt1"/>
                </a:solidFill>
              </a:ln>
              <a:effectLst/>
            </c:spPr>
            <c:extLst>
              <c:ext xmlns:c16="http://schemas.microsoft.com/office/drawing/2014/chart" uri="{C3380CC4-5D6E-409C-BE32-E72D297353CC}">
                <c16:uniqueId val="{00000017-F257-4664-9C4B-D95911189699}"/>
              </c:ext>
            </c:extLst>
          </c:dPt>
          <c:dPt>
            <c:idx val="12"/>
            <c:bubble3D val="0"/>
            <c:spPr>
              <a:solidFill>
                <a:srgbClr val="5145BF"/>
              </a:solidFill>
              <a:ln w="19050">
                <a:solidFill>
                  <a:schemeClr val="lt1"/>
                </a:solidFill>
              </a:ln>
              <a:effectLst/>
            </c:spPr>
            <c:extLst>
              <c:ext xmlns:c16="http://schemas.microsoft.com/office/drawing/2014/chart" uri="{C3380CC4-5D6E-409C-BE32-E72D297353CC}">
                <c16:uniqueId val="{00000019-F257-4664-9C4B-D95911189699}"/>
              </c:ext>
            </c:extLst>
          </c:dPt>
          <c:dPt>
            <c:idx val="13"/>
            <c:bubble3D val="0"/>
            <c:spPr>
              <a:solidFill>
                <a:srgbClr val="5145BF"/>
              </a:solidFill>
              <a:ln w="19050">
                <a:solidFill>
                  <a:schemeClr val="lt1"/>
                </a:solidFill>
              </a:ln>
              <a:effectLst/>
            </c:spPr>
            <c:extLst>
              <c:ext xmlns:c16="http://schemas.microsoft.com/office/drawing/2014/chart" uri="{C3380CC4-5D6E-409C-BE32-E72D297353CC}">
                <c16:uniqueId val="{0000001B-F257-4664-9C4B-D95911189699}"/>
              </c:ext>
            </c:extLst>
          </c:dPt>
          <c:dPt>
            <c:idx val="14"/>
            <c:bubble3D val="0"/>
            <c:spPr>
              <a:solidFill>
                <a:srgbClr val="5145BF"/>
              </a:solidFill>
              <a:ln w="19050">
                <a:solidFill>
                  <a:schemeClr val="lt1"/>
                </a:solidFill>
              </a:ln>
              <a:effectLst/>
            </c:spPr>
            <c:extLst>
              <c:ext xmlns:c16="http://schemas.microsoft.com/office/drawing/2014/chart" uri="{C3380CC4-5D6E-409C-BE32-E72D297353CC}">
                <c16:uniqueId val="{0000001D-F257-4664-9C4B-D95911189699}"/>
              </c:ext>
            </c:extLst>
          </c:dPt>
          <c:dPt>
            <c:idx val="15"/>
            <c:bubble3D val="0"/>
            <c:spPr>
              <a:solidFill>
                <a:srgbClr val="5145BF"/>
              </a:solidFill>
              <a:ln w="19050">
                <a:solidFill>
                  <a:schemeClr val="lt1"/>
                </a:solidFill>
              </a:ln>
              <a:effectLst/>
            </c:spPr>
            <c:extLst>
              <c:ext xmlns:c16="http://schemas.microsoft.com/office/drawing/2014/chart" uri="{C3380CC4-5D6E-409C-BE32-E72D297353CC}">
                <c16:uniqueId val="{0000001F-F257-4664-9C4B-D95911189699}"/>
              </c:ext>
            </c:extLst>
          </c:dPt>
          <c:dPt>
            <c:idx val="16"/>
            <c:bubble3D val="0"/>
            <c:spPr>
              <a:solidFill>
                <a:srgbClr val="5145BF"/>
              </a:solidFill>
              <a:ln w="19050">
                <a:solidFill>
                  <a:schemeClr val="lt1"/>
                </a:solidFill>
              </a:ln>
              <a:effectLst/>
            </c:spPr>
            <c:extLst>
              <c:ext xmlns:c16="http://schemas.microsoft.com/office/drawing/2014/chart" uri="{C3380CC4-5D6E-409C-BE32-E72D297353CC}">
                <c16:uniqueId val="{00000021-F257-4664-9C4B-D95911189699}"/>
              </c:ext>
            </c:extLst>
          </c:dPt>
          <c:dPt>
            <c:idx val="17"/>
            <c:bubble3D val="0"/>
            <c:spPr>
              <a:solidFill>
                <a:srgbClr val="5145BF"/>
              </a:solidFill>
              <a:ln w="19050">
                <a:solidFill>
                  <a:schemeClr val="lt1"/>
                </a:solidFill>
              </a:ln>
              <a:effectLst/>
            </c:spPr>
            <c:extLst>
              <c:ext xmlns:c16="http://schemas.microsoft.com/office/drawing/2014/chart" uri="{C3380CC4-5D6E-409C-BE32-E72D297353CC}">
                <c16:uniqueId val="{00000023-F257-4664-9C4B-D95911189699}"/>
              </c:ext>
            </c:extLst>
          </c:dPt>
          <c:dPt>
            <c:idx val="18"/>
            <c:bubble3D val="0"/>
            <c:spPr>
              <a:solidFill>
                <a:srgbClr val="5145BF"/>
              </a:solidFill>
              <a:ln w="19050">
                <a:solidFill>
                  <a:schemeClr val="lt1"/>
                </a:solidFill>
              </a:ln>
              <a:effectLst/>
            </c:spPr>
            <c:extLst>
              <c:ext xmlns:c16="http://schemas.microsoft.com/office/drawing/2014/chart" uri="{C3380CC4-5D6E-409C-BE32-E72D297353CC}">
                <c16:uniqueId val="{00000025-F257-4664-9C4B-D95911189699}"/>
              </c:ext>
            </c:extLst>
          </c:dPt>
          <c:dPt>
            <c:idx val="19"/>
            <c:bubble3D val="0"/>
            <c:spPr>
              <a:solidFill>
                <a:srgbClr val="5145BF"/>
              </a:solidFill>
              <a:ln w="19050">
                <a:solidFill>
                  <a:schemeClr val="lt1"/>
                </a:solidFill>
              </a:ln>
              <a:effectLst/>
            </c:spPr>
            <c:extLst>
              <c:ext xmlns:c16="http://schemas.microsoft.com/office/drawing/2014/chart" uri="{C3380CC4-5D6E-409C-BE32-E72D297353CC}">
                <c16:uniqueId val="{00000027-F257-4664-9C4B-D95911189699}"/>
              </c:ext>
            </c:extLst>
          </c:dPt>
          <c:val>
            <c:numRef>
              <c:f>Graph!$A$4:$A$23</c:f>
              <c:numCache>
                <c:formatCode>General</c:formatCode>
                <c:ptCount val="20"/>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numCache>
            </c:numRef>
          </c:val>
          <c:extLst>
            <c:ext xmlns:c16="http://schemas.microsoft.com/office/drawing/2014/chart" uri="{C3380CC4-5D6E-409C-BE32-E72D297353CC}">
              <c16:uniqueId val="{00000028-F257-4664-9C4B-D95911189699}"/>
            </c:ext>
          </c:extLst>
        </c:ser>
        <c:dLbls>
          <c:showLegendKey val="0"/>
          <c:showVal val="0"/>
          <c:showCatName val="0"/>
          <c:showSerName val="0"/>
          <c:showPercent val="0"/>
          <c:showBubbleSize val="0"/>
          <c:showLeaderLines val="1"/>
        </c:dLbls>
        <c:firstSliceAng val="0"/>
        <c:holeSize val="60"/>
      </c:doughnutChart>
      <c:doughnutChart>
        <c:varyColors val="1"/>
        <c:ser>
          <c:idx val="1"/>
          <c:order val="1"/>
          <c:tx>
            <c:strRef>
              <c:f>Sheet4!$H$8</c:f>
              <c:strCache>
                <c:ptCount val="1"/>
                <c:pt idx="0">
                  <c:v>Old Church Surgery</c:v>
                </c:pt>
              </c:strCache>
            </c:strRef>
          </c:tx>
          <c:dPt>
            <c:idx val="0"/>
            <c:bubble3D val="0"/>
            <c:spPr>
              <a:solidFill>
                <a:srgbClr val="5145BF">
                  <a:alpha val="45000"/>
                </a:srgbClr>
              </a:solidFill>
              <a:ln w="19050">
                <a:solidFill>
                  <a:schemeClr val="lt1"/>
                </a:solidFill>
              </a:ln>
              <a:effectLst/>
            </c:spPr>
            <c:extLst>
              <c:ext xmlns:c16="http://schemas.microsoft.com/office/drawing/2014/chart" uri="{C3380CC4-5D6E-409C-BE32-E72D297353CC}">
                <c16:uniqueId val="{0000002A-F257-4664-9C4B-D95911189699}"/>
              </c:ext>
            </c:extLst>
          </c:dPt>
          <c:dPt>
            <c:idx val="1"/>
            <c:bubble3D val="0"/>
            <c:spPr>
              <a:solidFill>
                <a:srgbClr val="FF0000">
                  <a:alpha val="45000"/>
                </a:srgbClr>
              </a:solidFill>
              <a:ln w="19050">
                <a:solidFill>
                  <a:schemeClr val="lt1"/>
                </a:solidFill>
              </a:ln>
              <a:effectLst/>
            </c:spPr>
            <c:extLst>
              <c:ext xmlns:c16="http://schemas.microsoft.com/office/drawing/2014/chart" uri="{C3380CC4-5D6E-409C-BE32-E72D297353CC}">
                <c16:uniqueId val="{0000002C-F257-4664-9C4B-D95911189699}"/>
              </c:ext>
            </c:extLst>
          </c:dPt>
          <c:dLbls>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A-F257-4664-9C4B-D95911189699}"/>
                </c:ext>
              </c:extLst>
            </c:dLbl>
            <c:dLbl>
              <c:idx val="1"/>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4"/>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2C-F257-4664-9C4B-D9591118969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val>
            <c:numRef>
              <c:f>Sheet4!$L$8:$M$8</c:f>
              <c:numCache>
                <c:formatCode>0.0%</c:formatCode>
                <c:ptCount val="2"/>
                <c:pt idx="0">
                  <c:v>0.8</c:v>
                </c:pt>
                <c:pt idx="1">
                  <c:v>0.2</c:v>
                </c:pt>
              </c:numCache>
            </c:numRef>
          </c:val>
          <c:extLst>
            <c:ext xmlns:c16="http://schemas.microsoft.com/office/drawing/2014/chart" uri="{C3380CC4-5D6E-409C-BE32-E72D297353CC}">
              <c16:uniqueId val="{0000002D-F257-4664-9C4B-D95911189699}"/>
            </c:ext>
          </c:extLst>
        </c:ser>
        <c:dLbls>
          <c:showLegendKey val="0"/>
          <c:showVal val="0"/>
          <c:showCatName val="0"/>
          <c:showSerName val="0"/>
          <c:showPercent val="0"/>
          <c:showBubbleSize val="0"/>
          <c:showLeaderLines val="1"/>
        </c:dLbls>
        <c:firstSliceAng val="0"/>
        <c:holeSize val="55"/>
      </c:doughnut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doughnutChart>
        <c:varyColors val="1"/>
        <c:dLbls>
          <c:showLegendKey val="0"/>
          <c:showVal val="0"/>
          <c:showCatName val="0"/>
          <c:showSerName val="0"/>
          <c:showPercent val="0"/>
          <c:showBubbleSize val="0"/>
          <c:showLeaderLines val="0"/>
        </c:dLbls>
        <c:firstSliceAng val="0"/>
        <c:holeSize val="75"/>
      </c:doughnut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4.emf"/><Relationship Id="rId3" Type="http://schemas.openxmlformats.org/officeDocument/2006/relationships/hyperlink" Target="#'NHS HC Payment'!A1"/><Relationship Id="rId7" Type="http://schemas.openxmlformats.org/officeDocument/2006/relationships/image" Target="../media/image3.png"/><Relationship Id="rId2" Type="http://schemas.openxmlformats.org/officeDocument/2006/relationships/hyperlink" Target="#Quality!A1"/><Relationship Id="rId1" Type="http://schemas.openxmlformats.org/officeDocument/2006/relationships/image" Target="../media/image1.jpg"/><Relationship Id="rId6" Type="http://schemas.openxmlformats.org/officeDocument/2006/relationships/image" Target="../media/image2.png"/><Relationship Id="rId11" Type="http://schemas.openxmlformats.org/officeDocument/2006/relationships/chart" Target="../charts/chart3.xml"/><Relationship Id="rId5" Type="http://schemas.openxmlformats.org/officeDocument/2006/relationships/hyperlink" Target="#QualityPIVOT!A1"/><Relationship Id="rId10" Type="http://schemas.openxmlformats.org/officeDocument/2006/relationships/chart" Target="../charts/chart2.xml"/><Relationship Id="rId4" Type="http://schemas.openxmlformats.org/officeDocument/2006/relationships/hyperlink" Target="#'Fednet Activities'!A1"/><Relationship Id="rId9" Type="http://schemas.openxmlformats.org/officeDocument/2006/relationships/chart" Target="../charts/chart1.xml"/></Relationships>
</file>

<file path=xl/drawings/_rels/drawing5.xml.rels><?xml version="1.0" encoding="UTF-8" standalone="yes"?>
<Relationships xmlns="http://schemas.openxmlformats.org/package/2006/relationships"><Relationship Id="rId3" Type="http://schemas.openxmlformats.org/officeDocument/2006/relationships/hyperlink" Target="#'Fednet Activities'!A1"/><Relationship Id="rId2" Type="http://schemas.openxmlformats.org/officeDocument/2006/relationships/hyperlink" Target="#HOME!A1"/><Relationship Id="rId1" Type="http://schemas.openxmlformats.org/officeDocument/2006/relationships/image" Target="../media/image1.jpg"/><Relationship Id="rId4" Type="http://schemas.openxmlformats.org/officeDocument/2006/relationships/hyperlink" Target="#Quality!A1"/></Relationships>
</file>

<file path=xl/drawings/_rels/drawing6.xml.rels><?xml version="1.0" encoding="UTF-8" standalone="yes"?>
<Relationships xmlns="http://schemas.openxmlformats.org/package/2006/relationships"><Relationship Id="rId3" Type="http://schemas.openxmlformats.org/officeDocument/2006/relationships/hyperlink" Target="#'NHS HC Payment'!A1"/><Relationship Id="rId2" Type="http://schemas.openxmlformats.org/officeDocument/2006/relationships/hyperlink" Target="#HOME!A1"/><Relationship Id="rId1" Type="http://schemas.openxmlformats.org/officeDocument/2006/relationships/image" Target="../media/image1.jpg"/><Relationship Id="rId4" Type="http://schemas.openxmlformats.org/officeDocument/2006/relationships/hyperlink" Target="#'Fednet Activities'!A1"/></Relationships>
</file>

<file path=xl/drawings/_rels/drawing7.xml.rels><?xml version="1.0" encoding="UTF-8" standalone="yes"?>
<Relationships xmlns="http://schemas.openxmlformats.org/package/2006/relationships"><Relationship Id="rId1" Type="http://schemas.openxmlformats.org/officeDocument/2006/relationships/chart" Target="../charts/chart4.xml"/></Relationships>
</file>

<file path=xl/drawings/_rels/drawing8.xml.rels><?xml version="1.0" encoding="UTF-8" standalone="yes"?>
<Relationships xmlns="http://schemas.openxmlformats.org/package/2006/relationships"><Relationship Id="rId3" Type="http://schemas.openxmlformats.org/officeDocument/2006/relationships/hyperlink" Target="#'NHS HC Payment'!A1"/><Relationship Id="rId2" Type="http://schemas.openxmlformats.org/officeDocument/2006/relationships/hyperlink" Target="#HOME!A1"/><Relationship Id="rId1" Type="http://schemas.openxmlformats.org/officeDocument/2006/relationships/image" Target="../media/image1.jpg"/><Relationship Id="rId5" Type="http://schemas.openxmlformats.org/officeDocument/2006/relationships/hyperlink" Target="#Quality!A1"/><Relationship Id="rId4" Type="http://schemas.openxmlformats.org/officeDocument/2006/relationships/hyperlink" Target="#'Fednet Activities'!A1"/></Relationships>
</file>

<file path=xl/drawings/drawing1.xml><?xml version="1.0" encoding="utf-8"?>
<xdr:wsDr xmlns:xdr="http://schemas.openxmlformats.org/drawingml/2006/spreadsheetDrawing" xmlns:a="http://schemas.openxmlformats.org/drawingml/2006/main">
  <xdr:twoCellAnchor>
    <xdr:from>
      <xdr:col>1</xdr:col>
      <xdr:colOff>11471</xdr:colOff>
      <xdr:row>0</xdr:row>
      <xdr:rowOff>67575</xdr:rowOff>
    </xdr:from>
    <xdr:to>
      <xdr:col>28</xdr:col>
      <xdr:colOff>35775</xdr:colOff>
      <xdr:row>4</xdr:row>
      <xdr:rowOff>183057</xdr:rowOff>
    </xdr:to>
    <xdr:sp macro="" textlink="">
      <xdr:nvSpPr>
        <xdr:cNvPr id="25" name="Rectangle 24">
          <a:extLst>
            <a:ext uri="{FF2B5EF4-FFF2-40B4-BE49-F238E27FC236}">
              <a16:creationId xmlns:a16="http://schemas.microsoft.com/office/drawing/2014/main" id="{00000000-0008-0000-0000-000019000000}"/>
            </a:ext>
          </a:extLst>
        </xdr:cNvPr>
        <xdr:cNvSpPr/>
      </xdr:nvSpPr>
      <xdr:spPr>
        <a:xfrm>
          <a:off x="163513" y="67575"/>
          <a:ext cx="14334163" cy="1045623"/>
        </a:xfrm>
        <a:prstGeom prst="rect">
          <a:avLst/>
        </a:prstGeom>
        <a:gradFill flip="none" rotWithShape="1">
          <a:gsLst>
            <a:gs pos="22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GB" sz="3200"/>
            <a:t>                </a:t>
          </a:r>
          <a:r>
            <a:rPr lang="en-GB" sz="3600" b="1">
              <a:solidFill>
                <a:schemeClr val="bg1"/>
              </a:solidFill>
            </a:rPr>
            <a:t>Waltham Forest  - NHS Health Check</a:t>
          </a:r>
          <a:r>
            <a:rPr lang="en-GB" sz="3600" b="1" baseline="0">
              <a:solidFill>
                <a:schemeClr val="bg1"/>
              </a:solidFill>
            </a:rPr>
            <a:t> 2021 - 2022</a:t>
          </a:r>
          <a:endParaRPr lang="en-GB" sz="3600" b="1">
            <a:solidFill>
              <a:schemeClr val="bg1"/>
            </a:solidFill>
          </a:endParaRPr>
        </a:p>
      </xdr:txBody>
    </xdr:sp>
    <xdr:clientData/>
  </xdr:twoCellAnchor>
  <xdr:twoCellAnchor editAs="oneCell">
    <xdr:from>
      <xdr:col>24</xdr:col>
      <xdr:colOff>395455</xdr:colOff>
      <xdr:row>0</xdr:row>
      <xdr:rowOff>158777</xdr:rowOff>
    </xdr:from>
    <xdr:to>
      <xdr:col>27</xdr:col>
      <xdr:colOff>465072</xdr:colOff>
      <xdr:row>4</xdr:row>
      <xdr:rowOff>51587</xdr:rowOff>
    </xdr:to>
    <xdr:pic>
      <xdr:nvPicPr>
        <xdr:cNvPr id="52" name="Picture 51">
          <a:extLst>
            <a:ext uri="{FF2B5EF4-FFF2-40B4-BE49-F238E27FC236}">
              <a16:creationId xmlns:a16="http://schemas.microsoft.com/office/drawing/2014/main" id="{00000000-0008-0000-0000-00003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567779" y="158777"/>
          <a:ext cx="1751025" cy="822951"/>
        </a:xfrm>
        <a:prstGeom prst="rect">
          <a:avLst/>
        </a:prstGeom>
      </xdr:spPr>
    </xdr:pic>
    <xdr:clientData/>
  </xdr:twoCellAnchor>
  <xdr:twoCellAnchor>
    <xdr:from>
      <xdr:col>1</xdr:col>
      <xdr:colOff>260739</xdr:colOff>
      <xdr:row>1</xdr:row>
      <xdr:rowOff>127391</xdr:rowOff>
    </xdr:from>
    <xdr:to>
      <xdr:col>2</xdr:col>
      <xdr:colOff>555625</xdr:colOff>
      <xdr:row>3</xdr:row>
      <xdr:rowOff>264583</xdr:rowOff>
    </xdr:to>
    <xdr:sp macro="" textlink="">
      <xdr:nvSpPr>
        <xdr:cNvPr id="63" name="Freeform 62">
          <a:extLst>
            <a:ext uri="{FF2B5EF4-FFF2-40B4-BE49-F238E27FC236}">
              <a16:creationId xmlns:a16="http://schemas.microsoft.com/office/drawing/2014/main" id="{00000000-0008-0000-0000-00003F000000}"/>
            </a:ext>
          </a:extLst>
        </xdr:cNvPr>
        <xdr:cNvSpPr/>
      </xdr:nvSpPr>
      <xdr:spPr>
        <a:xfrm>
          <a:off x="869281" y="312599"/>
          <a:ext cx="903427" cy="507609"/>
        </a:xfrm>
        <a:custGeom>
          <a:avLst/>
          <a:gdLst>
            <a:gd name="connsiteX0" fmla="*/ 0 w 3194954"/>
            <a:gd name="connsiteY0" fmla="*/ 1295266 h 2238125"/>
            <a:gd name="connsiteX1" fmla="*/ 825500 w 3194954"/>
            <a:gd name="connsiteY1" fmla="*/ 1295266 h 2238125"/>
            <a:gd name="connsiteX2" fmla="*/ 825500 w 3194954"/>
            <a:gd name="connsiteY2" fmla="*/ 1295266 h 2238125"/>
            <a:gd name="connsiteX3" fmla="*/ 931333 w 3194954"/>
            <a:gd name="connsiteY3" fmla="*/ 893099 h 2238125"/>
            <a:gd name="connsiteX4" fmla="*/ 1312333 w 3194954"/>
            <a:gd name="connsiteY4" fmla="*/ 2226599 h 2238125"/>
            <a:gd name="connsiteX5" fmla="*/ 1439333 w 3194954"/>
            <a:gd name="connsiteY5" fmla="*/ 4099 h 2238125"/>
            <a:gd name="connsiteX6" fmla="*/ 1714500 w 3194954"/>
            <a:gd name="connsiteY6" fmla="*/ 1655099 h 2238125"/>
            <a:gd name="connsiteX7" fmla="*/ 2137833 w 3194954"/>
            <a:gd name="connsiteY7" fmla="*/ 914266 h 2238125"/>
            <a:gd name="connsiteX8" fmla="*/ 3153833 w 3194954"/>
            <a:gd name="connsiteY8" fmla="*/ 744933 h 2238125"/>
            <a:gd name="connsiteX9" fmla="*/ 2899833 w 3194954"/>
            <a:gd name="connsiteY9" fmla="*/ 744933 h 223812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Lst>
          <a:rect l="l" t="t" r="r" b="b"/>
          <a:pathLst>
            <a:path w="3194954" h="2238125">
              <a:moveTo>
                <a:pt x="0" y="1295266"/>
              </a:moveTo>
              <a:lnTo>
                <a:pt x="825500" y="1295266"/>
              </a:lnTo>
              <a:lnTo>
                <a:pt x="825500" y="1295266"/>
              </a:lnTo>
              <a:cubicBezTo>
                <a:pt x="843139" y="1228238"/>
                <a:pt x="850194" y="737877"/>
                <a:pt x="931333" y="893099"/>
              </a:cubicBezTo>
              <a:cubicBezTo>
                <a:pt x="1012472" y="1048321"/>
                <a:pt x="1227666" y="2374766"/>
                <a:pt x="1312333" y="2226599"/>
              </a:cubicBezTo>
              <a:cubicBezTo>
                <a:pt x="1397000" y="2078432"/>
                <a:pt x="1372305" y="99349"/>
                <a:pt x="1439333" y="4099"/>
              </a:cubicBezTo>
              <a:cubicBezTo>
                <a:pt x="1506361" y="-91151"/>
                <a:pt x="1598083" y="1503405"/>
                <a:pt x="1714500" y="1655099"/>
              </a:cubicBezTo>
              <a:cubicBezTo>
                <a:pt x="1830917" y="1806793"/>
                <a:pt x="1897944" y="1065960"/>
                <a:pt x="2137833" y="914266"/>
              </a:cubicBezTo>
              <a:cubicBezTo>
                <a:pt x="2377722" y="762572"/>
                <a:pt x="3026833" y="773155"/>
                <a:pt x="3153833" y="744933"/>
              </a:cubicBezTo>
              <a:cubicBezTo>
                <a:pt x="3280833" y="716711"/>
                <a:pt x="3090333" y="730822"/>
                <a:pt x="2899833" y="744933"/>
              </a:cubicBezTo>
            </a:path>
          </a:pathLst>
        </a:custGeom>
        <a:noFill/>
        <a:ln w="76200">
          <a:solidFill>
            <a:srgbClr val="C436AC"/>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6260</xdr:colOff>
      <xdr:row>4</xdr:row>
      <xdr:rowOff>175966</xdr:rowOff>
    </xdr:from>
    <xdr:to>
      <xdr:col>5</xdr:col>
      <xdr:colOff>276911</xdr:colOff>
      <xdr:row>43</xdr:row>
      <xdr:rowOff>7744</xdr:rowOff>
    </xdr:to>
    <xdr:sp macro="" textlink="">
      <xdr:nvSpPr>
        <xdr:cNvPr id="31" name="Rectangle 30">
          <a:extLst>
            <a:ext uri="{FF2B5EF4-FFF2-40B4-BE49-F238E27FC236}">
              <a16:creationId xmlns:a16="http://schemas.microsoft.com/office/drawing/2014/main" id="{00000000-0008-0000-0000-00001F000000}"/>
            </a:ext>
          </a:extLst>
        </xdr:cNvPr>
        <xdr:cNvSpPr/>
      </xdr:nvSpPr>
      <xdr:spPr>
        <a:xfrm>
          <a:off x="161138" y="1105234"/>
          <a:ext cx="2717724" cy="6847754"/>
        </a:xfrm>
        <a:prstGeom prst="rect">
          <a:avLst/>
        </a:prstGeom>
        <a:gradFill flip="none" rotWithShape="1">
          <a:gsLst>
            <a:gs pos="0">
              <a:schemeClr val="accent4">
                <a:lumMod val="75000"/>
              </a:schemeClr>
            </a:gs>
            <a:gs pos="64000">
              <a:schemeClr val="accent5">
                <a:lumMod val="95000"/>
                <a:lumOff val="5000"/>
              </a:schemeClr>
            </a:gs>
            <a:gs pos="20000">
              <a:schemeClr val="accent5">
                <a:lumMod val="60000"/>
              </a:schemeClr>
            </a:gs>
          </a:gsLst>
          <a:path path="circle">
            <a:fillToRect l="50000" t="130000" r="50000" b="-30000"/>
          </a:path>
          <a:tileRect/>
        </a:gradFill>
        <a:ln w="31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19</xdr:col>
      <xdr:colOff>286381</xdr:colOff>
      <xdr:row>4</xdr:row>
      <xdr:rowOff>100212</xdr:rowOff>
    </xdr:from>
    <xdr:to>
      <xdr:col>19</xdr:col>
      <xdr:colOff>1199445</xdr:colOff>
      <xdr:row>9</xdr:row>
      <xdr:rowOff>164630</xdr:rowOff>
    </xdr:to>
    <xdr:grpSp>
      <xdr:nvGrpSpPr>
        <xdr:cNvPr id="5" name="Group 4">
          <a:extLst>
            <a:ext uri="{FF2B5EF4-FFF2-40B4-BE49-F238E27FC236}">
              <a16:creationId xmlns:a16="http://schemas.microsoft.com/office/drawing/2014/main" id="{00000000-0008-0000-0000-000005000000}"/>
            </a:ext>
          </a:extLst>
        </xdr:cNvPr>
        <xdr:cNvGrpSpPr/>
      </xdr:nvGrpSpPr>
      <xdr:grpSpPr>
        <a:xfrm>
          <a:off x="10687681" y="1033662"/>
          <a:ext cx="913064" cy="1016918"/>
          <a:chOff x="17751138" y="1775113"/>
          <a:chExt cx="1168977" cy="1154546"/>
        </a:xfrm>
        <a:gradFill>
          <a:gsLst>
            <a:gs pos="48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gradFill>
      </xdr:grpSpPr>
      <xdr:sp macro="" textlink="">
        <xdr:nvSpPr>
          <xdr:cNvPr id="2" name="Rectangle 1">
            <a:extLst>
              <a:ext uri="{FF2B5EF4-FFF2-40B4-BE49-F238E27FC236}">
                <a16:creationId xmlns:a16="http://schemas.microsoft.com/office/drawing/2014/main" id="{00000000-0008-0000-0000-000002000000}"/>
              </a:ext>
            </a:extLst>
          </xdr:cNvPr>
          <xdr:cNvSpPr/>
        </xdr:nvSpPr>
        <xdr:spPr>
          <a:xfrm>
            <a:off x="17751138" y="1890568"/>
            <a:ext cx="1168977" cy="1039091"/>
          </a:xfrm>
          <a:prstGeom prst="rect">
            <a:avLst/>
          </a:prstGeom>
          <a:grp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3" name="Round Same Side Corner Rectangle 2">
            <a:extLst>
              <a:ext uri="{FF2B5EF4-FFF2-40B4-BE49-F238E27FC236}">
                <a16:creationId xmlns:a16="http://schemas.microsoft.com/office/drawing/2014/main" id="{00000000-0008-0000-0000-000003000000}"/>
              </a:ext>
            </a:extLst>
          </xdr:cNvPr>
          <xdr:cNvSpPr/>
        </xdr:nvSpPr>
        <xdr:spPr>
          <a:xfrm>
            <a:off x="18155228" y="1775113"/>
            <a:ext cx="360795" cy="187614"/>
          </a:xfrm>
          <a:prstGeom prst="round2SameRect">
            <a:avLst/>
          </a:prstGeom>
          <a:grp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7895454" y="2006022"/>
            <a:ext cx="865909" cy="830605"/>
          </a:xfrm>
          <a:prstGeom prst="rect">
            <a:avLst/>
          </a:prstGeom>
          <a:grpFill/>
          <a:ln w="28575" cmpd="dbl">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400" b="0" i="0" u="none" strike="noStrike">
                <a:solidFill>
                  <a:schemeClr val="bg1"/>
                </a:solidFill>
                <a:latin typeface="Calibri"/>
              </a:rPr>
              <a:t>....  </a:t>
            </a:r>
            <a:r>
              <a:rPr lang="en-GB" sz="1400" b="0" i="0" u="none" strike="noStrike">
                <a:solidFill>
                  <a:schemeClr val="bg1"/>
                </a:solidFill>
                <a:latin typeface="Calibri"/>
                <a:sym typeface="Wingdings 2" panose="05020102010507070707" pitchFamily="18" charset="2"/>
              </a:rPr>
              <a:t></a:t>
            </a:r>
          </a:p>
          <a:p>
            <a:r>
              <a:rPr lang="en-GB" sz="1400" b="0" i="0" u="none" strike="noStrike">
                <a:solidFill>
                  <a:schemeClr val="bg1"/>
                </a:solidFill>
                <a:latin typeface="Calibri"/>
                <a:sym typeface="Wingdings 2" panose="05020102010507070707" pitchFamily="18" charset="2"/>
              </a:rPr>
              <a:t>....</a:t>
            </a:r>
            <a:r>
              <a:rPr lang="en-GB" sz="1400" b="0" i="0" u="none" strike="noStrike" baseline="0">
                <a:solidFill>
                  <a:schemeClr val="bg1"/>
                </a:solidFill>
                <a:latin typeface="Calibri"/>
                <a:sym typeface="Wingdings 2" panose="05020102010507070707" pitchFamily="18" charset="2"/>
              </a:rPr>
              <a:t>  </a:t>
            </a:r>
            <a:r>
              <a:rPr lang="en-GB" sz="1400" b="0" i="0" u="none" strike="noStrike">
                <a:solidFill>
                  <a:schemeClr val="bg1"/>
                </a:solidFill>
                <a:latin typeface="Calibri"/>
                <a:sym typeface="Wingdings 2" panose="05020102010507070707" pitchFamily="18" charset="2"/>
              </a:rPr>
              <a:t></a:t>
            </a:r>
            <a:endParaRPr lang="en-GB" sz="1400" b="0" i="0" u="none" strike="noStrike">
              <a:solidFill>
                <a:schemeClr val="bg1"/>
              </a:solidFill>
              <a:latin typeface="Calibri"/>
            </a:endParaRPr>
          </a:p>
        </xdr:txBody>
      </xdr:sp>
    </xdr:grpSp>
    <xdr:clientData/>
  </xdr:twoCellAnchor>
  <xdr:twoCellAnchor>
    <xdr:from>
      <xdr:col>1</xdr:col>
      <xdr:colOff>124920</xdr:colOff>
      <xdr:row>0</xdr:row>
      <xdr:rowOff>71280</xdr:rowOff>
    </xdr:from>
    <xdr:to>
      <xdr:col>3</xdr:col>
      <xdr:colOff>26458</xdr:colOff>
      <xdr:row>3</xdr:row>
      <xdr:rowOff>352779</xdr:rowOff>
    </xdr:to>
    <xdr:sp macro="" textlink="">
      <xdr:nvSpPr>
        <xdr:cNvPr id="15" name="Flowchart: Connector 14">
          <a:extLst>
            <a:ext uri="{FF2B5EF4-FFF2-40B4-BE49-F238E27FC236}">
              <a16:creationId xmlns:a16="http://schemas.microsoft.com/office/drawing/2014/main" id="{00000000-0008-0000-0000-00000F000000}"/>
            </a:ext>
          </a:extLst>
        </xdr:cNvPr>
        <xdr:cNvSpPr/>
      </xdr:nvSpPr>
      <xdr:spPr>
        <a:xfrm>
          <a:off x="733462" y="71280"/>
          <a:ext cx="1118621" cy="837124"/>
        </a:xfrm>
        <a:prstGeom prst="flowChartConnector">
          <a:avLst/>
        </a:prstGeom>
        <a:noFill/>
        <a:ln w="28575">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129664</xdr:colOff>
      <xdr:row>13</xdr:row>
      <xdr:rowOff>9511</xdr:rowOff>
    </xdr:from>
    <xdr:to>
      <xdr:col>4</xdr:col>
      <xdr:colOff>541621</xdr:colOff>
      <xdr:row>22</xdr:row>
      <xdr:rowOff>14335</xdr:rowOff>
    </xdr:to>
    <xdr:grpSp>
      <xdr:nvGrpSpPr>
        <xdr:cNvPr id="62" name="Group 61">
          <a:hlinkClick xmlns:r="http://schemas.openxmlformats.org/officeDocument/2006/relationships" r:id="rId2"/>
          <a:extLst>
            <a:ext uri="{FF2B5EF4-FFF2-40B4-BE49-F238E27FC236}">
              <a16:creationId xmlns:a16="http://schemas.microsoft.com/office/drawing/2014/main" id="{00000000-0008-0000-0000-00003E000000}"/>
            </a:ext>
          </a:extLst>
        </xdr:cNvPr>
        <xdr:cNvGrpSpPr/>
      </xdr:nvGrpSpPr>
      <xdr:grpSpPr>
        <a:xfrm>
          <a:off x="272539" y="2609836"/>
          <a:ext cx="2240757" cy="1490724"/>
          <a:chOff x="272739" y="1505140"/>
          <a:chExt cx="2265470" cy="1703878"/>
        </a:xfrm>
      </xdr:grpSpPr>
      <xdr:sp macro="" textlink="">
        <xdr:nvSpPr>
          <xdr:cNvPr id="64" name="Rectangle 63">
            <a:extLst>
              <a:ext uri="{FF2B5EF4-FFF2-40B4-BE49-F238E27FC236}">
                <a16:creationId xmlns:a16="http://schemas.microsoft.com/office/drawing/2014/main" id="{00000000-0008-0000-0000-000040000000}"/>
              </a:ext>
            </a:extLst>
          </xdr:cNvPr>
          <xdr:cNvSpPr/>
        </xdr:nvSpPr>
        <xdr:spPr>
          <a:xfrm>
            <a:off x="280499" y="1505140"/>
            <a:ext cx="2251743" cy="312726"/>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a:t>Home</a:t>
            </a:r>
          </a:p>
        </xdr:txBody>
      </xdr:sp>
      <xdr:sp macro="" textlink="">
        <xdr:nvSpPr>
          <xdr:cNvPr id="65" name="Rectangle 64">
            <a:hlinkClick xmlns:r="http://schemas.openxmlformats.org/officeDocument/2006/relationships" r:id="rId3"/>
            <a:extLst>
              <a:ext uri="{FF2B5EF4-FFF2-40B4-BE49-F238E27FC236}">
                <a16:creationId xmlns:a16="http://schemas.microsoft.com/office/drawing/2014/main" id="{00000000-0008-0000-0000-000041000000}"/>
              </a:ext>
            </a:extLst>
          </xdr:cNvPr>
          <xdr:cNvSpPr/>
        </xdr:nvSpPr>
        <xdr:spPr>
          <a:xfrm>
            <a:off x="272739" y="1918727"/>
            <a:ext cx="2248759" cy="315112"/>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66" name="Rectangle 65">
            <a:hlinkClick xmlns:r="http://schemas.openxmlformats.org/officeDocument/2006/relationships" r:id="rId4"/>
            <a:extLst>
              <a:ext uri="{FF2B5EF4-FFF2-40B4-BE49-F238E27FC236}">
                <a16:creationId xmlns:a16="http://schemas.microsoft.com/office/drawing/2014/main" id="{00000000-0008-0000-0000-000042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67" name="Rectangle 66">
            <a:hlinkClick xmlns:r="http://schemas.openxmlformats.org/officeDocument/2006/relationships" r:id="rId5"/>
            <a:extLst>
              <a:ext uri="{FF2B5EF4-FFF2-40B4-BE49-F238E27FC236}">
                <a16:creationId xmlns:a16="http://schemas.microsoft.com/office/drawing/2014/main" id="{00000000-0008-0000-0000-000043000000}"/>
              </a:ext>
            </a:extLst>
          </xdr:cNvPr>
          <xdr:cNvSpPr/>
        </xdr:nvSpPr>
        <xdr:spPr>
          <a:xfrm>
            <a:off x="289450" y="2365137"/>
            <a:ext cx="2248759" cy="31869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8</xdr:col>
      <xdr:colOff>246286</xdr:colOff>
      <xdr:row>5</xdr:row>
      <xdr:rowOff>42998</xdr:rowOff>
    </xdr:from>
    <xdr:to>
      <xdr:col>15</xdr:col>
      <xdr:colOff>306592</xdr:colOff>
      <xdr:row>7</xdr:row>
      <xdr:rowOff>65775</xdr:rowOff>
    </xdr:to>
    <mc:AlternateContent xmlns:mc="http://schemas.openxmlformats.org/markup-compatibility/2006" xmlns:a14="http://schemas.microsoft.com/office/drawing/2010/main">
      <mc:Choice Requires="a14">
        <xdr:graphicFrame macro="">
          <xdr:nvGraphicFramePr>
            <xdr:cNvPr id="18" name="Practice">
              <a:extLst>
                <a:ext uri="{FF2B5EF4-FFF2-40B4-BE49-F238E27FC236}">
                  <a16:creationId xmlns:a16="http://schemas.microsoft.com/office/drawing/2014/main" id="{00000000-0008-0000-0000-000012000000}"/>
                </a:ext>
              </a:extLst>
            </xdr:cNvPr>
            <xdr:cNvGraphicFramePr/>
          </xdr:nvGraphicFramePr>
          <xdr:xfrm>
            <a:off x="0" y="0"/>
            <a:ext cx="0" cy="0"/>
          </xdr:xfrm>
          <a:graphic>
            <a:graphicData uri="http://schemas.microsoft.com/office/drawing/2010/slicer">
              <sle:slicer xmlns:sle="http://schemas.microsoft.com/office/drawing/2010/slicer" name="Practice"/>
            </a:graphicData>
          </a:graphic>
        </xdr:graphicFrame>
      </mc:Choice>
      <mc:Fallback xmlns="">
        <xdr:sp macro="" textlink="">
          <xdr:nvSpPr>
            <xdr:cNvPr id="0" name=""/>
            <xdr:cNvSpPr>
              <a:spLocks noTextEdit="1"/>
            </xdr:cNvSpPr>
          </xdr:nvSpPr>
          <xdr:spPr>
            <a:xfrm>
              <a:off x="4701528" y="1149127"/>
              <a:ext cx="4320951" cy="401729"/>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150966</xdr:colOff>
      <xdr:row>7</xdr:row>
      <xdr:rowOff>26837</xdr:rowOff>
    </xdr:from>
    <xdr:to>
      <xdr:col>4</xdr:col>
      <xdr:colOff>583540</xdr:colOff>
      <xdr:row>9</xdr:row>
      <xdr:rowOff>39739</xdr:rowOff>
    </xdr:to>
    <mc:AlternateContent xmlns:mc="http://schemas.openxmlformats.org/markup-compatibility/2006" xmlns:a14="http://schemas.microsoft.com/office/drawing/2010/main">
      <mc:Choice Requires="a14">
        <xdr:graphicFrame macro="">
          <xdr:nvGraphicFramePr>
            <xdr:cNvPr id="20" name="Rel_D 4">
              <a:extLst>
                <a:ext uri="{FF2B5EF4-FFF2-40B4-BE49-F238E27FC236}">
                  <a16:creationId xmlns:a16="http://schemas.microsoft.com/office/drawing/2014/main" id="{00000000-0008-0000-0000-000014000000}"/>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304595" y="1511918"/>
              <a:ext cx="2276122" cy="402095"/>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6</xdr:col>
      <xdr:colOff>315342</xdr:colOff>
      <xdr:row>11</xdr:row>
      <xdr:rowOff>55480</xdr:rowOff>
    </xdr:from>
    <xdr:to>
      <xdr:col>6</xdr:col>
      <xdr:colOff>567342</xdr:colOff>
      <xdr:row>12</xdr:row>
      <xdr:rowOff>40763</xdr:rowOff>
    </xdr:to>
    <xdr:pic>
      <xdr:nvPicPr>
        <xdr:cNvPr id="86" name="Picture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6"/>
        <a:stretch>
          <a:fillRect/>
        </a:stretch>
      </xdr:blipFill>
      <xdr:spPr>
        <a:xfrm flipH="1">
          <a:off x="3671771" y="2303178"/>
          <a:ext cx="252000" cy="186871"/>
        </a:xfrm>
        <a:prstGeom prst="rect">
          <a:avLst/>
        </a:prstGeom>
      </xdr:spPr>
    </xdr:pic>
    <xdr:clientData/>
  </xdr:twoCellAnchor>
  <xdr:twoCellAnchor>
    <xdr:from>
      <xdr:col>6</xdr:col>
      <xdr:colOff>355508</xdr:colOff>
      <xdr:row>13</xdr:row>
      <xdr:rowOff>28438</xdr:rowOff>
    </xdr:from>
    <xdr:to>
      <xdr:col>6</xdr:col>
      <xdr:colOff>556839</xdr:colOff>
      <xdr:row>14</xdr:row>
      <xdr:rowOff>65024</xdr:rowOff>
    </xdr:to>
    <xdr:pic>
      <xdr:nvPicPr>
        <xdr:cNvPr id="96" name="Picture 95">
          <a:extLst>
            <a:ext uri="{FF2B5EF4-FFF2-40B4-BE49-F238E27FC236}">
              <a16:creationId xmlns:a16="http://schemas.microsoft.com/office/drawing/2014/main" id="{00000000-0008-0000-0000-000060000000}"/>
            </a:ext>
          </a:extLst>
        </xdr:cNvPr>
        <xdr:cNvPicPr>
          <a:picLocks noChangeAspect="1"/>
        </xdr:cNvPicPr>
      </xdr:nvPicPr>
      <xdr:blipFill>
        <a:blip xmlns:r="http://schemas.openxmlformats.org/officeDocument/2006/relationships" r:embed="rId7"/>
        <a:stretch>
          <a:fillRect/>
        </a:stretch>
      </xdr:blipFill>
      <xdr:spPr>
        <a:xfrm>
          <a:off x="3711937" y="2679311"/>
          <a:ext cx="201331" cy="218015"/>
        </a:xfrm>
        <a:prstGeom prst="rect">
          <a:avLst/>
        </a:prstGeom>
      </xdr:spPr>
    </xdr:pic>
    <xdr:clientData/>
  </xdr:twoCellAnchor>
  <xdr:twoCellAnchor>
    <xdr:from>
      <xdr:col>6</xdr:col>
      <xdr:colOff>336068</xdr:colOff>
      <xdr:row>16</xdr:row>
      <xdr:rowOff>175461</xdr:rowOff>
    </xdr:from>
    <xdr:to>
      <xdr:col>7</xdr:col>
      <xdr:colOff>342557</xdr:colOff>
      <xdr:row>18</xdr:row>
      <xdr:rowOff>21947</xdr:rowOff>
    </xdr:to>
    <xdr:pic>
      <xdr:nvPicPr>
        <xdr:cNvPr id="43" name="Picture 42">
          <a:extLst>
            <a:ext uri="{FF2B5EF4-FFF2-40B4-BE49-F238E27FC236}">
              <a16:creationId xmlns:a16="http://schemas.microsoft.com/office/drawing/2014/main" id="{00000000-0008-0000-0000-00002B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087735" y="3370620"/>
          <a:ext cx="611251" cy="2093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857022</xdr:colOff>
      <xdr:row>10</xdr:row>
      <xdr:rowOff>86629</xdr:rowOff>
    </xdr:from>
    <xdr:to>
      <xdr:col>12</xdr:col>
      <xdr:colOff>857022</xdr:colOff>
      <xdr:row>20</xdr:row>
      <xdr:rowOff>172220</xdr:rowOff>
    </xdr:to>
    <xdr:cxnSp macro="">
      <xdr:nvCxnSpPr>
        <xdr:cNvPr id="10" name="Straight Connector 9">
          <a:extLst>
            <a:ext uri="{FF2B5EF4-FFF2-40B4-BE49-F238E27FC236}">
              <a16:creationId xmlns:a16="http://schemas.microsoft.com/office/drawing/2014/main" id="{00000000-0008-0000-0000-00000A000000}"/>
            </a:ext>
          </a:extLst>
        </xdr:cNvPr>
        <xdr:cNvCxnSpPr/>
      </xdr:nvCxnSpPr>
      <xdr:spPr>
        <a:xfrm>
          <a:off x="7162304" y="2170502"/>
          <a:ext cx="0" cy="169545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785356</xdr:colOff>
      <xdr:row>10</xdr:row>
      <xdr:rowOff>23760</xdr:rowOff>
    </xdr:from>
    <xdr:to>
      <xdr:col>19</xdr:col>
      <xdr:colOff>785356</xdr:colOff>
      <xdr:row>20</xdr:row>
      <xdr:rowOff>112883</xdr:rowOff>
    </xdr:to>
    <xdr:cxnSp macro="">
      <xdr:nvCxnSpPr>
        <xdr:cNvPr id="55" name="Straight Connector 54">
          <a:extLst>
            <a:ext uri="{FF2B5EF4-FFF2-40B4-BE49-F238E27FC236}">
              <a16:creationId xmlns:a16="http://schemas.microsoft.com/office/drawing/2014/main" id="{00000000-0008-0000-0000-000037000000}"/>
            </a:ext>
          </a:extLst>
        </xdr:cNvPr>
        <xdr:cNvCxnSpPr/>
      </xdr:nvCxnSpPr>
      <xdr:spPr>
        <a:xfrm>
          <a:off x="11460221" y="2066057"/>
          <a:ext cx="0" cy="1702367"/>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95250</xdr:colOff>
      <xdr:row>11</xdr:row>
      <xdr:rowOff>0</xdr:rowOff>
    </xdr:from>
    <xdr:to>
      <xdr:col>13</xdr:col>
      <xdr:colOff>347250</xdr:colOff>
      <xdr:row>11</xdr:row>
      <xdr:rowOff>186367</xdr:rowOff>
    </xdr:to>
    <xdr:pic>
      <xdr:nvPicPr>
        <xdr:cNvPr id="57" name="Picture 56">
          <a:extLst>
            <a:ext uri="{FF2B5EF4-FFF2-40B4-BE49-F238E27FC236}">
              <a16:creationId xmlns:a16="http://schemas.microsoft.com/office/drawing/2014/main" id="{00000000-0008-0000-0000-000039000000}"/>
            </a:ext>
          </a:extLst>
        </xdr:cNvPr>
        <xdr:cNvPicPr>
          <a:picLocks noChangeAspect="1"/>
        </xdr:cNvPicPr>
      </xdr:nvPicPr>
      <xdr:blipFill>
        <a:blip xmlns:r="http://schemas.openxmlformats.org/officeDocument/2006/relationships" r:embed="rId6"/>
        <a:stretch>
          <a:fillRect/>
        </a:stretch>
      </xdr:blipFill>
      <xdr:spPr>
        <a:xfrm flipH="1">
          <a:off x="7323667" y="2233083"/>
          <a:ext cx="252000" cy="186367"/>
        </a:xfrm>
        <a:prstGeom prst="rect">
          <a:avLst/>
        </a:prstGeom>
      </xdr:spPr>
    </xdr:pic>
    <xdr:clientData/>
  </xdr:twoCellAnchor>
  <xdr:twoCellAnchor>
    <xdr:from>
      <xdr:col>20</xdr:col>
      <xdr:colOff>174114</xdr:colOff>
      <xdr:row>11</xdr:row>
      <xdr:rowOff>0</xdr:rowOff>
    </xdr:from>
    <xdr:to>
      <xdr:col>21</xdr:col>
      <xdr:colOff>180307</xdr:colOff>
      <xdr:row>11</xdr:row>
      <xdr:rowOff>186367</xdr:rowOff>
    </xdr:to>
    <xdr:pic>
      <xdr:nvPicPr>
        <xdr:cNvPr id="58" name="Picture 57">
          <a:extLst>
            <a:ext uri="{FF2B5EF4-FFF2-40B4-BE49-F238E27FC236}">
              <a16:creationId xmlns:a16="http://schemas.microsoft.com/office/drawing/2014/main" id="{00000000-0008-0000-0000-00003A000000}"/>
            </a:ext>
          </a:extLst>
        </xdr:cNvPr>
        <xdr:cNvPicPr>
          <a:picLocks noChangeAspect="1"/>
        </xdr:cNvPicPr>
      </xdr:nvPicPr>
      <xdr:blipFill>
        <a:blip xmlns:r="http://schemas.openxmlformats.org/officeDocument/2006/relationships" r:embed="rId6"/>
        <a:stretch>
          <a:fillRect/>
        </a:stretch>
      </xdr:blipFill>
      <xdr:spPr>
        <a:xfrm flipH="1">
          <a:off x="12177662" y="2253226"/>
          <a:ext cx="252000" cy="186367"/>
        </a:xfrm>
        <a:prstGeom prst="rect">
          <a:avLst/>
        </a:prstGeom>
      </xdr:spPr>
    </xdr:pic>
    <xdr:clientData/>
  </xdr:twoCellAnchor>
  <xdr:twoCellAnchor>
    <xdr:from>
      <xdr:col>13</xdr:col>
      <xdr:colOff>148167</xdr:colOff>
      <xdr:row>12</xdr:row>
      <xdr:rowOff>116416</xdr:rowOff>
    </xdr:from>
    <xdr:to>
      <xdr:col>13</xdr:col>
      <xdr:colOff>349498</xdr:colOff>
      <xdr:row>14</xdr:row>
      <xdr:rowOff>26002</xdr:rowOff>
    </xdr:to>
    <xdr:pic>
      <xdr:nvPicPr>
        <xdr:cNvPr id="60" name="Picture 59">
          <a:extLst>
            <a:ext uri="{FF2B5EF4-FFF2-40B4-BE49-F238E27FC236}">
              <a16:creationId xmlns:a16="http://schemas.microsoft.com/office/drawing/2014/main" id="{00000000-0008-0000-0000-00003C000000}"/>
            </a:ext>
          </a:extLst>
        </xdr:cNvPr>
        <xdr:cNvPicPr>
          <a:picLocks noChangeAspect="1"/>
        </xdr:cNvPicPr>
      </xdr:nvPicPr>
      <xdr:blipFill>
        <a:blip xmlns:r="http://schemas.openxmlformats.org/officeDocument/2006/relationships" r:embed="rId7"/>
        <a:stretch>
          <a:fillRect/>
        </a:stretch>
      </xdr:blipFill>
      <xdr:spPr>
        <a:xfrm>
          <a:off x="7376584" y="2550583"/>
          <a:ext cx="201331" cy="237669"/>
        </a:xfrm>
        <a:prstGeom prst="rect">
          <a:avLst/>
        </a:prstGeom>
      </xdr:spPr>
    </xdr:pic>
    <xdr:clientData/>
  </xdr:twoCellAnchor>
  <xdr:twoCellAnchor>
    <xdr:from>
      <xdr:col>20</xdr:col>
      <xdr:colOff>215081</xdr:colOff>
      <xdr:row>12</xdr:row>
      <xdr:rowOff>112661</xdr:rowOff>
    </xdr:from>
    <xdr:to>
      <xdr:col>21</xdr:col>
      <xdr:colOff>170605</xdr:colOff>
      <xdr:row>14</xdr:row>
      <xdr:rowOff>26344</xdr:rowOff>
    </xdr:to>
    <xdr:pic>
      <xdr:nvPicPr>
        <xdr:cNvPr id="61" name="Picture 60">
          <a:extLst>
            <a:ext uri="{FF2B5EF4-FFF2-40B4-BE49-F238E27FC236}">
              <a16:creationId xmlns:a16="http://schemas.microsoft.com/office/drawing/2014/main" id="{00000000-0008-0000-0000-00003D000000}"/>
            </a:ext>
          </a:extLst>
        </xdr:cNvPr>
        <xdr:cNvPicPr>
          <a:picLocks noChangeAspect="1"/>
        </xdr:cNvPicPr>
      </xdr:nvPicPr>
      <xdr:blipFill>
        <a:blip xmlns:r="http://schemas.openxmlformats.org/officeDocument/2006/relationships" r:embed="rId7"/>
        <a:stretch>
          <a:fillRect/>
        </a:stretch>
      </xdr:blipFill>
      <xdr:spPr>
        <a:xfrm>
          <a:off x="12218629" y="2560484"/>
          <a:ext cx="201331" cy="231183"/>
        </a:xfrm>
        <a:prstGeom prst="rect">
          <a:avLst/>
        </a:prstGeom>
      </xdr:spPr>
    </xdr:pic>
    <xdr:clientData/>
  </xdr:twoCellAnchor>
  <xdr:twoCellAnchor>
    <xdr:from>
      <xdr:col>13</xdr:col>
      <xdr:colOff>116416</xdr:colOff>
      <xdr:row>16</xdr:row>
      <xdr:rowOff>105832</xdr:rowOff>
    </xdr:from>
    <xdr:to>
      <xdr:col>14</xdr:col>
      <xdr:colOff>292238</xdr:colOff>
      <xdr:row>18</xdr:row>
      <xdr:rowOff>15818</xdr:rowOff>
    </xdr:to>
    <xdr:pic>
      <xdr:nvPicPr>
        <xdr:cNvPr id="68" name="Picture 67">
          <a:extLst>
            <a:ext uri="{FF2B5EF4-FFF2-40B4-BE49-F238E27FC236}">
              <a16:creationId xmlns:a16="http://schemas.microsoft.com/office/drawing/2014/main" id="{00000000-0008-0000-0000-000044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7344833" y="3174999"/>
          <a:ext cx="620322" cy="2274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20</xdr:col>
      <xdr:colOff>148166</xdr:colOff>
      <xdr:row>17</xdr:row>
      <xdr:rowOff>10583</xdr:rowOff>
    </xdr:from>
    <xdr:to>
      <xdr:col>22</xdr:col>
      <xdr:colOff>260488</xdr:colOff>
      <xdr:row>18</xdr:row>
      <xdr:rowOff>36985</xdr:rowOff>
    </xdr:to>
    <xdr:pic>
      <xdr:nvPicPr>
        <xdr:cNvPr id="71" name="Picture 70">
          <a:extLst>
            <a:ext uri="{FF2B5EF4-FFF2-40B4-BE49-F238E27FC236}">
              <a16:creationId xmlns:a16="http://schemas.microsoft.com/office/drawing/2014/main" id="{00000000-0008-0000-0000-000047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1059583" y="3196166"/>
          <a:ext cx="620322" cy="2274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19</xdr:col>
      <xdr:colOff>858005</xdr:colOff>
      <xdr:row>21</xdr:row>
      <xdr:rowOff>135912</xdr:rowOff>
    </xdr:from>
    <xdr:to>
      <xdr:col>27</xdr:col>
      <xdr:colOff>500621</xdr:colOff>
      <xdr:row>42</xdr:row>
      <xdr:rowOff>151029</xdr:rowOff>
    </xdr:to>
    <xdr:grpSp>
      <xdr:nvGrpSpPr>
        <xdr:cNvPr id="84" name="Group 83">
          <a:extLst>
            <a:ext uri="{FF2B5EF4-FFF2-40B4-BE49-F238E27FC236}">
              <a16:creationId xmlns:a16="http://schemas.microsoft.com/office/drawing/2014/main" id="{00000000-0008-0000-0000-000054000000}"/>
            </a:ext>
          </a:extLst>
        </xdr:cNvPr>
        <xdr:cNvGrpSpPr/>
      </xdr:nvGrpSpPr>
      <xdr:grpSpPr>
        <a:xfrm>
          <a:off x="11259305" y="4031637"/>
          <a:ext cx="4005066" cy="4015617"/>
          <a:chOff x="10322482" y="2631373"/>
          <a:chExt cx="4132324" cy="3958603"/>
        </a:xfrm>
      </xdr:grpSpPr>
      <xdr:sp macro="" textlink="">
        <xdr:nvSpPr>
          <xdr:cNvPr id="85" name="Rectangle 84">
            <a:extLst>
              <a:ext uri="{FF2B5EF4-FFF2-40B4-BE49-F238E27FC236}">
                <a16:creationId xmlns:a16="http://schemas.microsoft.com/office/drawing/2014/main" id="{00000000-0008-0000-0000-000055000000}"/>
              </a:ext>
            </a:extLst>
          </xdr:cNvPr>
          <xdr:cNvSpPr/>
        </xdr:nvSpPr>
        <xdr:spPr>
          <a:xfrm>
            <a:off x="10322482" y="2631373"/>
            <a:ext cx="4132038" cy="3880147"/>
          </a:xfrm>
          <a:prstGeom prst="rect">
            <a:avLst/>
          </a:prstGeom>
          <a:solidFill>
            <a:schemeClr val="accent4">
              <a:lumMod val="40000"/>
              <a:lumOff val="60000"/>
            </a:schemeClr>
          </a:solidFill>
          <a:ln/>
        </xdr:spPr>
        <xdr:style>
          <a:lnRef idx="2">
            <a:schemeClr val="accent4"/>
          </a:lnRef>
          <a:fillRef idx="1">
            <a:schemeClr val="lt1"/>
          </a:fillRef>
          <a:effectRef idx="0">
            <a:schemeClr val="accent4"/>
          </a:effectRef>
          <a:fontRef idx="minor">
            <a:schemeClr val="dk1"/>
          </a:fontRef>
        </xdr:style>
        <xdr:txBody>
          <a:bodyPr vertOverflow="clip" horzOverflow="clip" rtlCol="0" anchor="t"/>
          <a:lstStyle/>
          <a:p>
            <a:pPr algn="l"/>
            <a:r>
              <a:rPr lang="en-GB" sz="1200" b="1">
                <a:solidFill>
                  <a:sysClr val="windowText" lastClr="000000"/>
                </a:solidFill>
              </a:rPr>
              <a:t>Waltham</a:t>
            </a:r>
            <a:r>
              <a:rPr lang="en-GB" sz="1200" b="1" baseline="0">
                <a:solidFill>
                  <a:sysClr val="windowText" lastClr="000000"/>
                </a:solidFill>
              </a:rPr>
              <a:t> Forest Total</a:t>
            </a:r>
            <a:endParaRPr lang="en-GB" sz="1200" b="1">
              <a:solidFill>
                <a:sysClr val="windowText" lastClr="000000"/>
              </a:solidFill>
            </a:endParaRPr>
          </a:p>
        </xdr:txBody>
      </xdr:sp>
      <xdr:graphicFrame macro="">
        <xdr:nvGraphicFramePr>
          <xdr:cNvPr id="87" name="Chart 86">
            <a:extLst>
              <a:ext uri="{FF2B5EF4-FFF2-40B4-BE49-F238E27FC236}">
                <a16:creationId xmlns:a16="http://schemas.microsoft.com/office/drawing/2014/main" id="{00000000-0008-0000-0000-000057000000}"/>
              </a:ext>
            </a:extLst>
          </xdr:cNvPr>
          <xdr:cNvGraphicFramePr>
            <a:graphicFrameLocks/>
          </xdr:cNvGraphicFramePr>
        </xdr:nvGraphicFramePr>
        <xdr:xfrm>
          <a:off x="10322768" y="3061199"/>
          <a:ext cx="4132038" cy="3528777"/>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12</xdr:col>
      <xdr:colOff>875959</xdr:colOff>
      <xdr:row>21</xdr:row>
      <xdr:rowOff>147018</xdr:rowOff>
    </xdr:from>
    <xdr:to>
      <xdr:col>19</xdr:col>
      <xdr:colOff>752491</xdr:colOff>
      <xdr:row>42</xdr:row>
      <xdr:rowOff>162674</xdr:rowOff>
    </xdr:to>
    <xdr:grpSp>
      <xdr:nvGrpSpPr>
        <xdr:cNvPr id="88" name="Group 87">
          <a:extLst>
            <a:ext uri="{FF2B5EF4-FFF2-40B4-BE49-F238E27FC236}">
              <a16:creationId xmlns:a16="http://schemas.microsoft.com/office/drawing/2014/main" id="{00000000-0008-0000-0000-000058000000}"/>
            </a:ext>
          </a:extLst>
        </xdr:cNvPr>
        <xdr:cNvGrpSpPr/>
      </xdr:nvGrpSpPr>
      <xdr:grpSpPr>
        <a:xfrm>
          <a:off x="7067209" y="4042743"/>
          <a:ext cx="4086582" cy="4016156"/>
          <a:chOff x="5121031" y="2740763"/>
          <a:chExt cx="4232088" cy="3959693"/>
        </a:xfrm>
      </xdr:grpSpPr>
      <xdr:sp macro="" textlink="Sheet4!H9">
        <xdr:nvSpPr>
          <xdr:cNvPr id="89" name="Rectangle 88">
            <a:extLst>
              <a:ext uri="{FF2B5EF4-FFF2-40B4-BE49-F238E27FC236}">
                <a16:creationId xmlns:a16="http://schemas.microsoft.com/office/drawing/2014/main" id="{00000000-0008-0000-0000-000059000000}"/>
              </a:ext>
            </a:extLst>
          </xdr:cNvPr>
          <xdr:cNvSpPr/>
        </xdr:nvSpPr>
        <xdr:spPr>
          <a:xfrm>
            <a:off x="5123769" y="2740763"/>
            <a:ext cx="4229350" cy="3878426"/>
          </a:xfrm>
          <a:prstGeom prst="rect">
            <a:avLst/>
          </a:prstGeom>
          <a:solidFill>
            <a:schemeClr val="accent1">
              <a:lumMod val="40000"/>
              <a:lumOff val="60000"/>
            </a:schemeClr>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fld id="{D6A035D2-A051-407F-82AB-9B2C64AF50D9}" type="TxLink">
              <a:rPr lang="en-US" sz="1100" b="1" i="0" u="none" strike="noStrike">
                <a:solidFill>
                  <a:srgbClr val="000000"/>
                </a:solidFill>
                <a:latin typeface="Calibri"/>
                <a:cs typeface="Calibri"/>
              </a:rPr>
              <a:pPr algn="l"/>
              <a:t>Chingford E4</a:t>
            </a:fld>
            <a:endParaRPr lang="en-GB" sz="1100" b="1"/>
          </a:p>
        </xdr:txBody>
      </xdr:sp>
      <xdr:graphicFrame macro="">
        <xdr:nvGraphicFramePr>
          <xdr:cNvPr id="90" name="Chart 89">
            <a:extLst>
              <a:ext uri="{FF2B5EF4-FFF2-40B4-BE49-F238E27FC236}">
                <a16:creationId xmlns:a16="http://schemas.microsoft.com/office/drawing/2014/main" id="{00000000-0008-0000-0000-00005A000000}"/>
              </a:ext>
            </a:extLst>
          </xdr:cNvPr>
          <xdr:cNvGraphicFramePr>
            <a:graphicFrameLocks/>
          </xdr:cNvGraphicFramePr>
        </xdr:nvGraphicFramePr>
        <xdr:xfrm>
          <a:off x="5121031" y="3163632"/>
          <a:ext cx="4229350" cy="3536824"/>
        </xdr:xfrm>
        <a:graphic>
          <a:graphicData uri="http://schemas.openxmlformats.org/drawingml/2006/chart">
            <c:chart xmlns:c="http://schemas.openxmlformats.org/drawingml/2006/chart" xmlns:r="http://schemas.openxmlformats.org/officeDocument/2006/relationships" r:id="rId10"/>
          </a:graphicData>
        </a:graphic>
      </xdr:graphicFrame>
    </xdr:grpSp>
    <xdr:clientData/>
  </xdr:twoCellAnchor>
  <xdr:twoCellAnchor>
    <xdr:from>
      <xdr:col>5</xdr:col>
      <xdr:colOff>348475</xdr:colOff>
      <xdr:row>21</xdr:row>
      <xdr:rowOff>133397</xdr:rowOff>
    </xdr:from>
    <xdr:to>
      <xdr:col>12</xdr:col>
      <xdr:colOff>728469</xdr:colOff>
      <xdr:row>42</xdr:row>
      <xdr:rowOff>109977</xdr:rowOff>
    </xdr:to>
    <xdr:sp macro="" textlink="Sheet4!H8">
      <xdr:nvSpPr>
        <xdr:cNvPr id="39" name="Rectangle 38">
          <a:extLst>
            <a:ext uri="{FF2B5EF4-FFF2-40B4-BE49-F238E27FC236}">
              <a16:creationId xmlns:a16="http://schemas.microsoft.com/office/drawing/2014/main" id="{00000000-0008-0000-0000-000027000000}"/>
            </a:ext>
          </a:extLst>
        </xdr:cNvPr>
        <xdr:cNvSpPr/>
      </xdr:nvSpPr>
      <xdr:spPr>
        <a:xfrm>
          <a:off x="2960169" y="3984365"/>
          <a:ext cx="4128542" cy="3848031"/>
        </a:xfrm>
        <a:prstGeom prst="rect">
          <a:avLst/>
        </a:prstGeom>
        <a:solidFill>
          <a:srgbClr val="C1C1F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fld id="{A17B878F-3DD3-4F21-8F88-7111391ED4BD}" type="TxLink">
            <a:rPr lang="en-US" sz="1100" b="1" i="0" u="none" strike="noStrike">
              <a:solidFill>
                <a:srgbClr val="000000"/>
              </a:solidFill>
              <a:latin typeface="Calibri"/>
              <a:cs typeface="Calibri"/>
            </a:rPr>
            <a:pPr algn="l"/>
            <a:t>Old Church Surgery</a:t>
          </a:fld>
          <a:endParaRPr lang="en-US" sz="1100" b="1"/>
        </a:p>
      </xdr:txBody>
    </xdr:sp>
    <xdr:clientData/>
  </xdr:twoCellAnchor>
  <xdr:twoCellAnchor>
    <xdr:from>
      <xdr:col>5</xdr:col>
      <xdr:colOff>336057</xdr:colOff>
      <xdr:row>24</xdr:row>
      <xdr:rowOff>7048</xdr:rowOff>
    </xdr:from>
    <xdr:to>
      <xdr:col>12</xdr:col>
      <xdr:colOff>735792</xdr:colOff>
      <xdr:row>42</xdr:row>
      <xdr:rowOff>156439</xdr:rowOff>
    </xdr:to>
    <xdr:graphicFrame macro="">
      <xdr:nvGraphicFramePr>
        <xdr:cNvPr id="92" name="Chart 91">
          <a:extLst>
            <a:ext uri="{FF2B5EF4-FFF2-40B4-BE49-F238E27FC236}">
              <a16:creationId xmlns:a16="http://schemas.microsoft.com/office/drawing/2014/main" id="{00000000-0008-0000-0000-00005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204839</xdr:colOff>
      <xdr:row>10</xdr:row>
      <xdr:rowOff>51210</xdr:rowOff>
    </xdr:from>
    <xdr:to>
      <xdr:col>4</xdr:col>
      <xdr:colOff>522339</xdr:colOff>
      <xdr:row>10</xdr:row>
      <xdr:rowOff>61452</xdr:rowOff>
    </xdr:to>
    <xdr:cxnSp macro="">
      <xdr:nvCxnSpPr>
        <xdr:cNvPr id="7" name="Straight Connector 6">
          <a:extLst>
            <a:ext uri="{FF2B5EF4-FFF2-40B4-BE49-F238E27FC236}">
              <a16:creationId xmlns:a16="http://schemas.microsoft.com/office/drawing/2014/main" id="{00000000-0008-0000-0000-000007000000}"/>
            </a:ext>
          </a:extLst>
        </xdr:cNvPr>
        <xdr:cNvCxnSpPr/>
      </xdr:nvCxnSpPr>
      <xdr:spPr>
        <a:xfrm flipV="1">
          <a:off x="358468" y="2120081"/>
          <a:ext cx="2161048" cy="1024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c:userShapes xmlns:c="http://schemas.openxmlformats.org/drawingml/2006/chart">
  <cdr:relSizeAnchor xmlns:cdr="http://schemas.openxmlformats.org/drawingml/2006/chartDrawing">
    <cdr:from>
      <cdr:x>0.5839</cdr:x>
      <cdr:y>0.46053</cdr:y>
    </cdr:from>
    <cdr:to>
      <cdr:x>0.8482</cdr:x>
      <cdr:y>0.53053</cdr:y>
    </cdr:to>
    <cdr:sp macro="" textlink="Sheet4!N7">
      <cdr:nvSpPr>
        <cdr:cNvPr id="2" name="Rectangle 1"/>
        <cdr:cNvSpPr/>
      </cdr:nvSpPr>
      <cdr:spPr>
        <a:xfrm xmlns:a="http://schemas.openxmlformats.org/drawingml/2006/main">
          <a:off x="2314358" y="1640528"/>
          <a:ext cx="1047580"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DDEC5B93-9B64-4CC9-980C-E6384FF0440B}"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0.8611</cdr:x>
      <cdr:y>0.45861</cdr:y>
    </cdr:from>
    <cdr:to>
      <cdr:x>0.98856</cdr:x>
      <cdr:y>0.52861</cdr:y>
    </cdr:to>
    <cdr:sp macro="" textlink="Sheet4!N10">
      <cdr:nvSpPr>
        <cdr:cNvPr id="3" name="Rectangle 2"/>
        <cdr:cNvSpPr/>
      </cdr:nvSpPr>
      <cdr:spPr>
        <a:xfrm xmlns:a="http://schemas.openxmlformats.org/drawingml/2006/main">
          <a:off x="3404830" y="1633702"/>
          <a:ext cx="504000" cy="249361"/>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1"/>
        </a:lnRef>
        <a:fillRef xmlns:a="http://schemas.openxmlformats.org/drawingml/2006/main" idx="1">
          <a:schemeClr val="lt1"/>
        </a:fillRef>
        <a:effectRef xmlns:a="http://schemas.openxmlformats.org/drawingml/2006/main" idx="0">
          <a:schemeClr val="accent1"/>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5356CA83-69DC-4804-8F17-F9E30C6E866A}" type="TxLink">
            <a:rPr lang="en-US" sz="1100" b="1" i="0" u="none" strike="noStrike">
              <a:solidFill>
                <a:srgbClr val="000000"/>
              </a:solidFill>
              <a:latin typeface="Calibri"/>
              <a:cs typeface="Calibri"/>
            </a:rPr>
            <a:pPr/>
            <a:t>1664</a:t>
          </a:fld>
          <a:endParaRPr lang="en-US" b="1"/>
        </a:p>
      </cdr:txBody>
    </cdr:sp>
  </cdr:relSizeAnchor>
  <cdr:relSizeAnchor xmlns:cdr="http://schemas.openxmlformats.org/drawingml/2006/chartDrawing">
    <cdr:from>
      <cdr:x>0.5822</cdr:x>
      <cdr:y>0.58116</cdr:y>
    </cdr:from>
    <cdr:to>
      <cdr:x>0.8465</cdr:x>
      <cdr:y>0.65116</cdr:y>
    </cdr:to>
    <cdr:sp macro="" textlink="Sheet4!O7">
      <cdr:nvSpPr>
        <cdr:cNvPr id="4" name="Rectangle 3"/>
        <cdr:cNvSpPr/>
      </cdr:nvSpPr>
      <cdr:spPr>
        <a:xfrm xmlns:a="http://schemas.openxmlformats.org/drawingml/2006/main">
          <a:off x="2307607" y="2070251"/>
          <a:ext cx="1047580"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EA720ACF-44B8-4A42-90C6-562B1DDC68F9}"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0.8611</cdr:x>
      <cdr:y>0.57503</cdr:y>
    </cdr:from>
    <cdr:to>
      <cdr:x>0.98856</cdr:x>
      <cdr:y>0.64503</cdr:y>
    </cdr:to>
    <cdr:sp macro="" textlink="Sheet4!O10">
      <cdr:nvSpPr>
        <cdr:cNvPr id="5" name="Rectangle 4"/>
        <cdr:cNvSpPr/>
      </cdr:nvSpPr>
      <cdr:spPr>
        <a:xfrm xmlns:a="http://schemas.openxmlformats.org/drawingml/2006/main">
          <a:off x="3404830" y="2048428"/>
          <a:ext cx="504000" cy="24936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17F0E893-BFEB-4B87-ABF6-61845A2067AD}" type="TxLink">
            <a:rPr lang="en-US" sz="1100" b="1" i="0" u="none" strike="noStrike">
              <a:solidFill>
                <a:srgbClr val="000000"/>
              </a:solidFill>
              <a:latin typeface="Calibri"/>
              <a:cs typeface="Calibri"/>
            </a:rPr>
            <a:pPr/>
            <a:t>1340</a:t>
          </a:fld>
          <a:endParaRPr lang="en-US" b="1"/>
        </a:p>
      </cdr:txBody>
    </cdr:sp>
  </cdr:relSizeAnchor>
  <cdr:relSizeAnchor xmlns:cdr="http://schemas.openxmlformats.org/drawingml/2006/chartDrawing">
    <cdr:from>
      <cdr:x>0.5796</cdr:x>
      <cdr:y>0.68601</cdr:y>
    </cdr:from>
    <cdr:to>
      <cdr:x>0.8439</cdr:x>
      <cdr:y>0.75601</cdr:y>
    </cdr:to>
    <cdr:sp macro="" textlink="Sheet4!P7">
      <cdr:nvSpPr>
        <cdr:cNvPr id="6" name="Rectangle 5"/>
        <cdr:cNvSpPr/>
      </cdr:nvSpPr>
      <cdr:spPr>
        <a:xfrm xmlns:a="http://schemas.openxmlformats.org/drawingml/2006/main">
          <a:off x="2297316" y="2443788"/>
          <a:ext cx="1047579" cy="249361"/>
        </a:xfrm>
        <a:prstGeom xmlns:a="http://schemas.openxmlformats.org/drawingml/2006/main" prst="rect">
          <a:avLst/>
        </a:prstGeom>
        <a:ln xmlns:a="http://schemas.openxmlformats.org/drawingml/2006/main"/>
      </cdr:spPr>
      <cdr:style>
        <a:lnRef xmlns:a="http://schemas.openxmlformats.org/drawingml/2006/main" idx="2">
          <a:schemeClr val="accent4"/>
        </a:lnRef>
        <a:fillRef xmlns:a="http://schemas.openxmlformats.org/drawingml/2006/main" idx="1">
          <a:schemeClr val="lt1"/>
        </a:fillRef>
        <a:effectRef xmlns:a="http://schemas.openxmlformats.org/drawingml/2006/main" idx="0">
          <a:schemeClr val="accent4"/>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FCE61A09-4221-47F8-B096-9A3D7661A0FC}"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0.85869</cdr:x>
      <cdr:y>0.68614</cdr:y>
    </cdr:from>
    <cdr:to>
      <cdr:x>0.98615</cdr:x>
      <cdr:y>0.75614</cdr:y>
    </cdr:to>
    <cdr:sp macro="" textlink="Sheet4!P10">
      <cdr:nvSpPr>
        <cdr:cNvPr id="7" name="Rectangle 6"/>
        <cdr:cNvSpPr/>
      </cdr:nvSpPr>
      <cdr:spPr>
        <a:xfrm xmlns:a="http://schemas.openxmlformats.org/drawingml/2006/main">
          <a:off x="3395297" y="2444252"/>
          <a:ext cx="504000" cy="249361"/>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997D5E4D-423A-4A04-BE6A-FFAC1464E830}" type="TxLink">
            <a:rPr lang="en-US" sz="1100" b="1" i="0" u="none" strike="noStrike">
              <a:solidFill>
                <a:srgbClr val="000000"/>
              </a:solidFill>
              <a:latin typeface="Calibri"/>
              <a:cs typeface="Calibri"/>
            </a:rPr>
            <a:pPr/>
            <a:t>324</a:t>
          </a:fld>
          <a:endParaRPr lang="en-US" b="1"/>
        </a:p>
      </cdr:txBody>
    </cdr:sp>
  </cdr:relSizeAnchor>
</c:userShapes>
</file>

<file path=xl/drawings/drawing3.xml><?xml version="1.0" encoding="utf-8"?>
<c:userShapes xmlns:c="http://schemas.openxmlformats.org/drawingml/2006/chart">
  <cdr:relSizeAnchor xmlns:cdr="http://schemas.openxmlformats.org/drawingml/2006/chartDrawing">
    <cdr:from>
      <cdr:x>0.5917</cdr:x>
      <cdr:y>0.44186</cdr:y>
    </cdr:from>
    <cdr:to>
      <cdr:x>0.85624</cdr:x>
      <cdr:y>0.51168</cdr:y>
    </cdr:to>
    <cdr:sp macro="" textlink="Sheet4!N7">
      <cdr:nvSpPr>
        <cdr:cNvPr id="2" name="Rectangle 1"/>
        <cdr:cNvSpPr/>
      </cdr:nvSpPr>
      <cdr:spPr>
        <a:xfrm xmlns:a="http://schemas.openxmlformats.org/drawingml/2006/main">
          <a:off x="2335148" y="1578032"/>
          <a:ext cx="1044000" cy="249351"/>
        </a:xfrm>
        <a:prstGeom xmlns:a="http://schemas.openxmlformats.org/drawingml/2006/main" prst="rect">
          <a:avLst/>
        </a:prstGeom>
        <a:ln xmlns:a="http://schemas.openxmlformats.org/drawingml/2006/main"/>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912518C2-3300-41D3-9D5D-6442D64569C4}"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0.87493</cdr:x>
      <cdr:y>0.44009</cdr:y>
    </cdr:from>
    <cdr:to>
      <cdr:x>0.99311</cdr:x>
      <cdr:y>0.50991</cdr:y>
    </cdr:to>
    <cdr:sp macro="" textlink="Sheet4!N9">
      <cdr:nvSpPr>
        <cdr:cNvPr id="3" name="Rectangle 2"/>
        <cdr:cNvSpPr/>
      </cdr:nvSpPr>
      <cdr:spPr>
        <a:xfrm xmlns:a="http://schemas.openxmlformats.org/drawingml/2006/main">
          <a:off x="3464707" y="1588303"/>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9D87C8DB-731A-4954-9311-44906306EBBD}" type="TxLink">
            <a:rPr lang="en-US" sz="1100" b="1" i="0" u="none" strike="noStrike">
              <a:solidFill>
                <a:srgbClr val="000000"/>
              </a:solidFill>
              <a:latin typeface="Calibri"/>
              <a:cs typeface="Calibri"/>
            </a:rPr>
            <a:pPr/>
            <a:t>279</a:t>
          </a:fld>
          <a:endParaRPr lang="en-US" b="1"/>
        </a:p>
      </cdr:txBody>
    </cdr:sp>
  </cdr:relSizeAnchor>
  <cdr:relSizeAnchor xmlns:cdr="http://schemas.openxmlformats.org/drawingml/2006/chartDrawing">
    <cdr:from>
      <cdr:x>0.5925</cdr:x>
      <cdr:y>0.54597</cdr:y>
    </cdr:from>
    <cdr:to>
      <cdr:x>0.85704</cdr:x>
      <cdr:y>0.61579</cdr:y>
    </cdr:to>
    <cdr:sp macro="" textlink="Sheet4!O7">
      <cdr:nvSpPr>
        <cdr:cNvPr id="4" name="Rectangle 3"/>
        <cdr:cNvSpPr/>
      </cdr:nvSpPr>
      <cdr:spPr>
        <a:xfrm xmlns:a="http://schemas.openxmlformats.org/drawingml/2006/main">
          <a:off x="2338304" y="1949844"/>
          <a:ext cx="1044000" cy="249351"/>
        </a:xfrm>
        <a:prstGeom xmlns:a="http://schemas.openxmlformats.org/drawingml/2006/main" prst="rect">
          <a:avLst/>
        </a:prstGeom>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544EE089-F890-4631-8700-BA48F1F0E67E}"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0.87393</cdr:x>
      <cdr:y>0.54864</cdr:y>
    </cdr:from>
    <cdr:to>
      <cdr:x>0.99211</cdr:x>
      <cdr:y>0.61846</cdr:y>
    </cdr:to>
    <cdr:sp macro="" textlink="Sheet4!O9">
      <cdr:nvSpPr>
        <cdr:cNvPr id="5" name="Rectangle 4"/>
        <cdr:cNvSpPr/>
      </cdr:nvSpPr>
      <cdr:spPr>
        <a:xfrm xmlns:a="http://schemas.openxmlformats.org/drawingml/2006/main">
          <a:off x="3460764" y="1980057"/>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7BF42F2C-B99F-4DFA-8148-1695A331E1C4}" type="TxLink">
            <a:rPr lang="en-US" sz="1100" b="1" i="0" u="none" strike="noStrike">
              <a:solidFill>
                <a:srgbClr val="000000"/>
              </a:solidFill>
              <a:latin typeface="Calibri"/>
              <a:cs typeface="Calibri"/>
            </a:rPr>
            <a:pPr/>
            <a:t>263</a:t>
          </a:fld>
          <a:endParaRPr lang="en-US" b="1"/>
        </a:p>
      </cdr:txBody>
    </cdr:sp>
  </cdr:relSizeAnchor>
  <cdr:relSizeAnchor xmlns:cdr="http://schemas.openxmlformats.org/drawingml/2006/chartDrawing">
    <cdr:from>
      <cdr:x>0.59251</cdr:x>
      <cdr:y>0.65189</cdr:y>
    </cdr:from>
    <cdr:to>
      <cdr:x>0.85705</cdr:x>
      <cdr:y>0.72171</cdr:y>
    </cdr:to>
    <cdr:sp macro="" textlink="Sheet4!P7">
      <cdr:nvSpPr>
        <cdr:cNvPr id="6" name="Rectangle 5"/>
        <cdr:cNvSpPr/>
      </cdr:nvSpPr>
      <cdr:spPr>
        <a:xfrm xmlns:a="http://schemas.openxmlformats.org/drawingml/2006/main">
          <a:off x="2338344" y="2328120"/>
          <a:ext cx="1044000" cy="249351"/>
        </a:xfrm>
        <a:prstGeom xmlns:a="http://schemas.openxmlformats.org/drawingml/2006/main" prst="rect">
          <a:avLst/>
        </a:prstGeom>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EB1B1600-6BCA-4FC3-B1C3-C6A4244D869C}"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0.87633</cdr:x>
      <cdr:y>0.65453</cdr:y>
    </cdr:from>
    <cdr:to>
      <cdr:x>0.99451</cdr:x>
      <cdr:y>0.72435</cdr:y>
    </cdr:to>
    <cdr:sp macro="" textlink="Sheet4!P9">
      <cdr:nvSpPr>
        <cdr:cNvPr id="7" name="Rectangle 6"/>
        <cdr:cNvSpPr/>
      </cdr:nvSpPr>
      <cdr:spPr>
        <a:xfrm xmlns:a="http://schemas.openxmlformats.org/drawingml/2006/main">
          <a:off x="3470273" y="2362209"/>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p xmlns:a="http://schemas.openxmlformats.org/drawingml/2006/main">
          <a:fld id="{05E5FD97-2BFF-4DD2-A45C-E7F3B26A69E5}" type="TxLink">
            <a:rPr lang="en-US" sz="1100" b="1" i="0" u="none" strike="noStrike">
              <a:solidFill>
                <a:srgbClr val="000000"/>
              </a:solidFill>
              <a:latin typeface="Calibri"/>
              <a:cs typeface="Calibri"/>
            </a:rPr>
            <a:pPr/>
            <a:t>16</a:t>
          </a:fld>
          <a:endParaRPr lang="en-US" b="1"/>
        </a:p>
      </cdr:txBody>
    </cdr:sp>
  </cdr:relSizeAnchor>
</c:userShapes>
</file>

<file path=xl/drawings/drawing4.xml><?xml version="1.0" encoding="utf-8"?>
<c:userShapes xmlns:c="http://schemas.openxmlformats.org/drawingml/2006/chart">
  <cdr:relSizeAnchor xmlns:cdr="http://schemas.openxmlformats.org/drawingml/2006/chartDrawing">
    <cdr:from>
      <cdr:x>0.5837</cdr:x>
      <cdr:y>0.44451</cdr:y>
    </cdr:from>
    <cdr:to>
      <cdr:x>0.8472</cdr:x>
      <cdr:y>0.51451</cdr:y>
    </cdr:to>
    <cdr:sp macro="" textlink="Sheet4!$N$7">
      <cdr:nvSpPr>
        <cdr:cNvPr id="2" name="Rectangle 1"/>
        <cdr:cNvSpPr/>
      </cdr:nvSpPr>
      <cdr:spPr>
        <a:xfrm xmlns:a="http://schemas.openxmlformats.org/drawingml/2006/main">
          <a:off x="2312594" y="1583477"/>
          <a:ext cx="1044000" cy="249360"/>
        </a:xfrm>
        <a:prstGeom xmlns:a="http://schemas.openxmlformats.org/drawingml/2006/main" prst="rect">
          <a:avLst/>
        </a:prstGeom>
        <a:ln xmlns:a="http://schemas.openxmlformats.org/drawingml/2006/main"/>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vertOverflow="clip"/>
        <a:lstStyle xmlns:a="http://schemas.openxmlformats.org/drawingml/2006/main"/>
        <a:p xmlns:a="http://schemas.openxmlformats.org/drawingml/2006/main">
          <a:fld id="{028AC815-3CC8-4779-8BC7-363D1A2A2F34}" type="TxLink">
            <a:rPr lang="en-US" sz="1100" b="1" i="0" u="none" strike="noStrike">
              <a:solidFill>
                <a:srgbClr val="000000"/>
              </a:solidFill>
              <a:latin typeface="Calibri"/>
              <a:cs typeface="Calibri"/>
            </a:rPr>
            <a:pPr/>
            <a:t>Done</a:t>
          </a:fld>
          <a:endParaRPr lang="en-US" b="1"/>
        </a:p>
      </cdr:txBody>
    </cdr:sp>
  </cdr:relSizeAnchor>
  <cdr:relSizeAnchor xmlns:cdr="http://schemas.openxmlformats.org/drawingml/2006/chartDrawing">
    <cdr:from>
      <cdr:x>0.86771</cdr:x>
      <cdr:y>0.44538</cdr:y>
    </cdr:from>
    <cdr:to>
      <cdr:x>0.98589</cdr:x>
      <cdr:y>0.51538</cdr:y>
    </cdr:to>
    <cdr:sp macro="" textlink="Sheet4!$N$8">
      <cdr:nvSpPr>
        <cdr:cNvPr id="3" name="Rectangle 2"/>
        <cdr:cNvSpPr/>
      </cdr:nvSpPr>
      <cdr:spPr>
        <a:xfrm xmlns:a="http://schemas.openxmlformats.org/drawingml/2006/main">
          <a:off x="3436132" y="1603374"/>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BD3F072D-D0D3-4DCB-A6E0-B66FF923B261}" type="TxLink">
            <a:rPr lang="en-US" sz="1100" b="1" i="0" u="none" strike="noStrike">
              <a:solidFill>
                <a:srgbClr val="000000"/>
              </a:solidFill>
              <a:latin typeface="Calibri"/>
              <a:cs typeface="Calibri"/>
            </a:rPr>
            <a:pPr/>
            <a:t>20</a:t>
          </a:fld>
          <a:endParaRPr lang="en-US" b="1"/>
        </a:p>
      </cdr:txBody>
    </cdr:sp>
  </cdr:relSizeAnchor>
  <cdr:relSizeAnchor xmlns:cdr="http://schemas.openxmlformats.org/drawingml/2006/chartDrawing">
    <cdr:from>
      <cdr:x>0.58219</cdr:x>
      <cdr:y>0.56444</cdr:y>
    </cdr:from>
    <cdr:to>
      <cdr:x>0.84569</cdr:x>
      <cdr:y>0.63417</cdr:y>
    </cdr:to>
    <cdr:sp macro="" textlink="Sheet4!$O$7">
      <cdr:nvSpPr>
        <cdr:cNvPr id="4" name="Rectangle 3"/>
        <cdr:cNvSpPr/>
      </cdr:nvSpPr>
      <cdr:spPr>
        <a:xfrm xmlns:a="http://schemas.openxmlformats.org/drawingml/2006/main">
          <a:off x="2306627" y="2010703"/>
          <a:ext cx="1044000" cy="248400"/>
        </a:xfrm>
        <a:prstGeom xmlns:a="http://schemas.openxmlformats.org/drawingml/2006/main" prst="rect">
          <a:avLst/>
        </a:prstGeom>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C4FD8A10-809D-4E02-BD79-362D850B361D}" type="TxLink">
            <a:rPr lang="en-US" sz="1100" b="1" i="0" u="none" strike="noStrike">
              <a:solidFill>
                <a:srgbClr val="000000"/>
              </a:solidFill>
              <a:latin typeface="Calibri"/>
              <a:cs typeface="Calibri"/>
            </a:rPr>
            <a:pPr/>
            <a:t> Complete</a:t>
          </a:fld>
          <a:endParaRPr lang="en-US" b="1"/>
        </a:p>
      </cdr:txBody>
    </cdr:sp>
  </cdr:relSizeAnchor>
  <cdr:relSizeAnchor xmlns:cdr="http://schemas.openxmlformats.org/drawingml/2006/chartDrawing">
    <cdr:from>
      <cdr:x>0.86912</cdr:x>
      <cdr:y>0.56709</cdr:y>
    </cdr:from>
    <cdr:to>
      <cdr:x>0.9873</cdr:x>
      <cdr:y>0.63709</cdr:y>
    </cdr:to>
    <cdr:sp macro="" textlink="Sheet4!$O$8">
      <cdr:nvSpPr>
        <cdr:cNvPr id="5" name="Rectangle 4"/>
        <cdr:cNvSpPr/>
      </cdr:nvSpPr>
      <cdr:spPr>
        <a:xfrm xmlns:a="http://schemas.openxmlformats.org/drawingml/2006/main">
          <a:off x="3441718" y="2041539"/>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6E3755D8-A330-4463-9C81-070334C431AA}" type="TxLink">
            <a:rPr lang="en-US" sz="1100" b="1" i="0" u="none" strike="noStrike">
              <a:solidFill>
                <a:srgbClr val="000000"/>
              </a:solidFill>
              <a:latin typeface="Calibri"/>
              <a:cs typeface="Calibri"/>
            </a:rPr>
            <a:pPr/>
            <a:t>16</a:t>
          </a:fld>
          <a:endParaRPr lang="en-US" b="1"/>
        </a:p>
      </cdr:txBody>
    </cdr:sp>
  </cdr:relSizeAnchor>
  <cdr:relSizeAnchor xmlns:cdr="http://schemas.openxmlformats.org/drawingml/2006/chartDrawing">
    <cdr:from>
      <cdr:x>0.58345</cdr:x>
      <cdr:y>0.68658</cdr:y>
    </cdr:from>
    <cdr:to>
      <cdr:x>0.84696</cdr:x>
      <cdr:y>0.75631</cdr:y>
    </cdr:to>
    <cdr:sp macro="" textlink="Sheet4!$P$7">
      <cdr:nvSpPr>
        <cdr:cNvPr id="6" name="Rectangle 5"/>
        <cdr:cNvSpPr/>
      </cdr:nvSpPr>
      <cdr:spPr>
        <a:xfrm xmlns:a="http://schemas.openxmlformats.org/drawingml/2006/main">
          <a:off x="2415502" y="2400476"/>
          <a:ext cx="1090942" cy="243794"/>
        </a:xfrm>
        <a:prstGeom xmlns:a="http://schemas.openxmlformats.org/drawingml/2006/main" prst="rect">
          <a:avLst/>
        </a:prstGeom>
      </cdr:spPr>
      <cdr:style>
        <a:lnRef xmlns:a="http://schemas.openxmlformats.org/drawingml/2006/main" idx="2">
          <a:schemeClr val="accent5"/>
        </a:lnRef>
        <a:fillRef xmlns:a="http://schemas.openxmlformats.org/drawingml/2006/main" idx="1">
          <a:schemeClr val="lt1"/>
        </a:fillRef>
        <a:effectRef xmlns:a="http://schemas.openxmlformats.org/drawingml/2006/main" idx="0">
          <a:schemeClr val="accent5"/>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8134A908-B4EA-4C9F-B209-E1EF7F144F86}" type="TxLink">
            <a:rPr lang="en-US" sz="1100" b="1" i="0" u="none" strike="noStrike">
              <a:solidFill>
                <a:srgbClr val="000000"/>
              </a:solidFill>
              <a:latin typeface="Calibri"/>
              <a:cs typeface="Calibri"/>
            </a:rPr>
            <a:pPr/>
            <a:t> Incomplete</a:t>
          </a:fld>
          <a:endParaRPr lang="en-US" b="1"/>
        </a:p>
      </cdr:txBody>
    </cdr:sp>
  </cdr:relSizeAnchor>
  <cdr:relSizeAnchor xmlns:cdr="http://schemas.openxmlformats.org/drawingml/2006/chartDrawing">
    <cdr:from>
      <cdr:x>0.86671</cdr:x>
      <cdr:y>0.68615</cdr:y>
    </cdr:from>
    <cdr:to>
      <cdr:x>0.98489</cdr:x>
      <cdr:y>0.75615</cdr:y>
    </cdr:to>
    <cdr:sp macro="" textlink="Sheet4!$P$8">
      <cdr:nvSpPr>
        <cdr:cNvPr id="7" name="Rectangle 6"/>
        <cdr:cNvSpPr/>
      </cdr:nvSpPr>
      <cdr:spPr>
        <a:xfrm xmlns:a="http://schemas.openxmlformats.org/drawingml/2006/main">
          <a:off x="3432172" y="2470152"/>
          <a:ext cx="468000" cy="252000"/>
        </a:xfrm>
        <a:prstGeom xmlns:a="http://schemas.openxmlformats.org/drawingml/2006/main" prst="rect">
          <a:avLst/>
        </a:prstGeom>
        <a:solidFill xmlns:a="http://schemas.openxmlformats.org/drawingml/2006/main">
          <a:schemeClr val="accent4">
            <a:lumMod val="20000"/>
            <a:lumOff val="80000"/>
          </a:schemeClr>
        </a:solidFill>
      </cdr:spPr>
      <cdr:style>
        <a:lnRef xmlns:a="http://schemas.openxmlformats.org/drawingml/2006/main" idx="2">
          <a:schemeClr val="accent6"/>
        </a:lnRef>
        <a:fillRef xmlns:a="http://schemas.openxmlformats.org/drawingml/2006/main" idx="1">
          <a:schemeClr val="lt1"/>
        </a:fillRef>
        <a:effectRef xmlns:a="http://schemas.openxmlformats.org/drawingml/2006/main" idx="0">
          <a:schemeClr val="accent6"/>
        </a:effectRef>
        <a:fontRef xmlns:a="http://schemas.openxmlformats.org/drawingml/2006/main" idx="minor">
          <a:schemeClr val="dk1"/>
        </a:fontRef>
      </cdr:style>
      <cdr:txBody>
        <a:bodyPr xmlns:a="http://schemas.openxmlformats.org/drawingml/2006/main"/>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fld id="{C1980279-22C4-4F07-B38D-456BF13344C3}" type="TxLink">
            <a:rPr lang="en-US" sz="1100" b="1" i="0" u="none" strike="noStrike">
              <a:solidFill>
                <a:srgbClr val="000000"/>
              </a:solidFill>
              <a:latin typeface="Calibri"/>
              <a:cs typeface="Calibri"/>
            </a:rPr>
            <a:pPr/>
            <a:t>4</a:t>
          </a:fld>
          <a:endParaRPr lang="en-US" b="1"/>
        </a:p>
      </cdr:txBody>
    </cdr:sp>
  </cdr:relSizeAnchor>
</c:userShapes>
</file>

<file path=xl/drawings/drawing5.xml><?xml version="1.0" encoding="utf-8"?>
<xdr:wsDr xmlns:xdr="http://schemas.openxmlformats.org/drawingml/2006/spreadsheetDrawing" xmlns:a="http://schemas.openxmlformats.org/drawingml/2006/main">
  <xdr:twoCellAnchor>
    <xdr:from>
      <xdr:col>1</xdr:col>
      <xdr:colOff>38111</xdr:colOff>
      <xdr:row>0</xdr:row>
      <xdr:rowOff>0</xdr:rowOff>
    </xdr:from>
    <xdr:to>
      <xdr:col>8</xdr:col>
      <xdr:colOff>743619</xdr:colOff>
      <xdr:row>10</xdr:row>
      <xdr:rowOff>148127</xdr:rowOff>
    </xdr:to>
    <xdr:sp macro="" textlink="">
      <xdr:nvSpPr>
        <xdr:cNvPr id="9" name="Rectangle 8">
          <a:extLst>
            <a:ext uri="{FF2B5EF4-FFF2-40B4-BE49-F238E27FC236}">
              <a16:creationId xmlns:a16="http://schemas.microsoft.com/office/drawing/2014/main" id="{00000000-0008-0000-0300-000009000000}"/>
            </a:ext>
          </a:extLst>
        </xdr:cNvPr>
        <xdr:cNvSpPr/>
      </xdr:nvSpPr>
      <xdr:spPr>
        <a:xfrm>
          <a:off x="188506" y="0"/>
          <a:ext cx="7063863" cy="515759"/>
        </a:xfrm>
        <a:prstGeom prst="rect">
          <a:avLst/>
        </a:prstGeom>
        <a:gradFill flip="none" rotWithShape="1">
          <a:gsLst>
            <a:gs pos="22000">
              <a:srgbClr val="C436AC">
                <a:lumMod val="93000"/>
                <a:lumOff val="7000"/>
              </a:srgbClr>
            </a:gs>
            <a:gs pos="100000">
              <a:schemeClr val="accent5">
                <a:lumMod val="0"/>
                <a:lumOff val="100000"/>
              </a:schemeClr>
            </a:gs>
            <a:gs pos="97000">
              <a:schemeClr val="accent5">
                <a:lumMod val="75000"/>
              </a:schemeClr>
            </a:gs>
          </a:gsLst>
          <a:path path="circle">
            <a:fillToRect l="50000" t="-80000" r="50000" b="180000"/>
          </a:path>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GB" sz="3200"/>
            <a:t>  </a:t>
          </a:r>
          <a:r>
            <a:rPr lang="en-GB" sz="2000" b="1">
              <a:solidFill>
                <a:schemeClr val="bg1"/>
              </a:solidFill>
            </a:rPr>
            <a:t>Waltham Forest  - NHS Health Check</a:t>
          </a:r>
          <a:r>
            <a:rPr lang="en-GB" sz="2000" b="1" baseline="0">
              <a:solidFill>
                <a:schemeClr val="bg1"/>
              </a:solidFill>
            </a:rPr>
            <a:t> 2021 - 2022</a:t>
          </a:r>
          <a:endParaRPr lang="en-GB" sz="2000" b="1">
            <a:solidFill>
              <a:schemeClr val="bg1"/>
            </a:solidFill>
          </a:endParaRPr>
        </a:p>
      </xdr:txBody>
    </xdr:sp>
    <xdr:clientData/>
  </xdr:twoCellAnchor>
  <xdr:twoCellAnchor editAs="oneCell">
    <xdr:from>
      <xdr:col>1</xdr:col>
      <xdr:colOff>113966</xdr:colOff>
      <xdr:row>27</xdr:row>
      <xdr:rowOff>79574</xdr:rowOff>
    </xdr:from>
    <xdr:to>
      <xdr:col>6</xdr:col>
      <xdr:colOff>317500</xdr:colOff>
      <xdr:row>40</xdr:row>
      <xdr:rowOff>104685</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00000000-0008-0000-0300-000004000000}"/>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265156" y="3587193"/>
              <a:ext cx="2320201" cy="2383682"/>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7</xdr:col>
      <xdr:colOff>3183732</xdr:colOff>
      <xdr:row>0</xdr:row>
      <xdr:rowOff>0</xdr:rowOff>
    </xdr:from>
    <xdr:to>
      <xdr:col>9</xdr:col>
      <xdr:colOff>3054</xdr:colOff>
      <xdr:row>12</xdr:row>
      <xdr:rowOff>13398</xdr:rowOff>
    </xdr:to>
    <xdr:pic>
      <xdr:nvPicPr>
        <xdr:cNvPr id="27" name="Picture 26">
          <a:extLst>
            <a:ext uri="{FF2B5EF4-FFF2-40B4-BE49-F238E27FC236}">
              <a16:creationId xmlns:a16="http://schemas.microsoft.com/office/drawing/2014/main" id="{00000000-0008-0000-0300-00001B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974390" y="0"/>
          <a:ext cx="1909014" cy="799058"/>
        </a:xfrm>
        <a:prstGeom prst="rect">
          <a:avLst/>
        </a:prstGeom>
      </xdr:spPr>
    </xdr:pic>
    <xdr:clientData/>
  </xdr:twoCellAnchor>
  <xdr:twoCellAnchor>
    <xdr:from>
      <xdr:col>2</xdr:col>
      <xdr:colOff>596</xdr:colOff>
      <xdr:row>17</xdr:row>
      <xdr:rowOff>76390</xdr:rowOff>
    </xdr:from>
    <xdr:to>
      <xdr:col>6</xdr:col>
      <xdr:colOff>281691</xdr:colOff>
      <xdr:row>26</xdr:row>
      <xdr:rowOff>124732</xdr:rowOff>
    </xdr:to>
    <xdr:grpSp>
      <xdr:nvGrpSpPr>
        <xdr:cNvPr id="6" name="Group 5">
          <a:hlinkClick xmlns:r="http://schemas.openxmlformats.org/officeDocument/2006/relationships" r:id="rId2"/>
          <a:extLst>
            <a:ext uri="{FF2B5EF4-FFF2-40B4-BE49-F238E27FC236}">
              <a16:creationId xmlns:a16="http://schemas.microsoft.com/office/drawing/2014/main" id="{00000000-0008-0000-0300-000006000000}"/>
            </a:ext>
          </a:extLst>
        </xdr:cNvPr>
        <xdr:cNvGrpSpPr/>
      </xdr:nvGrpSpPr>
      <xdr:grpSpPr>
        <a:xfrm>
          <a:off x="286346" y="1867090"/>
          <a:ext cx="2252770" cy="1800942"/>
          <a:chOff x="272739" y="1505140"/>
          <a:chExt cx="2265470" cy="1703878"/>
        </a:xfrm>
      </xdr:grpSpPr>
      <xdr:sp macro="" textlink="">
        <xdr:nvSpPr>
          <xdr:cNvPr id="5" name="Rectangle 4">
            <a:hlinkClick xmlns:r="http://schemas.openxmlformats.org/officeDocument/2006/relationships" r:id="rId2"/>
            <a:extLst>
              <a:ext uri="{FF2B5EF4-FFF2-40B4-BE49-F238E27FC236}">
                <a16:creationId xmlns:a16="http://schemas.microsoft.com/office/drawing/2014/main" id="{00000000-0008-0000-0300-000005000000}"/>
              </a:ext>
            </a:extLst>
          </xdr:cNvPr>
          <xdr:cNvSpPr/>
        </xdr:nvSpPr>
        <xdr:spPr>
          <a:xfrm>
            <a:off x="280499" y="1505140"/>
            <a:ext cx="2251743" cy="3127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3" name="Rectangle 12">
            <a:extLst>
              <a:ext uri="{FF2B5EF4-FFF2-40B4-BE49-F238E27FC236}">
                <a16:creationId xmlns:a16="http://schemas.microsoft.com/office/drawing/2014/main" id="{00000000-0008-0000-0300-00000D000000}"/>
              </a:ext>
            </a:extLst>
          </xdr:cNvPr>
          <xdr:cNvSpPr/>
        </xdr:nvSpPr>
        <xdr:spPr>
          <a:xfrm>
            <a:off x="272739" y="1918727"/>
            <a:ext cx="2248759" cy="315112"/>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NHS</a:t>
            </a:r>
            <a:r>
              <a:rPr lang="en-GB" sz="1600" b="1" baseline="0">
                <a:solidFill>
                  <a:schemeClr val="bg1"/>
                </a:solidFill>
              </a:rPr>
              <a:t> HC Payment</a:t>
            </a:r>
            <a:endParaRPr lang="en-GB" sz="1600" b="1">
              <a:solidFill>
                <a:schemeClr val="bg1"/>
              </a:solidFill>
            </a:endParaRPr>
          </a:p>
        </xdr:txBody>
      </xdr:sp>
      <xdr:sp macro="" textlink="">
        <xdr:nvSpPr>
          <xdr:cNvPr id="14" name="Rectangle 13">
            <a:hlinkClick xmlns:r="http://schemas.openxmlformats.org/officeDocument/2006/relationships" r:id="rId3"/>
            <a:extLst>
              <a:ext uri="{FF2B5EF4-FFF2-40B4-BE49-F238E27FC236}">
                <a16:creationId xmlns:a16="http://schemas.microsoft.com/office/drawing/2014/main" id="{00000000-0008-0000-0300-00000E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15" name="Rectangle 14">
            <a:hlinkClick xmlns:r="http://schemas.openxmlformats.org/officeDocument/2006/relationships" r:id="rId4"/>
            <a:extLst>
              <a:ext uri="{FF2B5EF4-FFF2-40B4-BE49-F238E27FC236}">
                <a16:creationId xmlns:a16="http://schemas.microsoft.com/office/drawing/2014/main" id="{00000000-0008-0000-0300-00000F000000}"/>
              </a:ext>
            </a:extLst>
          </xdr:cNvPr>
          <xdr:cNvSpPr/>
        </xdr:nvSpPr>
        <xdr:spPr>
          <a:xfrm>
            <a:off x="289450" y="2365137"/>
            <a:ext cx="2248759" cy="31869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2</xdr:col>
      <xdr:colOff>14515</xdr:colOff>
      <xdr:row>12</xdr:row>
      <xdr:rowOff>4033</xdr:rowOff>
    </xdr:from>
    <xdr:to>
      <xdr:col>6</xdr:col>
      <xdr:colOff>322539</xdr:colOff>
      <xdr:row>14</xdr:row>
      <xdr:rowOff>0</xdr:rowOff>
    </xdr:to>
    <mc:AlternateContent xmlns:mc="http://schemas.openxmlformats.org/markup-compatibility/2006" xmlns:a14="http://schemas.microsoft.com/office/drawing/2010/main">
      <mc:Choice Requires="a14">
        <xdr:graphicFrame macro="">
          <xdr:nvGraphicFramePr>
            <xdr:cNvPr id="7" name="Rel_D">
              <a:extLst>
                <a:ext uri="{FF2B5EF4-FFF2-40B4-BE49-F238E27FC236}">
                  <a16:creationId xmlns:a16="http://schemas.microsoft.com/office/drawing/2014/main" id="{00000000-0008-0000-0300-000007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316896" y="780144"/>
              <a:ext cx="2273500" cy="378983"/>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xdr:from>
      <xdr:col>0</xdr:col>
      <xdr:colOff>125025</xdr:colOff>
      <xdr:row>6</xdr:row>
      <xdr:rowOff>29197</xdr:rowOff>
    </xdr:from>
    <xdr:to>
      <xdr:col>5</xdr:col>
      <xdr:colOff>262758</xdr:colOff>
      <xdr:row>52</xdr:row>
      <xdr:rowOff>50132</xdr:rowOff>
    </xdr:to>
    <xdr:sp macro="" textlink="">
      <xdr:nvSpPr>
        <xdr:cNvPr id="4" name="Rectangle 3">
          <a:extLst>
            <a:ext uri="{FF2B5EF4-FFF2-40B4-BE49-F238E27FC236}">
              <a16:creationId xmlns:a16="http://schemas.microsoft.com/office/drawing/2014/main" id="{00000000-0008-0000-0600-000004000000}"/>
            </a:ext>
          </a:extLst>
        </xdr:cNvPr>
        <xdr:cNvSpPr/>
      </xdr:nvSpPr>
      <xdr:spPr>
        <a:xfrm>
          <a:off x="125025" y="589000"/>
          <a:ext cx="2727865" cy="8484816"/>
        </a:xfrm>
        <a:prstGeom prst="rect">
          <a:avLst/>
        </a:prstGeom>
        <a:solidFill>
          <a:schemeClr val="tx2">
            <a:lumMod val="20000"/>
            <a:lumOff val="80000"/>
          </a:schemeClr>
        </a:solidFill>
        <a:ln w="571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1</xdr:col>
      <xdr:colOff>351288</xdr:colOff>
      <xdr:row>6</xdr:row>
      <xdr:rowOff>62039</xdr:rowOff>
    </xdr:from>
    <xdr:to>
      <xdr:col>4</xdr:col>
      <xdr:colOff>431536</xdr:colOff>
      <xdr:row>10</xdr:row>
      <xdr:rowOff>138463</xdr:rowOff>
    </xdr:to>
    <xdr:pic>
      <xdr:nvPicPr>
        <xdr:cNvPr id="9" name="Picture 8">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04564" y="631349"/>
          <a:ext cx="1919558" cy="806309"/>
        </a:xfrm>
        <a:prstGeom prst="rect">
          <a:avLst/>
        </a:prstGeom>
      </xdr:spPr>
    </xdr:pic>
    <xdr:clientData/>
  </xdr:twoCellAnchor>
  <xdr:twoCellAnchor editAs="oneCell">
    <xdr:from>
      <xdr:col>1</xdr:col>
      <xdr:colOff>172107</xdr:colOff>
      <xdr:row>27</xdr:row>
      <xdr:rowOff>88681</xdr:rowOff>
    </xdr:from>
    <xdr:to>
      <xdr:col>5</xdr:col>
      <xdr:colOff>120431</xdr:colOff>
      <xdr:row>39</xdr:row>
      <xdr:rowOff>108619</xdr:rowOff>
    </xdr:to>
    <mc:AlternateContent xmlns:mc="http://schemas.openxmlformats.org/markup-compatibility/2006" xmlns:a14="http://schemas.microsoft.com/office/drawing/2010/main">
      <mc:Choice Requires="a14">
        <xdr:graphicFrame macro="">
          <xdr:nvGraphicFramePr>
            <xdr:cNvPr id="23" name="SubLocality 1">
              <a:extLst>
                <a:ext uri="{FF2B5EF4-FFF2-40B4-BE49-F238E27FC236}">
                  <a16:creationId xmlns:a16="http://schemas.microsoft.com/office/drawing/2014/main" id="{00000000-0008-0000-0600-000017000000}"/>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322502" y="4508615"/>
              <a:ext cx="2388061" cy="222572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1</xdr:col>
      <xdr:colOff>215316</xdr:colOff>
      <xdr:row>11</xdr:row>
      <xdr:rowOff>62039</xdr:rowOff>
    </xdr:from>
    <xdr:to>
      <xdr:col>4</xdr:col>
      <xdr:colOff>543765</xdr:colOff>
      <xdr:row>11</xdr:row>
      <xdr:rowOff>72987</xdr:rowOff>
    </xdr:to>
    <xdr:cxnSp macro="">
      <xdr:nvCxnSpPr>
        <xdr:cNvPr id="5" name="Straight Connector 4">
          <a:extLst>
            <a:ext uri="{FF2B5EF4-FFF2-40B4-BE49-F238E27FC236}">
              <a16:creationId xmlns:a16="http://schemas.microsoft.com/office/drawing/2014/main" id="{00000000-0008-0000-0600-000005000000}"/>
            </a:ext>
          </a:extLst>
        </xdr:cNvPr>
        <xdr:cNvCxnSpPr/>
      </xdr:nvCxnSpPr>
      <xdr:spPr>
        <a:xfrm>
          <a:off x="368592" y="1543706"/>
          <a:ext cx="2167759" cy="1094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139624</xdr:colOff>
      <xdr:row>16</xdr:row>
      <xdr:rowOff>63629</xdr:rowOff>
    </xdr:from>
    <xdr:to>
      <xdr:col>5</xdr:col>
      <xdr:colOff>80288</xdr:colOff>
      <xdr:row>25</xdr:row>
      <xdr:rowOff>92421</xdr:rowOff>
    </xdr:to>
    <xdr:grpSp>
      <xdr:nvGrpSpPr>
        <xdr:cNvPr id="15" name="Group 14">
          <a:hlinkClick xmlns:r="http://schemas.openxmlformats.org/officeDocument/2006/relationships" r:id="rId2"/>
          <a:extLst>
            <a:ext uri="{FF2B5EF4-FFF2-40B4-BE49-F238E27FC236}">
              <a16:creationId xmlns:a16="http://schemas.microsoft.com/office/drawing/2014/main" id="{00000000-0008-0000-0600-00000F000000}"/>
            </a:ext>
          </a:extLst>
        </xdr:cNvPr>
        <xdr:cNvGrpSpPr/>
      </xdr:nvGrpSpPr>
      <xdr:grpSpPr>
        <a:xfrm>
          <a:off x="282499" y="2530604"/>
          <a:ext cx="2379064" cy="1743292"/>
          <a:chOff x="272739" y="1505140"/>
          <a:chExt cx="2265470" cy="1703878"/>
        </a:xfrm>
      </xdr:grpSpPr>
      <xdr:sp macro="" textlink="">
        <xdr:nvSpPr>
          <xdr:cNvPr id="16" name="Rectangle 15">
            <a:hlinkClick xmlns:r="http://schemas.openxmlformats.org/officeDocument/2006/relationships" r:id="rId2"/>
            <a:extLst>
              <a:ext uri="{FF2B5EF4-FFF2-40B4-BE49-F238E27FC236}">
                <a16:creationId xmlns:a16="http://schemas.microsoft.com/office/drawing/2014/main" id="{00000000-0008-0000-0600-000010000000}"/>
              </a:ext>
            </a:extLst>
          </xdr:cNvPr>
          <xdr:cNvSpPr/>
        </xdr:nvSpPr>
        <xdr:spPr>
          <a:xfrm>
            <a:off x="280499" y="1505140"/>
            <a:ext cx="2251743" cy="3127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8" name="Rectangle 17">
            <a:hlinkClick xmlns:r="http://schemas.openxmlformats.org/officeDocument/2006/relationships" r:id="rId3"/>
            <a:extLst>
              <a:ext uri="{FF2B5EF4-FFF2-40B4-BE49-F238E27FC236}">
                <a16:creationId xmlns:a16="http://schemas.microsoft.com/office/drawing/2014/main" id="{00000000-0008-0000-0600-000012000000}"/>
              </a:ext>
            </a:extLst>
          </xdr:cNvPr>
          <xdr:cNvSpPr/>
        </xdr:nvSpPr>
        <xdr:spPr>
          <a:xfrm>
            <a:off x="272739" y="1918727"/>
            <a:ext cx="2248759" cy="315112"/>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19" name="Rectangle 18">
            <a:hlinkClick xmlns:r="http://schemas.openxmlformats.org/officeDocument/2006/relationships" r:id="rId4"/>
            <a:extLst>
              <a:ext uri="{FF2B5EF4-FFF2-40B4-BE49-F238E27FC236}">
                <a16:creationId xmlns:a16="http://schemas.microsoft.com/office/drawing/2014/main" id="{00000000-0008-0000-0600-000013000000}"/>
              </a:ext>
            </a:extLst>
          </xdr:cNvPr>
          <xdr:cNvSpPr/>
        </xdr:nvSpPr>
        <xdr:spPr>
          <a:xfrm>
            <a:off x="281096" y="2840192"/>
            <a:ext cx="2248759" cy="36882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Fednet</a:t>
            </a:r>
            <a:r>
              <a:rPr lang="en-GB" sz="1600" b="1" baseline="0">
                <a:solidFill>
                  <a:srgbClr val="002060"/>
                </a:solidFill>
              </a:rPr>
              <a:t> Activities</a:t>
            </a:r>
            <a:endParaRPr lang="en-GB" sz="1600" b="1">
              <a:solidFill>
                <a:srgbClr val="002060"/>
              </a:solidFill>
            </a:endParaRPr>
          </a:p>
        </xdr:txBody>
      </xdr:sp>
      <xdr:sp macro="" textlink="">
        <xdr:nvSpPr>
          <xdr:cNvPr id="24" name="Rectangle 23">
            <a:extLst>
              <a:ext uri="{FF2B5EF4-FFF2-40B4-BE49-F238E27FC236}">
                <a16:creationId xmlns:a16="http://schemas.microsoft.com/office/drawing/2014/main" id="{00000000-0008-0000-0600-000018000000}"/>
              </a:ext>
            </a:extLst>
          </xdr:cNvPr>
          <xdr:cNvSpPr/>
        </xdr:nvSpPr>
        <xdr:spPr>
          <a:xfrm>
            <a:off x="289450" y="2365137"/>
            <a:ext cx="2248759" cy="318694"/>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Quality</a:t>
            </a:r>
          </a:p>
        </xdr:txBody>
      </xdr:sp>
    </xdr:grpSp>
    <xdr:clientData/>
  </xdr:twoCellAnchor>
  <xdr:twoCellAnchor editAs="oneCell">
    <xdr:from>
      <xdr:col>1</xdr:col>
      <xdr:colOff>157362</xdr:colOff>
      <xdr:row>12</xdr:row>
      <xdr:rowOff>2555</xdr:rowOff>
    </xdr:from>
    <xdr:to>
      <xdr:col>5</xdr:col>
      <xdr:colOff>58389</xdr:colOff>
      <xdr:row>14</xdr:row>
      <xdr:rowOff>16711</xdr:rowOff>
    </xdr:to>
    <mc:AlternateContent xmlns:mc="http://schemas.openxmlformats.org/markup-compatibility/2006" xmlns:a14="http://schemas.microsoft.com/office/drawing/2010/main">
      <mc:Choice Requires="a14">
        <xdr:graphicFrame macro="">
          <xdr:nvGraphicFramePr>
            <xdr:cNvPr id="10" name="Rel_D 2">
              <a:extLst>
                <a:ext uri="{FF2B5EF4-FFF2-40B4-BE49-F238E27FC236}">
                  <a16:creationId xmlns:a16="http://schemas.microsoft.com/office/drawing/2014/main" id="{00000000-0008-0000-0600-00000A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307757" y="1665252"/>
              <a:ext cx="2340764" cy="38178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7.xml><?xml version="1.0" encoding="utf-8"?>
<xdr:wsDr xmlns:xdr="http://schemas.openxmlformats.org/drawingml/2006/spreadsheetDrawing" xmlns:a="http://schemas.openxmlformats.org/drawingml/2006/main">
  <xdr:twoCellAnchor>
    <xdr:from>
      <xdr:col>9</xdr:col>
      <xdr:colOff>166687</xdr:colOff>
      <xdr:row>9</xdr:row>
      <xdr:rowOff>109537</xdr:rowOff>
    </xdr:from>
    <xdr:to>
      <xdr:col>14</xdr:col>
      <xdr:colOff>358687</xdr:colOff>
      <xdr:row>26</xdr:row>
      <xdr:rowOff>111037</xdr:rowOff>
    </xdr:to>
    <xdr:graphicFrame macro="">
      <xdr:nvGraphicFramePr>
        <xdr:cNvPr id="3" name="Chart 2">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xdr:col>
      <xdr:colOff>4016</xdr:colOff>
      <xdr:row>1</xdr:row>
      <xdr:rowOff>133272</xdr:rowOff>
    </xdr:from>
    <xdr:to>
      <xdr:col>5</xdr:col>
      <xdr:colOff>47035</xdr:colOff>
      <xdr:row>32</xdr:row>
      <xdr:rowOff>68964</xdr:rowOff>
    </xdr:to>
    <xdr:sp macro="" textlink="">
      <xdr:nvSpPr>
        <xdr:cNvPr id="2" name="Rectangle 1">
          <a:extLst>
            <a:ext uri="{FF2B5EF4-FFF2-40B4-BE49-F238E27FC236}">
              <a16:creationId xmlns:a16="http://schemas.microsoft.com/office/drawing/2014/main" id="{00000000-0008-0000-0800-000002000000}"/>
            </a:ext>
          </a:extLst>
        </xdr:cNvPr>
        <xdr:cNvSpPr/>
      </xdr:nvSpPr>
      <xdr:spPr>
        <a:xfrm>
          <a:off x="152967" y="243025"/>
          <a:ext cx="2488945" cy="5399828"/>
        </a:xfrm>
        <a:prstGeom prst="rect">
          <a:avLst/>
        </a:prstGeom>
        <a:solidFill>
          <a:schemeClr val="tx2">
            <a:lumMod val="20000"/>
            <a:lumOff val="80000"/>
          </a:schemeClr>
        </a:solidFill>
        <a:ln w="571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146538</xdr:colOff>
      <xdr:row>1</xdr:row>
      <xdr:rowOff>1495</xdr:rowOff>
    </xdr:from>
    <xdr:to>
      <xdr:col>5</xdr:col>
      <xdr:colOff>551139</xdr:colOff>
      <xdr:row>2</xdr:row>
      <xdr:rowOff>6105</xdr:rowOff>
    </xdr:to>
    <xdr:sp macro="" textlink="">
      <xdr:nvSpPr>
        <xdr:cNvPr id="6" name="Rectangle 5">
          <a:extLst>
            <a:ext uri="{FF2B5EF4-FFF2-40B4-BE49-F238E27FC236}">
              <a16:creationId xmlns:a16="http://schemas.microsoft.com/office/drawing/2014/main" id="{00000000-0008-0000-0800-000006000000}"/>
            </a:ext>
          </a:extLst>
        </xdr:cNvPr>
        <xdr:cNvSpPr/>
      </xdr:nvSpPr>
      <xdr:spPr>
        <a:xfrm>
          <a:off x="146538" y="209091"/>
          <a:ext cx="2999553" cy="346533"/>
        </a:xfrm>
        <a:prstGeom prst="rect">
          <a:avLst/>
        </a:prstGeom>
        <a:solidFill>
          <a:srgbClr val="C436AC"/>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GB" sz="1100" b="1"/>
            <a:t>Waltham Forest</a:t>
          </a:r>
          <a:r>
            <a:rPr lang="en-GB" sz="1100" b="1" baseline="0"/>
            <a:t> </a:t>
          </a:r>
          <a:r>
            <a:rPr lang="en-GB" sz="1100" b="1"/>
            <a:t>NHS</a:t>
          </a:r>
          <a:r>
            <a:rPr lang="en-GB" sz="1100" b="1" baseline="0"/>
            <a:t> Health Check 2021 - 2022</a:t>
          </a:r>
          <a:endParaRPr lang="en-GB" sz="1100" b="1"/>
        </a:p>
      </xdr:txBody>
    </xdr:sp>
    <xdr:clientData/>
  </xdr:twoCellAnchor>
  <xdr:twoCellAnchor editAs="oneCell">
    <xdr:from>
      <xdr:col>1</xdr:col>
      <xdr:colOff>129448</xdr:colOff>
      <xdr:row>4</xdr:row>
      <xdr:rowOff>23765</xdr:rowOff>
    </xdr:from>
    <xdr:to>
      <xdr:col>4</xdr:col>
      <xdr:colOff>212657</xdr:colOff>
      <xdr:row>8</xdr:row>
      <xdr:rowOff>98189</xdr:rowOff>
    </xdr:to>
    <xdr:pic>
      <xdr:nvPicPr>
        <xdr:cNvPr id="12" name="Picture 1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78399" y="509814"/>
          <a:ext cx="1917653" cy="795659"/>
        </a:xfrm>
        <a:prstGeom prst="rect">
          <a:avLst/>
        </a:prstGeom>
      </xdr:spPr>
    </xdr:pic>
    <xdr:clientData/>
  </xdr:twoCellAnchor>
  <xdr:twoCellAnchor>
    <xdr:from>
      <xdr:col>1</xdr:col>
      <xdr:colOff>82412</xdr:colOff>
      <xdr:row>14</xdr:row>
      <xdr:rowOff>133271</xdr:rowOff>
    </xdr:from>
    <xdr:to>
      <xdr:col>4</xdr:col>
      <xdr:colOff>537036</xdr:colOff>
      <xdr:row>24</xdr:row>
      <xdr:rowOff>148136</xdr:rowOff>
    </xdr:to>
    <xdr:grpSp>
      <xdr:nvGrpSpPr>
        <xdr:cNvPr id="13" name="Group 12">
          <a:hlinkClick xmlns:r="http://schemas.openxmlformats.org/officeDocument/2006/relationships" r:id="rId2"/>
          <a:extLst>
            <a:ext uri="{FF2B5EF4-FFF2-40B4-BE49-F238E27FC236}">
              <a16:creationId xmlns:a16="http://schemas.microsoft.com/office/drawing/2014/main" id="{00000000-0008-0000-0800-00000D000000}"/>
            </a:ext>
          </a:extLst>
        </xdr:cNvPr>
        <xdr:cNvGrpSpPr/>
      </xdr:nvGrpSpPr>
      <xdr:grpSpPr>
        <a:xfrm>
          <a:off x="225287" y="2628821"/>
          <a:ext cx="2283424" cy="1824615"/>
          <a:chOff x="272739" y="1505140"/>
          <a:chExt cx="2265470" cy="1703878"/>
        </a:xfrm>
        <a:solidFill>
          <a:schemeClr val="bg1"/>
        </a:solidFill>
      </xdr:grpSpPr>
      <xdr:sp macro="" textlink="">
        <xdr:nvSpPr>
          <xdr:cNvPr id="14" name="Rectangle 13">
            <a:hlinkClick xmlns:r="http://schemas.openxmlformats.org/officeDocument/2006/relationships" r:id="rId2"/>
            <a:extLst>
              <a:ext uri="{FF2B5EF4-FFF2-40B4-BE49-F238E27FC236}">
                <a16:creationId xmlns:a16="http://schemas.microsoft.com/office/drawing/2014/main" id="{00000000-0008-0000-0800-00000E000000}"/>
              </a:ext>
            </a:extLst>
          </xdr:cNvPr>
          <xdr:cNvSpPr/>
        </xdr:nvSpPr>
        <xdr:spPr>
          <a:xfrm>
            <a:off x="280499" y="1505140"/>
            <a:ext cx="2251743" cy="312726"/>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rgbClr val="002060"/>
                </a:solidFill>
              </a:rPr>
              <a:t>Home</a:t>
            </a:r>
          </a:p>
        </xdr:txBody>
      </xdr:sp>
      <xdr:sp macro="" textlink="">
        <xdr:nvSpPr>
          <xdr:cNvPr id="15" name="Rectangle 14">
            <a:hlinkClick xmlns:r="http://schemas.openxmlformats.org/officeDocument/2006/relationships" r:id="rId3"/>
            <a:extLst>
              <a:ext uri="{FF2B5EF4-FFF2-40B4-BE49-F238E27FC236}">
                <a16:creationId xmlns:a16="http://schemas.microsoft.com/office/drawing/2014/main" id="{00000000-0008-0000-0800-00000F000000}"/>
              </a:ext>
            </a:extLst>
          </xdr:cNvPr>
          <xdr:cNvSpPr/>
        </xdr:nvSpPr>
        <xdr:spPr>
          <a:xfrm>
            <a:off x="272739" y="1918727"/>
            <a:ext cx="2248759" cy="315112"/>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NHS</a:t>
            </a:r>
            <a:r>
              <a:rPr lang="en-GB" sz="1600" b="1" baseline="0">
                <a:solidFill>
                  <a:srgbClr val="002060"/>
                </a:solidFill>
              </a:rPr>
              <a:t> HC Payment</a:t>
            </a:r>
            <a:endParaRPr lang="en-GB" sz="1600" b="1">
              <a:solidFill>
                <a:srgbClr val="002060"/>
              </a:solidFill>
            </a:endParaRPr>
          </a:p>
        </xdr:txBody>
      </xdr:sp>
      <xdr:sp macro="" textlink="">
        <xdr:nvSpPr>
          <xdr:cNvPr id="16" name="Rectangle 15">
            <a:hlinkClick xmlns:r="http://schemas.openxmlformats.org/officeDocument/2006/relationships" r:id="rId4"/>
            <a:extLst>
              <a:ext uri="{FF2B5EF4-FFF2-40B4-BE49-F238E27FC236}">
                <a16:creationId xmlns:a16="http://schemas.microsoft.com/office/drawing/2014/main" id="{00000000-0008-0000-0800-000010000000}"/>
              </a:ext>
            </a:extLst>
          </xdr:cNvPr>
          <xdr:cNvSpPr/>
        </xdr:nvSpPr>
        <xdr:spPr>
          <a:xfrm>
            <a:off x="281096" y="2840192"/>
            <a:ext cx="2248759" cy="368826"/>
          </a:xfrm>
          <a:prstGeom prst="rect">
            <a:avLst/>
          </a:prstGeom>
          <a:solidFill>
            <a:srgbClr val="0069B8"/>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chemeClr val="bg1"/>
                </a:solidFill>
              </a:rPr>
              <a:t>Fednet</a:t>
            </a:r>
            <a:r>
              <a:rPr lang="en-GB" sz="1600" b="1" baseline="0">
                <a:solidFill>
                  <a:srgbClr val="002060"/>
                </a:solidFill>
              </a:rPr>
              <a:t> </a:t>
            </a:r>
            <a:r>
              <a:rPr lang="en-GB" sz="1600" b="1" baseline="0">
                <a:solidFill>
                  <a:schemeClr val="bg1"/>
                </a:solidFill>
              </a:rPr>
              <a:t>Activities</a:t>
            </a:r>
            <a:endParaRPr lang="en-GB" sz="1600" b="1">
              <a:solidFill>
                <a:schemeClr val="bg1"/>
              </a:solidFill>
            </a:endParaRPr>
          </a:p>
        </xdr:txBody>
      </xdr:sp>
      <xdr:sp macro="" textlink="">
        <xdr:nvSpPr>
          <xdr:cNvPr id="17" name="Rectangle 16">
            <a:hlinkClick xmlns:r="http://schemas.openxmlformats.org/officeDocument/2006/relationships" r:id="rId5"/>
            <a:extLst>
              <a:ext uri="{FF2B5EF4-FFF2-40B4-BE49-F238E27FC236}">
                <a16:creationId xmlns:a16="http://schemas.microsoft.com/office/drawing/2014/main" id="{00000000-0008-0000-0800-000011000000}"/>
              </a:ext>
            </a:extLst>
          </xdr:cNvPr>
          <xdr:cNvSpPr/>
        </xdr:nvSpPr>
        <xdr:spPr>
          <a:xfrm>
            <a:off x="289450" y="2365137"/>
            <a:ext cx="2248759" cy="318694"/>
          </a:xfrm>
          <a:prstGeom prst="rect">
            <a:avLst/>
          </a:prstGeom>
          <a:grp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600" b="1">
                <a:solidFill>
                  <a:srgbClr val="002060"/>
                </a:solidFill>
              </a:rPr>
              <a:t>Quality</a:t>
            </a:r>
          </a:p>
        </xdr:txBody>
      </xdr:sp>
    </xdr:grpSp>
    <xdr:clientData/>
  </xdr:twoCellAnchor>
  <xdr:twoCellAnchor editAs="oneCell">
    <xdr:from>
      <xdr:col>1</xdr:col>
      <xdr:colOff>92661</xdr:colOff>
      <xdr:row>10</xdr:row>
      <xdr:rowOff>206024</xdr:rowOff>
    </xdr:from>
    <xdr:to>
      <xdr:col>4</xdr:col>
      <xdr:colOff>493888</xdr:colOff>
      <xdr:row>13</xdr:row>
      <xdr:rowOff>7839</xdr:rowOff>
    </xdr:to>
    <mc:AlternateContent xmlns:mc="http://schemas.openxmlformats.org/markup-compatibility/2006" xmlns:a14="http://schemas.microsoft.com/office/drawing/2010/main">
      <mc:Choice Requires="a14">
        <xdr:graphicFrame macro="">
          <xdr:nvGraphicFramePr>
            <xdr:cNvPr id="4" name="Rel_D 3">
              <a:extLst>
                <a:ext uri="{FF2B5EF4-FFF2-40B4-BE49-F238E27FC236}">
                  <a16:creationId xmlns:a16="http://schemas.microsoft.com/office/drawing/2014/main" id="{00000000-0008-0000-08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41612" y="1773925"/>
              <a:ext cx="2235671" cy="397618"/>
            </a:xfrm>
            <a:prstGeom prst="rect">
              <a:avLst/>
            </a:prstGeom>
            <a:solidFill>
              <a:prstClr val="white"/>
            </a:solidFill>
            <a:ln w="1">
              <a:solidFill>
                <a:prstClr val="green"/>
              </a:solidFill>
            </a:ln>
          </xdr:spPr>
          <xdr:txBody>
            <a:bodyPr vertOverflow="clip" horzOverflow="clip"/>
            <a:lstStyle/>
            <a:p>
              <a:r>
                <a:rPr lang="en-GB"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4671.602161805553" createdVersion="6" refreshedVersion="7" minRefreshableVersion="3" recordCount="20" xr:uid="{00000000-000A-0000-FFFF-FFFF05000000}">
  <cacheSource type="worksheet">
    <worksheetSource name="FednetData1"/>
  </cacheSource>
  <cacheFields count="37">
    <cacheField name="Rel_D" numFmtId="14">
      <sharedItems containsSemiMixedTypes="0" containsNonDate="0" containsDate="1" containsString="0" minDate="2020-10-01T00:00:00" maxDate="2022-04-02T00:00:00" count="7">
        <d v="2021-07-01T00:00:00"/>
        <d v="2021-10-01T00:00:00"/>
        <d v="2022-01-01T00:00:00"/>
        <d v="2022-04-01T00:00:00"/>
        <d v="2021-04-01T00:00:00" u="1"/>
        <d v="2021-01-01T00:00:00" u="1"/>
        <d v="2020-10-01T00:00:00" u="1"/>
      </sharedItems>
    </cacheField>
    <cacheField name="OrgID" numFmtId="0">
      <sharedItems/>
    </cacheField>
    <cacheField name="{00-00} ListSize" numFmtId="0">
      <sharedItems containsSemiMixedTypes="0" containsString="0" containsNumber="1" containsInteger="1" minValue="0" maxValue="4928"/>
    </cacheField>
    <cacheField name="{WF-HC02} NHS Health Done 2020-2021" numFmtId="0">
      <sharedItems containsSemiMixedTypes="0" containsString="0" containsNumber="1" containsInteger="1" minValue="0" maxValue="135"/>
    </cacheField>
    <cacheField name="{WF-HC02-Q1} NHS Health Check Done [Q1]" numFmtId="0">
      <sharedItems containsSemiMixedTypes="0" containsString="0" containsNumber="1" containsInteger="1" minValue="0" maxValue="0"/>
    </cacheField>
    <cacheField name="{WF-HC03-Q1} NHS Health Check Complete [Q1, PAY]" numFmtId="0">
      <sharedItems containsSemiMixedTypes="0" containsString="0" containsNumber="1" containsInteger="1" minValue="0" maxValue="0"/>
    </cacheField>
    <cacheField name="{WF-HC02-Q2} NHS Health Check Done[Q2]" numFmtId="0">
      <sharedItems containsSemiMixedTypes="0" containsString="0" containsNumber="1" containsInteger="1" minValue="0" maxValue="36"/>
    </cacheField>
    <cacheField name="{WF-HC03-Q2} NHS Health Check Complete [Q2, PAY]" numFmtId="0">
      <sharedItems containsSemiMixedTypes="0" containsString="0" containsNumber="1" containsInteger="1" minValue="0" maxValue="32"/>
    </cacheField>
    <cacheField name="{WF-HC02-Q3} NHS Health Check Done [Q3]" numFmtId="0">
      <sharedItems containsSemiMixedTypes="0" containsString="0" containsNumber="1" containsInteger="1" minValue="0" maxValue="41"/>
    </cacheField>
    <cacheField name="{WF-HC03-Q3} NHS Health Check Complete [Q3,PAY]" numFmtId="0">
      <sharedItems containsSemiMixedTypes="0" containsString="0" containsNumber="1" containsInteger="1" minValue="0" maxValue="39"/>
    </cacheField>
    <cacheField name="{WF-HC02-Q4} NHS Health Check Done [Q4]" numFmtId="0">
      <sharedItems containsSemiMixedTypes="0" containsString="0" containsNumber="1" containsInteger="1" minValue="0" maxValue="60"/>
    </cacheField>
    <cacheField name="{WF-HC03-Q4} NHS Health Check Complete [Q4, PAY]" numFmtId="0">
      <sharedItems containsSemiMixedTypes="0" containsString="0" containsNumber="1" containsInteger="1" minValue="0" maxValue="59"/>
    </cacheField>
    <cacheField name="{WF-HC03} NHS Health Check Complete 2021-2022 [EOY RECONC]" numFmtId="0">
      <sharedItems containsSemiMixedTypes="0" containsString="0" containsNumber="1" containsInteger="1" minValue="0" maxValue="126"/>
    </cacheField>
    <cacheField name="{WF-HC01} NHS Health Check Invite 2021-2022" numFmtId="0">
      <sharedItems containsSemiMixedTypes="0" containsString="0" containsNumber="1" containsInteger="1" minValue="0" maxValue="413"/>
    </cacheField>
    <cacheField name="{WF-HC-P01} - BMI" numFmtId="0">
      <sharedItems containsSemiMixedTypes="0" containsString="0" containsNumber="1" containsInteger="1" minValue="0" maxValue="134"/>
    </cacheField>
    <cacheField name="{WF-HC-P02} - Ethnicity" numFmtId="0">
      <sharedItems containsSemiMixedTypes="0" containsString="0" containsNumber="1" containsInteger="1" minValue="0" maxValue="128"/>
    </cacheField>
    <cacheField name="{WF-HC-P03} - Blood Pressure Measurement" numFmtId="0">
      <sharedItems containsSemiMixedTypes="0" containsString="0" containsNumber="1" containsInteger="1" minValue="0" maxValue="135"/>
    </cacheField>
    <cacheField name="{WF-HC-P04} - Cardiovascular risk score - QRISK2" numFmtId="0">
      <sharedItems containsSemiMixedTypes="0" containsString="0" containsNumber="1" containsInteger="1" minValue="0" maxValue="135"/>
    </cacheField>
    <cacheField name="{WF-HC-P05} - Smoking status" numFmtId="0">
      <sharedItems containsSemiMixedTypes="0" containsString="0" containsNumber="1" containsInteger="1" minValue="0" maxValue="134"/>
    </cacheField>
    <cacheField name="{WF-HC-Q01} - Family history of heart disease" numFmtId="0">
      <sharedItems containsSemiMixedTypes="0" containsString="0" containsNumber="1" containsInteger="1" minValue="0" maxValue="135"/>
    </cacheField>
    <cacheField name="{WF-HC-Q02} - Physical Activity" numFmtId="0">
      <sharedItems containsSemiMixedTypes="0" containsString="0" containsNumber="1" containsInteger="1" minValue="0" maxValue="131"/>
    </cacheField>
    <cacheField name="{WF-HC-Q03} - Waist Circumference" numFmtId="0">
      <sharedItems containsSemiMixedTypes="0" containsString="0" containsNumber="1" containsInteger="1" minValue="0" maxValue="24"/>
    </cacheField>
    <cacheField name="{WF-HC-Q04} - Pulse Check" numFmtId="0">
      <sharedItems containsSemiMixedTypes="0" containsString="0" containsNumber="1" containsInteger="1" minValue="0" maxValue="48"/>
    </cacheField>
    <cacheField name="{WF-HC-Q05} - Alcohol Screening" numFmtId="0">
      <sharedItems containsSemiMixedTypes="0" containsString="0" containsNumber="1" containsInteger="1" minValue="0" maxValue="114"/>
    </cacheField>
    <cacheField name="{WF-HC-Q06} - Random Total Cholesterol and HDL" numFmtId="0">
      <sharedItems containsSemiMixedTypes="0" containsString="0" containsNumber="1" containsInteger="1" minValue="0" maxValue="101"/>
    </cacheField>
    <cacheField name="{WF-HC-Q07} - Raise Awareness of Dementia for Age &gt;65" numFmtId="0">
      <sharedItems containsSemiMixedTypes="0" containsString="0" containsNumber="1" containsInteger="1" minValue="0" maxValue="1"/>
    </cacheField>
    <cacheField name="{WF-HC-Q08} - Optician" numFmtId="0">
      <sharedItems containsSemiMixedTypes="0" containsString="0" containsNumber="1" containsInteger="1" minValue="0" maxValue="28"/>
    </cacheField>
    <cacheField name="Practice" numFmtId="0">
      <sharedItems count="5">
        <s v="Seymour Medical Centre (Fednet)"/>
        <s v="The Microfaculty (Fednet)"/>
        <s v="Queens Road Medical Centre (Fednet)"/>
        <s v="Kings Head Medical Practice(Fednet)"/>
        <s v="Grove Surgery (Fednet)"/>
      </sharedItems>
    </cacheField>
    <cacheField name="SubLocality ID" numFmtId="0">
      <sharedItems/>
    </cacheField>
    <cacheField name="SubLocality" numFmtId="0">
      <sharedItems/>
    </cacheField>
    <cacheField name="Clinical System" numFmtId="0">
      <sharedItems/>
    </cacheField>
    <cacheField name="sum of all Q" numFmtId="0" formula="'{WF-HC03-Q1} NHS Health Check Complete [Q1, PAY]'+'{WF-HC03-Q2} NHS Health Check Complete [Q2, PAY]'+'{WF-HC03-Q3} NHS Health Check Complete [Q3,PAY]'+'{WF-HC03-Q4} NHS Health Check Complete [Q4, PAY]'" databaseField="0"/>
    <cacheField name="EOY" numFmtId="0" formula="#NAME?-'sum of all Q'" databaseField="0"/>
    <cacheField name="Q1 Incomplete" numFmtId="0" formula="'{WF-HC02-Q1} NHS Health Check Done [Q1]'-'{WF-HC03-Q1} NHS Health Check Complete [Q1, PAY]'" databaseField="0"/>
    <cacheField name="Q2 Incomplete" numFmtId="0" formula="'{WF-HC02-Q2} NHS Health Check Done[Q2]'-'{WF-HC03-Q2} NHS Health Check Complete [Q2, PAY]'" databaseField="0"/>
    <cacheField name="Q3 Incomplete" numFmtId="0" formula="'{WF-HC02-Q3} NHS Health Check Done [Q3]'-'{WF-HC03-Q3} NHS Health Check Complete [Q3,PAY]'" databaseField="0"/>
    <cacheField name="Q4 Incomplete" numFmtId="0" formula="'{WF-HC02-Q4} NHS Health Check Done [Q4]'-'{WF-HC03-Q4} NHS Health Check Complete [Q4, PAY]'-'{WF-HC03-Q4} NHS Health Check Complete [Q4, PAY]'" databaseField="0"/>
  </cacheFields>
  <extLst>
    <ext xmlns:x14="http://schemas.microsoft.com/office/spreadsheetml/2009/9/main" uri="{725AE2AE-9491-48be-B2B4-4EB974FC3084}">
      <x14:pivotCacheDefinition pivotCacheId="2"/>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ew846" refreshedDate="44671.602163657408" createdVersion="6" refreshedVersion="7" minRefreshableVersion="3" recordCount="156" xr:uid="{00000000-000A-0000-FFFF-FFFF0A000000}">
  <cacheSource type="worksheet">
    <worksheetSource name="EmisData"/>
  </cacheSource>
  <cacheFields count="50">
    <cacheField name="Rel_D" numFmtId="0">
      <sharedItems containsSemiMixedTypes="0" containsDate="1" containsString="0" containsMixedTypes="1" minDate="2020-10-01T00:00:00" maxDate="2021-04-02T00:00:00" count="7">
        <d v="2021-07-01T00:00:00"/>
        <d v="2021-10-01T00:00:00"/>
        <d v="2022-01-01T00:00:00"/>
        <n v="44652"/>
        <d v="2021-04-01T00:00:00" u="1"/>
        <d v="2020-10-01T00:00:00" u="1"/>
        <d v="2021-01-01T00:00:00" u="1"/>
      </sharedItems>
    </cacheField>
    <cacheField name="OrgID" numFmtId="0">
      <sharedItems/>
    </cacheField>
    <cacheField name="{00-00} Listsize" numFmtId="0">
      <sharedItems containsSemiMixedTypes="0" containsString="0" containsNumber="1" containsInteger="1" minValue="2015" maxValue="16681"/>
    </cacheField>
    <cacheField name="{WF-HC02} NHS Health Done 2020-2021" numFmtId="0">
      <sharedItems containsSemiMixedTypes="0" containsString="0" containsNumber="1" containsInteger="1" minValue="0" maxValue="728"/>
    </cacheField>
    <cacheField name="{WF-HC02-Q1} NHS Health Check Done [Q1]" numFmtId="0">
      <sharedItems containsString="0" containsBlank="1" containsNumber="1" containsInteger="1" minValue="0" maxValue="229"/>
    </cacheField>
    <cacheField name="{WF-HC03-Q1} NHS Health Check Complete [Q1, PAY]" numFmtId="0">
      <sharedItems containsString="0" containsBlank="1" containsNumber="1" containsInteger="1" minValue="0" maxValue="209"/>
    </cacheField>
    <cacheField name="{WF-HC02-Q2} NHS Health Check Done[Q2]" numFmtId="0">
      <sharedItems containsString="0" containsBlank="1" containsNumber="1" containsInteger="1" minValue="0" maxValue="162"/>
    </cacheField>
    <cacheField name="{WF-HC03-Q2} NHS Health Check Complete [Q2, PAY]" numFmtId="0">
      <sharedItems containsString="0" containsBlank="1" containsNumber="1" containsInteger="1" minValue="0" maxValue="162"/>
    </cacheField>
    <cacheField name="{WF-HC02-Q3} NHS Health Check Done [Q3]" numFmtId="0">
      <sharedItems containsString="0" containsBlank="1" containsNumber="1" containsInteger="1" minValue="0" maxValue="238"/>
    </cacheField>
    <cacheField name="{WF-HC03-Q3} NHS Health Check Complete [Q3,PAY]" numFmtId="0">
      <sharedItems containsString="0" containsBlank="1" containsNumber="1" containsInteger="1" minValue="0" maxValue="238"/>
    </cacheField>
    <cacheField name="{WF-HC02-Q4} NHS Health Check Done [Q4]" numFmtId="0">
      <sharedItems containsString="0" containsBlank="1" containsNumber="1" containsInteger="1" minValue="0" maxValue="310"/>
    </cacheField>
    <cacheField name="{WF-HC03-Q4} NHS Health Check Complete [Q4, PAY]" numFmtId="0">
      <sharedItems containsString="0" containsBlank="1" containsNumber="1" containsInteger="1" minValue="0" maxValue="307"/>
    </cacheField>
    <cacheField name="{WF-HC03} NHS Health Check Complete 2020-2021 [EOY RECONC]" numFmtId="0">
      <sharedItems containsString="0" containsBlank="1" containsNumber="1" containsInteger="1" minValue="0" maxValue="726"/>
    </cacheField>
    <cacheField name="{WF-HC01} NHS Health Check Invite 2020-2021" numFmtId="0">
      <sharedItems containsSemiMixedTypes="0" containsString="0" containsNumber="1" containsInteger="1" minValue="0" maxValue="1727"/>
    </cacheField>
    <cacheField name="{WF-HC-P01} - BMI" numFmtId="0">
      <sharedItems containsString="0" containsBlank="1" containsNumber="1" containsInteger="1" minValue="0" maxValue="728"/>
    </cacheField>
    <cacheField name="{WF-HC-P02} - Ethnicity" numFmtId="0">
      <sharedItems containsSemiMixedTypes="0" containsString="0" containsNumber="1" containsInteger="1" minValue="0" maxValue="728"/>
    </cacheField>
    <cacheField name="{WF-HC-P03} - Blood Pressure Measurement" numFmtId="0">
      <sharedItems containsString="0" containsBlank="1" containsNumber="1" containsInteger="1" minValue="0" maxValue="725"/>
    </cacheField>
    <cacheField name="{WF-HC-P04} - Cardiovascular risk score - QRISK2" numFmtId="0">
      <sharedItems containsString="0" containsBlank="1" containsNumber="1" containsInteger="1" minValue="0" maxValue="726"/>
    </cacheField>
    <cacheField name="{WF-HC-P05} - Smoking status" numFmtId="0">
      <sharedItems containsSemiMixedTypes="0" containsString="0" containsNumber="1" containsInteger="1" minValue="0" maxValue="728"/>
    </cacheField>
    <cacheField name="{WF-HC-Q01} - Family history of heart disease" numFmtId="0">
      <sharedItems containsString="0" containsBlank="1" containsNumber="1" containsInteger="1" minValue="0" maxValue="719"/>
    </cacheField>
    <cacheField name="{WF-HC-Q02} - Physical Activity" numFmtId="0">
      <sharedItems containsString="0" containsBlank="1" containsNumber="1" containsInteger="1" minValue="0" maxValue="566"/>
    </cacheField>
    <cacheField name="{WF-HC-Q03} - Waist Circumference" numFmtId="0">
      <sharedItems containsString="0" containsBlank="1" containsNumber="1" containsInteger="1" minValue="0" maxValue="429"/>
    </cacheField>
    <cacheField name="{WF-HC-Q04} - Pulse Check" numFmtId="0">
      <sharedItems containsString="0" containsBlank="1" containsNumber="1" containsInteger="1" minValue="0" maxValue="698"/>
    </cacheField>
    <cacheField name="{WF-HC-Q05} - Alcohol Screening" numFmtId="0">
      <sharedItems containsSemiMixedTypes="0" containsString="0" containsNumber="1" containsInteger="1" minValue="0" maxValue="705"/>
    </cacheField>
    <cacheField name="{WF-HC-Q06} - Random Total Cholesterol and HDL" numFmtId="0">
      <sharedItems containsString="0" containsBlank="1" containsNumber="1" containsInteger="1" minValue="0" maxValue="703"/>
    </cacheField>
    <cacheField name="{WF-HC-Q07} - Raise Awareness of Dementia for Age &gt;65" numFmtId="0">
      <sharedItems containsString="0" containsBlank="1" containsNumber="1" containsInteger="1" minValue="0" maxValue="35"/>
    </cacheField>
    <cacheField name="{WF-HC-Q08} - Optician" numFmtId="0">
      <sharedItems containsString="0" containsBlank="1" containsNumber="1" containsInteger="1" minValue="0" maxValue="337"/>
    </cacheField>
    <cacheField name="Eligible Population" numFmtId="0">
      <sharedItems containsSemiMixedTypes="0" containsString="0" containsNumber="1" containsInteger="1" minValue="581" maxValue="4536"/>
    </cacheField>
    <cacheField name="Practice" numFmtId="0">
      <sharedItems containsBlank="1" count="43">
        <s v="Handsworth Medical Centre"/>
        <s v="Kiyani Medical Practice"/>
        <s v="LL Medical Care (Agarwal &amp; Agrwal Practice)"/>
        <s v="Green Man Medical Centre"/>
        <s v="Chingford Medical Practice"/>
        <s v="High Road Surgery"/>
        <s v="The Bailey Practice"/>
        <s v="The Langthorne Sharma Family Practice"/>
        <s v="Addison Road Medical Practice"/>
        <s v="The Microfaculty"/>
        <s v="Sma Medical Centre"/>
        <s v="The Harrow Road Surgery"/>
        <s v="Leyton Healthcare (Oliver Road)"/>
        <s v="Crawley Road Medical Centre"/>
        <s v="Old Church Surgery"/>
        <s v="The Manor Practice"/>
        <s v="The Ecclesbourne Practice"/>
        <s v="The Allum Medical Centre"/>
        <s v="Lime Tree Surgery"/>
        <s v="Churchill Medical Centre"/>
        <s v="The Lyndhurst Surgery"/>
        <s v="Francis Road Medical Centre"/>
        <s v="Hampton Medical Centre"/>
        <s v="The Ridgeway Surgery"/>
        <s v="Seymour Medical Centre"/>
        <s v="Queens Road Medical Centre"/>
        <s v="Kings Head Medical Practice"/>
        <s v="Larkshall Medical Centre"/>
        <s v="Waltham Forest Community &amp; Family Health Services Ltd"/>
        <s v="Higham Hill Medical Centre"/>
        <s v="St James Medical Practice Ltd"/>
        <s v="Forest Surgery"/>
        <s v="The Penryhn Surgery"/>
        <s v="Grove Surgery"/>
        <s v="Dr Dhital Practice"/>
        <s v="Lime Tree &amp; Sinnott Healthcare Ltd"/>
        <s v="Dr Shantir Practice"/>
        <s v="The Firs"/>
        <s v="Claremont Medical Centre"/>
        <m u="1"/>
        <s v=" The Penryhn Surgery" u="1"/>
        <s v=" The Firs" u="1"/>
        <s v=" Crawley Road Medical Centre" u="1"/>
      </sharedItems>
    </cacheField>
    <cacheField name="SubLocality ID" numFmtId="0">
      <sharedItems/>
    </cacheField>
    <cacheField name="SubLocality" numFmtId="0">
      <sharedItems containsBlank="1" count="8">
        <s v="Chingford E4"/>
        <s v="South Leytonstone"/>
        <s v="Chingford/ Walthamstow"/>
        <s v="Central Walthamstow"/>
        <s v="Leyton Collaborative"/>
        <s v="Forest Integrated Health"/>
        <s v="Walthamstow West"/>
        <m u="1"/>
      </sharedItems>
    </cacheField>
    <cacheField name="Clinical System" numFmtId="0">
      <sharedItems/>
    </cacheField>
    <cacheField name="Proportion Invite" numFmtId="0" formula="'{WF-HC01} NHS Health Check Invite 2020-2021'/'Eligible Population'" databaseField="0"/>
    <cacheField name="all quarters" numFmtId="0" formula="'{WF-HC03-Q1} NHS Health Check Complete [Q1, PAY]'+'{WF-HC03-Q2} NHS Health Check Complete [Q2, PAY]'+'{WF-HC03-Q3} NHS Health Check Complete [Q3,PAY]'+'{WF-HC03-Q4} NHS Health Check Complete [Q4, PAY]'" databaseField="0"/>
    <cacheField name="EOY" numFmtId="0" formula="'{WF-HC03} NHS Health Check Complete 2020-2021 [EOY RECONC]'-'all quarters'" databaseField="0"/>
    <cacheField name="Q1 Incomplete" numFmtId="0" formula="'{WF-HC02-Q1} NHS Health Check Done [Q1]'-'{WF-HC03-Q1} NHS Health Check Complete [Q1, PAY]'" databaseField="0"/>
    <cacheField name="Incomplete Q2" numFmtId="0" formula="'{WF-HC02-Q2} NHS Health Check Done[Q2]'-'{WF-HC03-Q2} NHS Health Check Complete [Q2, PAY]'" databaseField="0"/>
    <cacheField name="Q3 Incomplete" numFmtId="0" formula="'{WF-HC02-Q3} NHS Health Check Done [Q3]'-'{WF-HC03-Q3} NHS Health Check Complete [Q3,PAY]'" databaseField="0"/>
    <cacheField name="Q4 Incomplete" numFmtId="0" formula="'{WF-HC02-Q4} NHS Health Check Done [Q4]'-'{WF-HC03-Q4} NHS Health Check Complete [Q4, PAY]'" databaseField="0"/>
    <cacheField name="% Eligible population with health check done" numFmtId="0" formula="'{WF-HC03} NHS Health Check Complete 2020-2021 [EOY RECONC]'/'Eligible Population'" databaseField="0"/>
    <cacheField name="%invited" numFmtId="0" formula="'{WF-HC01} NHS Health Check Invite 2020-2021'/'Eligible Population'" databaseField="0"/>
    <cacheField name="%Complete Q1" numFmtId="0" formula="'{WF-HC03-Q1} NHS Health Check Complete [Q1, PAY]'/'{WF-HC02-Q1} NHS Health Check Done [Q1]'" databaseField="0"/>
    <cacheField name="% Incomplete Q1" numFmtId="0" formula=" 1-'%Complete Q1'" databaseField="0"/>
    <cacheField name="% Complete Q2" numFmtId="0" formula="'{WF-HC03-Q2} NHS Health Check Complete [Q2, PAY]'/'{WF-HC02-Q2} NHS Health Check Done[Q2]'" databaseField="0"/>
    <cacheField name="% Incomplete Q2" numFmtId="0" formula=" 1-'% Complete Q2'" databaseField="0"/>
    <cacheField name="% Complete Q3" numFmtId="0" formula="'{WF-HC03-Q3} NHS Health Check Complete [Q3,PAY]'/'{WF-HC02-Q3} NHS Health Check Done [Q3]'" databaseField="0"/>
    <cacheField name="% Incomplete" numFmtId="0" formula=" 1-'% Complete Q4'" databaseField="0"/>
    <cacheField name="% Incomplete Q3" numFmtId="0" formula=" 1-'% Complete Q3'" databaseField="0"/>
    <cacheField name="% Complete Q4" numFmtId="0" formula="'{WF-HC03-Q4} NHS Health Check Complete [Q4, PAY]'/'{WF-HC02-Q4} NHS Health Check Done [Q4]'" databaseField="0"/>
    <cacheField name="% Incomplete Q4" numFmtId="0" formula="1-'% Complete Q4'"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0">
  <r>
    <x v="0"/>
    <s v="F86006FN"/>
    <n v="0"/>
    <n v="0"/>
    <n v="0"/>
    <n v="0"/>
    <n v="0"/>
    <n v="0"/>
    <n v="0"/>
    <n v="0"/>
    <n v="0"/>
    <n v="0"/>
    <n v="0"/>
    <n v="0"/>
    <n v="0"/>
    <n v="0"/>
    <n v="0"/>
    <n v="0"/>
    <n v="0"/>
    <n v="0"/>
    <n v="0"/>
    <n v="0"/>
    <n v="0"/>
    <n v="0"/>
    <n v="0"/>
    <n v="0"/>
    <n v="0"/>
    <x v="0"/>
    <s v="WF-7"/>
    <s v="Fednet"/>
    <s v="EMISweb"/>
  </r>
  <r>
    <x v="0"/>
    <s v="F86638FN"/>
    <n v="0"/>
    <n v="0"/>
    <n v="0"/>
    <n v="0"/>
    <n v="0"/>
    <n v="0"/>
    <n v="0"/>
    <n v="0"/>
    <n v="0"/>
    <n v="0"/>
    <n v="0"/>
    <n v="11"/>
    <n v="0"/>
    <n v="0"/>
    <n v="0"/>
    <n v="0"/>
    <n v="0"/>
    <n v="0"/>
    <n v="0"/>
    <n v="0"/>
    <n v="0"/>
    <n v="0"/>
    <n v="0"/>
    <n v="0"/>
    <n v="0"/>
    <x v="1"/>
    <s v="WF-1"/>
    <s v="Fednet"/>
    <s v="SystmOne"/>
  </r>
  <r>
    <x v="0"/>
    <s v="F86030FN"/>
    <n v="0"/>
    <n v="0"/>
    <n v="0"/>
    <n v="0"/>
    <n v="0"/>
    <n v="0"/>
    <n v="0"/>
    <n v="0"/>
    <n v="0"/>
    <n v="0"/>
    <n v="0"/>
    <n v="0"/>
    <n v="0"/>
    <n v="0"/>
    <n v="0"/>
    <n v="0"/>
    <n v="0"/>
    <n v="0"/>
    <n v="0"/>
    <n v="0"/>
    <n v="0"/>
    <n v="0"/>
    <n v="0"/>
    <n v="0"/>
    <n v="0"/>
    <x v="2"/>
    <s v="WF-7"/>
    <s v="Fednet"/>
    <s v="EMISweb"/>
  </r>
  <r>
    <x v="0"/>
    <s v="F86700FN"/>
    <n v="0"/>
    <n v="0"/>
    <n v="0"/>
    <n v="0"/>
    <n v="0"/>
    <n v="0"/>
    <n v="0"/>
    <n v="0"/>
    <n v="0"/>
    <n v="0"/>
    <n v="0"/>
    <n v="0"/>
    <n v="0"/>
    <n v="0"/>
    <n v="0"/>
    <n v="0"/>
    <n v="0"/>
    <n v="0"/>
    <n v="0"/>
    <n v="0"/>
    <n v="0"/>
    <n v="0"/>
    <n v="0"/>
    <n v="0"/>
    <n v="0"/>
    <x v="3"/>
    <s v="WF-1"/>
    <s v="Fednet"/>
    <s v="EMISweb"/>
  </r>
  <r>
    <x v="0"/>
    <s v="F86062FN"/>
    <n v="0"/>
    <n v="0"/>
    <n v="0"/>
    <n v="0"/>
    <n v="0"/>
    <n v="0"/>
    <n v="0"/>
    <n v="0"/>
    <n v="0"/>
    <n v="0"/>
    <n v="0"/>
    <n v="0"/>
    <n v="0"/>
    <n v="0"/>
    <n v="0"/>
    <n v="0"/>
    <n v="0"/>
    <n v="0"/>
    <n v="0"/>
    <n v="0"/>
    <n v="0"/>
    <n v="0"/>
    <n v="0"/>
    <n v="0"/>
    <n v="0"/>
    <x v="4"/>
    <s v="WF-7"/>
    <s v="Fednet"/>
    <s v="EMISweb"/>
  </r>
  <r>
    <x v="1"/>
    <s v="F86030FN"/>
    <n v="4612"/>
    <n v="19"/>
    <n v="0"/>
    <n v="0"/>
    <n v="19"/>
    <n v="15"/>
    <n v="0"/>
    <n v="0"/>
    <n v="0"/>
    <n v="0"/>
    <n v="15"/>
    <n v="201"/>
    <n v="19"/>
    <n v="16"/>
    <n v="19"/>
    <n v="19"/>
    <n v="18"/>
    <n v="19"/>
    <n v="18"/>
    <n v="0"/>
    <n v="17"/>
    <n v="19"/>
    <n v="6"/>
    <n v="0"/>
    <n v="1"/>
    <x v="2"/>
    <s v="WF-7"/>
    <s v="Fednet"/>
    <s v="EMISweb"/>
  </r>
  <r>
    <x v="1"/>
    <s v="F86006FN"/>
    <n v="2211"/>
    <n v="36"/>
    <n v="0"/>
    <n v="0"/>
    <n v="36"/>
    <n v="32"/>
    <n v="0"/>
    <n v="0"/>
    <n v="0"/>
    <n v="0"/>
    <n v="32"/>
    <n v="367"/>
    <n v="36"/>
    <n v="32"/>
    <n v="36"/>
    <n v="36"/>
    <n v="36"/>
    <n v="36"/>
    <n v="28"/>
    <n v="0"/>
    <n v="31"/>
    <n v="36"/>
    <n v="23"/>
    <n v="0"/>
    <n v="0"/>
    <x v="0"/>
    <s v="WF-7"/>
    <s v="Fednet"/>
    <s v="EMISweb"/>
  </r>
  <r>
    <x v="1"/>
    <s v="F86062FN"/>
    <n v="3078"/>
    <n v="35"/>
    <n v="0"/>
    <n v="0"/>
    <n v="35"/>
    <n v="29"/>
    <n v="0"/>
    <n v="0"/>
    <n v="0"/>
    <n v="0"/>
    <n v="29"/>
    <n v="208"/>
    <n v="35"/>
    <n v="29"/>
    <n v="35"/>
    <n v="35"/>
    <n v="35"/>
    <n v="35"/>
    <n v="31"/>
    <n v="0"/>
    <n v="18"/>
    <n v="35"/>
    <n v="15"/>
    <n v="0"/>
    <n v="0"/>
    <x v="4"/>
    <s v="WF-7"/>
    <s v="Fednet"/>
    <s v="EMISweb"/>
  </r>
  <r>
    <x v="1"/>
    <s v="F86638FN"/>
    <n v="3085"/>
    <n v="11"/>
    <n v="0"/>
    <n v="0"/>
    <n v="11"/>
    <n v="11"/>
    <n v="0"/>
    <n v="0"/>
    <n v="0"/>
    <n v="0"/>
    <n v="11"/>
    <n v="137"/>
    <n v="11"/>
    <n v="11"/>
    <n v="11"/>
    <n v="11"/>
    <n v="11"/>
    <n v="11"/>
    <n v="8"/>
    <n v="0"/>
    <n v="11"/>
    <n v="11"/>
    <n v="5"/>
    <n v="0"/>
    <n v="0"/>
    <x v="1"/>
    <s v="WF-1"/>
    <s v="Fednet"/>
    <s v="SystmOne"/>
  </r>
  <r>
    <x v="1"/>
    <s v="F86700FN"/>
    <n v="2519"/>
    <n v="34"/>
    <n v="0"/>
    <n v="0"/>
    <n v="34"/>
    <n v="27"/>
    <n v="0"/>
    <n v="0"/>
    <n v="0"/>
    <n v="0"/>
    <n v="27"/>
    <n v="281"/>
    <n v="33"/>
    <n v="29"/>
    <n v="34"/>
    <n v="33"/>
    <n v="34"/>
    <n v="34"/>
    <n v="30"/>
    <n v="0"/>
    <n v="33"/>
    <n v="34"/>
    <n v="18"/>
    <n v="1"/>
    <n v="0"/>
    <x v="3"/>
    <s v="WF-1"/>
    <s v="Fednet"/>
    <s v="EMISweb"/>
  </r>
  <r>
    <x v="2"/>
    <s v="F86030FN"/>
    <n v="4723"/>
    <n v="32"/>
    <n v="0"/>
    <n v="0"/>
    <n v="19"/>
    <n v="15"/>
    <n v="13"/>
    <n v="12"/>
    <n v="0"/>
    <n v="0"/>
    <n v="27"/>
    <n v="218"/>
    <n v="31"/>
    <n v="29"/>
    <n v="32"/>
    <n v="32"/>
    <n v="31"/>
    <n v="31"/>
    <n v="30"/>
    <n v="13"/>
    <n v="26"/>
    <n v="19"/>
    <n v="11"/>
    <n v="0"/>
    <n v="1"/>
    <x v="2"/>
    <s v="WF-7"/>
    <s v="Fednet"/>
    <s v="EMISweb"/>
  </r>
  <r>
    <x v="2"/>
    <s v="F86700FN"/>
    <n v="2598"/>
    <n v="75"/>
    <n v="0"/>
    <n v="0"/>
    <n v="34"/>
    <n v="27"/>
    <n v="41"/>
    <n v="39"/>
    <n v="0"/>
    <n v="0"/>
    <n v="66"/>
    <n v="365"/>
    <n v="74"/>
    <n v="70"/>
    <n v="74"/>
    <n v="74"/>
    <n v="73"/>
    <n v="75"/>
    <n v="69"/>
    <n v="0"/>
    <n v="48"/>
    <n v="75"/>
    <n v="57"/>
    <n v="1"/>
    <n v="14"/>
    <x v="3"/>
    <s v="WF-1"/>
    <s v="Fednet"/>
    <s v="EMISweb"/>
  </r>
  <r>
    <x v="2"/>
    <s v="F86062FN"/>
    <n v="3223"/>
    <n v="75"/>
    <n v="0"/>
    <n v="0"/>
    <n v="35"/>
    <n v="29"/>
    <n v="40"/>
    <n v="38"/>
    <n v="0"/>
    <n v="0"/>
    <n v="67"/>
    <n v="232"/>
    <n v="74"/>
    <n v="69"/>
    <n v="75"/>
    <n v="75"/>
    <n v="74"/>
    <n v="75"/>
    <n v="71"/>
    <n v="13"/>
    <n v="22"/>
    <n v="60"/>
    <n v="44"/>
    <n v="0"/>
    <n v="9"/>
    <x v="4"/>
    <s v="WF-7"/>
    <s v="Fednet"/>
    <s v="EMISweb"/>
  </r>
  <r>
    <x v="2"/>
    <s v="F86638FN"/>
    <n v="3220"/>
    <n v="18"/>
    <n v="0"/>
    <n v="0"/>
    <n v="11"/>
    <n v="11"/>
    <n v="7"/>
    <n v="7"/>
    <n v="0"/>
    <n v="0"/>
    <n v="18"/>
    <n v="150"/>
    <n v="18"/>
    <n v="18"/>
    <n v="18"/>
    <n v="18"/>
    <n v="18"/>
    <n v="18"/>
    <n v="15"/>
    <n v="5"/>
    <n v="16"/>
    <n v="13"/>
    <n v="10"/>
    <n v="0"/>
    <n v="0"/>
    <x v="1"/>
    <s v="WF-1"/>
    <s v="Fednet"/>
    <s v="SystmOne"/>
  </r>
  <r>
    <x v="2"/>
    <s v="F86006FN"/>
    <n v="2332"/>
    <n v="51"/>
    <n v="0"/>
    <n v="0"/>
    <n v="36"/>
    <n v="32"/>
    <n v="15"/>
    <n v="15"/>
    <n v="0"/>
    <n v="0"/>
    <n v="47"/>
    <n v="368"/>
    <n v="51"/>
    <n v="47"/>
    <n v="51"/>
    <n v="51"/>
    <n v="51"/>
    <n v="51"/>
    <n v="42"/>
    <n v="10"/>
    <n v="39"/>
    <n v="40"/>
    <n v="32"/>
    <n v="0"/>
    <n v="1"/>
    <x v="0"/>
    <s v="WF-7"/>
    <s v="Fednet"/>
    <s v="EMISweb"/>
  </r>
  <r>
    <x v="3"/>
    <s v="F86062FN"/>
    <n v="3500"/>
    <n v="135"/>
    <n v="0"/>
    <n v="0"/>
    <n v="35"/>
    <n v="29"/>
    <n v="40"/>
    <n v="38"/>
    <n v="60"/>
    <n v="59"/>
    <n v="126"/>
    <n v="304"/>
    <n v="134"/>
    <n v="128"/>
    <n v="135"/>
    <n v="135"/>
    <n v="134"/>
    <n v="135"/>
    <n v="131"/>
    <n v="24"/>
    <n v="38"/>
    <n v="114"/>
    <n v="101"/>
    <n v="0"/>
    <n v="26"/>
    <x v="4"/>
    <s v="WF-7"/>
    <s v="Fednet"/>
    <s v="EMISweb"/>
  </r>
  <r>
    <x v="3"/>
    <s v="F86006FN"/>
    <n v="2591"/>
    <n v="81"/>
    <n v="0"/>
    <n v="0"/>
    <n v="36"/>
    <n v="32"/>
    <n v="15"/>
    <n v="15"/>
    <n v="30"/>
    <n v="30"/>
    <n v="77"/>
    <n v="399"/>
    <n v="81"/>
    <n v="77"/>
    <n v="81"/>
    <n v="81"/>
    <n v="81"/>
    <n v="80"/>
    <n v="71"/>
    <n v="12"/>
    <n v="48"/>
    <n v="63"/>
    <n v="60"/>
    <n v="0"/>
    <n v="8"/>
    <x v="0"/>
    <s v="WF-7"/>
    <s v="Fednet"/>
    <s v="EMISweb"/>
  </r>
  <r>
    <x v="3"/>
    <s v="F86638FN"/>
    <n v="3329"/>
    <n v="60"/>
    <n v="0"/>
    <n v="0"/>
    <n v="11"/>
    <n v="11"/>
    <n v="7"/>
    <n v="7"/>
    <n v="42"/>
    <n v="41"/>
    <n v="59"/>
    <n v="199"/>
    <n v="59"/>
    <n v="60"/>
    <n v="52"/>
    <n v="60"/>
    <n v="60"/>
    <n v="60"/>
    <n v="57"/>
    <n v="5"/>
    <n v="16"/>
    <n v="55"/>
    <n v="53"/>
    <n v="0"/>
    <n v="17"/>
    <x v="1"/>
    <s v="WF-1"/>
    <s v="Fednet"/>
    <s v="SystmOne"/>
  </r>
  <r>
    <x v="3"/>
    <s v="F86030FN"/>
    <n v="4928"/>
    <n v="62"/>
    <n v="0"/>
    <n v="0"/>
    <n v="18"/>
    <n v="14"/>
    <n v="13"/>
    <n v="12"/>
    <n v="31"/>
    <n v="31"/>
    <n v="57"/>
    <n v="260"/>
    <n v="61"/>
    <n v="59"/>
    <n v="62"/>
    <n v="62"/>
    <n v="61"/>
    <n v="61"/>
    <n v="60"/>
    <n v="19"/>
    <n v="35"/>
    <n v="40"/>
    <n v="37"/>
    <n v="0"/>
    <n v="9"/>
    <x v="2"/>
    <s v="WF-7"/>
    <s v="Fednet"/>
    <s v="EMISweb"/>
  </r>
  <r>
    <x v="3"/>
    <s v="F86700FN"/>
    <n v="2680"/>
    <n v="107"/>
    <n v="0"/>
    <n v="0"/>
    <n v="34"/>
    <n v="27"/>
    <n v="41"/>
    <n v="39"/>
    <n v="32"/>
    <n v="31"/>
    <n v="97"/>
    <n v="413"/>
    <n v="106"/>
    <n v="102"/>
    <n v="106"/>
    <n v="106"/>
    <n v="104"/>
    <n v="107"/>
    <n v="101"/>
    <n v="0"/>
    <n v="48"/>
    <n v="107"/>
    <n v="89"/>
    <n v="1"/>
    <n v="28"/>
    <x v="3"/>
    <s v="WF-1"/>
    <s v="Fednet"/>
    <s v="EMISweb"/>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56">
  <r>
    <x v="0"/>
    <s v="F86004"/>
    <n v="16093"/>
    <n v="5"/>
    <n v="5"/>
    <n v="0"/>
    <n v="0"/>
    <n v="0"/>
    <n v="0"/>
    <n v="0"/>
    <n v="0"/>
    <n v="0"/>
    <n v="0"/>
    <n v="11"/>
    <n v="5"/>
    <n v="5"/>
    <n v="5"/>
    <n v="0"/>
    <n v="5"/>
    <n v="2"/>
    <n v="5"/>
    <n v="2"/>
    <n v="5"/>
    <n v="5"/>
    <n v="1"/>
    <n v="0"/>
    <n v="0"/>
    <n v="4536"/>
    <x v="0"/>
    <s v="WF-2"/>
    <x v="0"/>
    <s v="SystmOne"/>
  </r>
  <r>
    <x v="0"/>
    <s v="F86701"/>
    <n v="3722"/>
    <n v="11"/>
    <n v="11"/>
    <n v="11"/>
    <n v="0"/>
    <n v="0"/>
    <n v="0"/>
    <n v="0"/>
    <n v="0"/>
    <n v="0"/>
    <n v="11"/>
    <n v="97"/>
    <n v="11"/>
    <n v="11"/>
    <n v="11"/>
    <n v="11"/>
    <n v="11"/>
    <n v="11"/>
    <n v="8"/>
    <n v="10"/>
    <n v="6"/>
    <n v="5"/>
    <n v="11"/>
    <n v="1"/>
    <n v="3"/>
    <n v="923"/>
    <x v="1"/>
    <s v="WF-5"/>
    <x v="1"/>
    <s v="EMISweb"/>
  </r>
  <r>
    <x v="0"/>
    <s v="F86625"/>
    <n v="5921"/>
    <n v="0"/>
    <n v="0"/>
    <n v="0"/>
    <n v="0"/>
    <n v="0"/>
    <n v="0"/>
    <n v="0"/>
    <n v="0"/>
    <n v="0"/>
    <n v="0"/>
    <n v="0"/>
    <n v="0"/>
    <n v="0"/>
    <n v="0"/>
    <n v="0"/>
    <n v="0"/>
    <n v="0"/>
    <n v="0"/>
    <n v="0"/>
    <n v="0"/>
    <n v="0"/>
    <n v="0"/>
    <n v="0"/>
    <n v="0"/>
    <n v="1585"/>
    <x v="2"/>
    <s v="WF-5"/>
    <x v="1"/>
    <s v="EMISweb"/>
  </r>
  <r>
    <x v="0"/>
    <s v="F86621"/>
    <n v="6274"/>
    <n v="2"/>
    <n v="2"/>
    <n v="1"/>
    <n v="0"/>
    <n v="0"/>
    <n v="0"/>
    <n v="0"/>
    <n v="0"/>
    <n v="0"/>
    <n v="1"/>
    <n v="2"/>
    <n v="2"/>
    <n v="2"/>
    <n v="2"/>
    <n v="1"/>
    <n v="2"/>
    <n v="1"/>
    <n v="2"/>
    <n v="1"/>
    <n v="1"/>
    <n v="2"/>
    <n v="0"/>
    <n v="0"/>
    <n v="0"/>
    <n v="1532"/>
    <x v="3"/>
    <s v="WF-5"/>
    <x v="1"/>
    <s v="EMISweb"/>
  </r>
  <r>
    <x v="0"/>
    <s v="Y01291"/>
    <n v="8999"/>
    <n v="20"/>
    <n v="20"/>
    <n v="20"/>
    <n v="0"/>
    <n v="0"/>
    <n v="0"/>
    <n v="0"/>
    <n v="0"/>
    <n v="0"/>
    <n v="20"/>
    <n v="28"/>
    <n v="20"/>
    <n v="20"/>
    <n v="20"/>
    <n v="20"/>
    <n v="20"/>
    <n v="18"/>
    <n v="2"/>
    <n v="5"/>
    <n v="15"/>
    <n v="18"/>
    <n v="19"/>
    <n v="0"/>
    <n v="10"/>
    <n v="2238"/>
    <x v="4"/>
    <s v="WF-2"/>
    <x v="0"/>
    <s v="EMISweb"/>
  </r>
  <r>
    <x v="0"/>
    <s v="F86045"/>
    <n v="2015"/>
    <n v="18"/>
    <n v="18"/>
    <n v="18"/>
    <n v="0"/>
    <n v="0"/>
    <n v="0"/>
    <n v="0"/>
    <n v="0"/>
    <n v="0"/>
    <n v="18"/>
    <n v="20"/>
    <n v="18"/>
    <n v="18"/>
    <n v="18"/>
    <n v="18"/>
    <n v="18"/>
    <n v="18"/>
    <n v="13"/>
    <n v="0"/>
    <n v="18"/>
    <n v="16"/>
    <n v="6"/>
    <n v="0"/>
    <n v="11"/>
    <n v="581"/>
    <x v="5"/>
    <s v="WF-5"/>
    <x v="1"/>
    <s v="EMISweb"/>
  </r>
  <r>
    <x v="0"/>
    <s v="F86689"/>
    <n v="4360"/>
    <n v="13"/>
    <n v="13"/>
    <n v="9"/>
    <n v="0"/>
    <n v="0"/>
    <n v="0"/>
    <n v="0"/>
    <n v="0"/>
    <n v="0"/>
    <n v="9"/>
    <n v="33"/>
    <n v="12"/>
    <n v="9"/>
    <n v="11"/>
    <n v="12"/>
    <n v="13"/>
    <n v="12"/>
    <n v="0"/>
    <n v="0"/>
    <n v="10"/>
    <n v="7"/>
    <n v="11"/>
    <n v="0"/>
    <n v="2"/>
    <n v="1242"/>
    <x v="6"/>
    <s v="WF-1"/>
    <x v="2"/>
    <s v="EMISweb"/>
  </r>
  <r>
    <x v="0"/>
    <s v="F86705"/>
    <n v="3559"/>
    <n v="42"/>
    <n v="42"/>
    <n v="41"/>
    <n v="0"/>
    <n v="0"/>
    <n v="0"/>
    <n v="0"/>
    <n v="0"/>
    <n v="0"/>
    <n v="41"/>
    <n v="46"/>
    <n v="42"/>
    <n v="42"/>
    <n v="42"/>
    <n v="41"/>
    <n v="42"/>
    <n v="42"/>
    <n v="32"/>
    <n v="42"/>
    <n v="39"/>
    <n v="39"/>
    <n v="29"/>
    <n v="0"/>
    <n v="21"/>
    <n v="838"/>
    <x v="7"/>
    <s v="WF-5"/>
    <x v="1"/>
    <s v="EMISweb"/>
  </r>
  <r>
    <x v="0"/>
    <s v="F86607"/>
    <n v="14897"/>
    <n v="229"/>
    <n v="229"/>
    <n v="207"/>
    <n v="0"/>
    <n v="0"/>
    <n v="0"/>
    <n v="0"/>
    <n v="0"/>
    <n v="0"/>
    <n v="207"/>
    <n v="442"/>
    <n v="214"/>
    <n v="229"/>
    <n v="210"/>
    <n v="211"/>
    <n v="229"/>
    <n v="223"/>
    <n v="169"/>
    <n v="0"/>
    <n v="2"/>
    <n v="227"/>
    <n v="103"/>
    <n v="0"/>
    <n v="0"/>
    <n v="3886"/>
    <x v="8"/>
    <s v="WF-6"/>
    <x v="3"/>
    <s v="EMISweb"/>
  </r>
  <r>
    <x v="0"/>
    <s v="F86638"/>
    <n v="5286"/>
    <n v="0"/>
    <n v="0"/>
    <n v="0"/>
    <n v="0"/>
    <n v="0"/>
    <n v="0"/>
    <n v="0"/>
    <n v="0"/>
    <n v="0"/>
    <n v="0"/>
    <n v="0"/>
    <n v="0"/>
    <n v="0"/>
    <n v="0"/>
    <n v="0"/>
    <n v="0"/>
    <n v="0"/>
    <n v="0"/>
    <n v="0"/>
    <n v="0"/>
    <n v="0"/>
    <n v="0"/>
    <n v="0"/>
    <n v="0"/>
    <n v="1372"/>
    <x v="9"/>
    <s v="WF-1"/>
    <x v="2"/>
    <s v="SystmOne"/>
  </r>
  <r>
    <x v="0"/>
    <s v="F86038"/>
    <n v="11570"/>
    <n v="3"/>
    <n v="3"/>
    <n v="3"/>
    <n v="0"/>
    <n v="0"/>
    <n v="0"/>
    <n v="0"/>
    <n v="0"/>
    <n v="0"/>
    <n v="3"/>
    <n v="4"/>
    <n v="3"/>
    <n v="3"/>
    <n v="3"/>
    <n v="3"/>
    <n v="3"/>
    <n v="3"/>
    <n v="3"/>
    <n v="0"/>
    <n v="3"/>
    <n v="3"/>
    <n v="3"/>
    <n v="0"/>
    <n v="2"/>
    <n v="2589"/>
    <x v="10"/>
    <s v="WF-3"/>
    <x v="4"/>
    <s v="EMISweb"/>
  </r>
  <r>
    <x v="0"/>
    <s v="F86666"/>
    <n v="14815"/>
    <n v="133"/>
    <n v="133"/>
    <n v="84"/>
    <n v="0"/>
    <n v="0"/>
    <n v="0"/>
    <n v="0"/>
    <n v="0"/>
    <n v="0"/>
    <n v="84"/>
    <n v="244"/>
    <n v="132"/>
    <n v="115"/>
    <n v="130"/>
    <n v="104"/>
    <n v="128"/>
    <n v="76"/>
    <n v="100"/>
    <n v="108"/>
    <n v="52"/>
    <n v="130"/>
    <n v="78"/>
    <n v="9"/>
    <n v="3"/>
    <n v="3505"/>
    <x v="11"/>
    <s v="WF-5"/>
    <x v="1"/>
    <s v="EMISweb"/>
  </r>
  <r>
    <x v="0"/>
    <s v="F86074"/>
    <n v="15237"/>
    <n v="17"/>
    <n v="17"/>
    <n v="16"/>
    <n v="0"/>
    <n v="0"/>
    <n v="0"/>
    <n v="0"/>
    <n v="0"/>
    <n v="0"/>
    <n v="0"/>
    <n v="35"/>
    <n v="17"/>
    <n v="17"/>
    <n v="19"/>
    <n v="16"/>
    <n v="17"/>
    <n v="2"/>
    <n v="13"/>
    <n v="15"/>
    <n v="3"/>
    <n v="16"/>
    <n v="9"/>
    <n v="0"/>
    <n v="0"/>
    <n v="3548"/>
    <x v="12"/>
    <s v="WF-3"/>
    <x v="4"/>
    <s v="SystmOne"/>
  </r>
  <r>
    <x v="0"/>
    <s v="F86044"/>
    <n v="9904"/>
    <n v="44"/>
    <n v="44"/>
    <n v="11"/>
    <n v="0"/>
    <n v="0"/>
    <n v="0"/>
    <n v="0"/>
    <n v="0"/>
    <n v="0"/>
    <n v="11"/>
    <n v="82"/>
    <n v="42"/>
    <n v="44"/>
    <n v="43"/>
    <n v="13"/>
    <n v="44"/>
    <n v="24"/>
    <n v="43"/>
    <n v="0"/>
    <n v="0"/>
    <n v="44"/>
    <n v="23"/>
    <n v="0"/>
    <n v="35"/>
    <n v="2301"/>
    <x v="13"/>
    <s v="WF-4"/>
    <x v="5"/>
    <s v="EMISweb"/>
  </r>
  <r>
    <x v="0"/>
    <s v="F86616"/>
    <n v="7696"/>
    <n v="9"/>
    <n v="9"/>
    <n v="2"/>
    <n v="0"/>
    <n v="0"/>
    <n v="0"/>
    <n v="0"/>
    <n v="0"/>
    <n v="0"/>
    <n v="2"/>
    <n v="53"/>
    <n v="8"/>
    <n v="9"/>
    <n v="3"/>
    <n v="9"/>
    <n v="9"/>
    <n v="8"/>
    <n v="6"/>
    <n v="1"/>
    <n v="2"/>
    <n v="8"/>
    <n v="4"/>
    <n v="0"/>
    <n v="1"/>
    <n v="2001"/>
    <x v="14"/>
    <s v="WF-2"/>
    <x v="0"/>
    <s v="EMISweb"/>
  </r>
  <r>
    <x v="0"/>
    <s v="F86011"/>
    <n v="9612"/>
    <n v="3"/>
    <n v="3"/>
    <n v="3"/>
    <n v="0"/>
    <n v="0"/>
    <n v="0"/>
    <n v="0"/>
    <n v="0"/>
    <n v="0"/>
    <n v="3"/>
    <n v="4"/>
    <n v="3"/>
    <n v="3"/>
    <n v="3"/>
    <n v="3"/>
    <n v="3"/>
    <n v="2"/>
    <n v="2"/>
    <n v="1"/>
    <n v="2"/>
    <n v="3"/>
    <n v="1"/>
    <n v="0"/>
    <n v="0"/>
    <n v="2516"/>
    <x v="15"/>
    <s v="WF-3"/>
    <x v="4"/>
    <s v="EMISweb"/>
  </r>
  <r>
    <x v="0"/>
    <s v="F86018"/>
    <n v="10047"/>
    <n v="1"/>
    <n v="1"/>
    <n v="1"/>
    <n v="0"/>
    <n v="0"/>
    <n v="0"/>
    <n v="0"/>
    <n v="0"/>
    <n v="0"/>
    <n v="0"/>
    <n v="21"/>
    <n v="1"/>
    <n v="1"/>
    <n v="1"/>
    <n v="1"/>
    <n v="1"/>
    <n v="0"/>
    <n v="1"/>
    <n v="0"/>
    <n v="1"/>
    <n v="1"/>
    <n v="1"/>
    <n v="0"/>
    <n v="0"/>
    <n v="2563"/>
    <x v="16"/>
    <s v="WF-4"/>
    <x v="5"/>
    <s v="SystmOne"/>
  </r>
  <r>
    <x v="0"/>
    <s v="F86036"/>
    <n v="15439"/>
    <n v="0"/>
    <n v="0"/>
    <n v="0"/>
    <n v="0"/>
    <n v="0"/>
    <n v="0"/>
    <n v="0"/>
    <n v="0"/>
    <n v="0"/>
    <n v="0"/>
    <n v="0"/>
    <n v="0"/>
    <n v="0"/>
    <n v="0"/>
    <n v="0"/>
    <n v="0"/>
    <n v="0"/>
    <n v="0"/>
    <n v="0"/>
    <n v="0"/>
    <n v="0"/>
    <n v="0"/>
    <n v="0"/>
    <n v="0"/>
    <n v="4501"/>
    <x v="17"/>
    <s v="WF-4"/>
    <x v="5"/>
    <s v="EMISweb"/>
  </r>
  <r>
    <x v="0"/>
    <s v="F86650"/>
    <n v="8026"/>
    <n v="209"/>
    <n v="209"/>
    <n v="209"/>
    <n v="0"/>
    <n v="0"/>
    <n v="0"/>
    <n v="0"/>
    <n v="0"/>
    <n v="0"/>
    <n v="209"/>
    <n v="852"/>
    <n v="209"/>
    <n v="209"/>
    <n v="209"/>
    <n v="209"/>
    <n v="209"/>
    <n v="209"/>
    <n v="153"/>
    <n v="205"/>
    <n v="203"/>
    <n v="205"/>
    <n v="195"/>
    <n v="1"/>
    <n v="2"/>
    <n v="2218"/>
    <x v="18"/>
    <s v="WF-4"/>
    <x v="5"/>
    <s v="EMISweb"/>
  </r>
  <r>
    <x v="0"/>
    <s v="F86627"/>
    <n v="13423"/>
    <n v="30"/>
    <n v="30"/>
    <n v="30"/>
    <n v="0"/>
    <n v="0"/>
    <n v="0"/>
    <n v="0"/>
    <n v="0"/>
    <n v="0"/>
    <n v="30"/>
    <n v="251"/>
    <n v="30"/>
    <n v="30"/>
    <n v="30"/>
    <n v="30"/>
    <n v="30"/>
    <n v="25"/>
    <n v="16"/>
    <n v="25"/>
    <n v="26"/>
    <n v="29"/>
    <n v="21"/>
    <n v="2"/>
    <n v="0"/>
    <n v="3727"/>
    <x v="19"/>
    <s v="WF-2"/>
    <x v="0"/>
    <s v="EMISweb"/>
  </r>
  <r>
    <x v="0"/>
    <s v="F86088"/>
    <n v="4850"/>
    <n v="0"/>
    <n v="0"/>
    <n v="0"/>
    <n v="0"/>
    <n v="0"/>
    <n v="0"/>
    <n v="0"/>
    <n v="0"/>
    <n v="0"/>
    <n v="0"/>
    <n v="0"/>
    <n v="0"/>
    <n v="0"/>
    <n v="0"/>
    <n v="0"/>
    <n v="0"/>
    <n v="0"/>
    <n v="0"/>
    <n v="0"/>
    <n v="0"/>
    <n v="0"/>
    <n v="0"/>
    <n v="0"/>
    <n v="0"/>
    <n v="1287"/>
    <x v="20"/>
    <s v="WF-4"/>
    <x v="5"/>
    <s v="EMISweb"/>
  </r>
  <r>
    <x v="0"/>
    <s v="F86696"/>
    <n v="6737"/>
    <n v="17"/>
    <n v="17"/>
    <n v="17"/>
    <n v="0"/>
    <n v="0"/>
    <n v="0"/>
    <n v="0"/>
    <n v="0"/>
    <n v="0"/>
    <n v="17"/>
    <n v="17"/>
    <n v="17"/>
    <n v="17"/>
    <n v="17"/>
    <n v="17"/>
    <n v="17"/>
    <n v="17"/>
    <n v="17"/>
    <n v="15"/>
    <n v="16"/>
    <n v="17"/>
    <n v="11"/>
    <n v="1"/>
    <n v="14"/>
    <n v="1442"/>
    <x v="21"/>
    <s v="WF-4"/>
    <x v="5"/>
    <s v="EMISweb"/>
  </r>
  <r>
    <x v="0"/>
    <s v="F86712"/>
    <n v="3294"/>
    <n v="15"/>
    <n v="15"/>
    <n v="13"/>
    <n v="0"/>
    <n v="0"/>
    <n v="0"/>
    <n v="0"/>
    <n v="0"/>
    <n v="0"/>
    <n v="13"/>
    <n v="16"/>
    <n v="14"/>
    <n v="15"/>
    <n v="14"/>
    <n v="14"/>
    <n v="15"/>
    <n v="15"/>
    <n v="0"/>
    <n v="0"/>
    <n v="0"/>
    <n v="10"/>
    <n v="5"/>
    <n v="0"/>
    <n v="1"/>
    <n v="817"/>
    <x v="22"/>
    <s v="WF-4"/>
    <x v="5"/>
    <s v="EMISweb"/>
  </r>
  <r>
    <x v="0"/>
    <s v="F86078"/>
    <n v="6909"/>
    <n v="1"/>
    <n v="1"/>
    <n v="1"/>
    <n v="0"/>
    <n v="0"/>
    <n v="0"/>
    <n v="0"/>
    <n v="0"/>
    <n v="0"/>
    <n v="1"/>
    <n v="1"/>
    <n v="1"/>
    <n v="1"/>
    <n v="1"/>
    <n v="1"/>
    <n v="1"/>
    <n v="1"/>
    <n v="0"/>
    <n v="0"/>
    <n v="1"/>
    <n v="0"/>
    <n v="1"/>
    <n v="0"/>
    <n v="0"/>
    <n v="2164"/>
    <x v="23"/>
    <s v="WF-2"/>
    <x v="0"/>
    <s v="EMISweb"/>
  </r>
  <r>
    <x v="0"/>
    <s v="F86006"/>
    <n v="6686"/>
    <n v="0"/>
    <n v="0"/>
    <n v="0"/>
    <n v="0"/>
    <n v="0"/>
    <n v="0"/>
    <n v="0"/>
    <n v="0"/>
    <n v="0"/>
    <n v="0"/>
    <n v="0"/>
    <n v="0"/>
    <n v="0"/>
    <n v="0"/>
    <n v="0"/>
    <n v="0"/>
    <n v="0"/>
    <n v="0"/>
    <n v="0"/>
    <n v="0"/>
    <n v="0"/>
    <n v="0"/>
    <n v="0"/>
    <n v="0"/>
    <n v="1738"/>
    <x v="24"/>
    <s v="WF-7"/>
    <x v="6"/>
    <s v="EMISweb"/>
  </r>
  <r>
    <x v="0"/>
    <s v="F86030"/>
    <n v="8105"/>
    <n v="0"/>
    <n v="0"/>
    <n v="0"/>
    <n v="0"/>
    <n v="0"/>
    <n v="0"/>
    <n v="0"/>
    <n v="0"/>
    <n v="0"/>
    <n v="0"/>
    <n v="0"/>
    <n v="0"/>
    <n v="0"/>
    <n v="0"/>
    <n v="0"/>
    <n v="0"/>
    <n v="0"/>
    <n v="0"/>
    <n v="0"/>
    <n v="0"/>
    <n v="0"/>
    <n v="0"/>
    <n v="0"/>
    <n v="0"/>
    <n v="1831"/>
    <x v="25"/>
    <s v="WF-7"/>
    <x v="6"/>
    <s v="EMISweb"/>
  </r>
  <r>
    <x v="0"/>
    <s v="F86700"/>
    <n v="3863"/>
    <n v="2"/>
    <n v="2"/>
    <n v="0"/>
    <n v="0"/>
    <n v="0"/>
    <n v="0"/>
    <n v="0"/>
    <n v="0"/>
    <n v="0"/>
    <n v="0"/>
    <n v="3"/>
    <n v="2"/>
    <n v="0"/>
    <n v="2"/>
    <n v="2"/>
    <n v="1"/>
    <n v="2"/>
    <n v="2"/>
    <n v="0"/>
    <n v="1"/>
    <n v="2"/>
    <n v="1"/>
    <n v="0"/>
    <n v="0"/>
    <n v="987"/>
    <x v="26"/>
    <s v="WF-1"/>
    <x v="2"/>
    <s v="EMISweb"/>
  </r>
  <r>
    <x v="0"/>
    <s v="F86664"/>
    <n v="8428"/>
    <n v="86"/>
    <n v="86"/>
    <n v="86"/>
    <n v="0"/>
    <n v="0"/>
    <n v="0"/>
    <n v="0"/>
    <n v="0"/>
    <n v="0"/>
    <n v="86"/>
    <n v="148"/>
    <n v="86"/>
    <n v="86"/>
    <n v="86"/>
    <n v="86"/>
    <n v="86"/>
    <n v="84"/>
    <n v="78"/>
    <n v="77"/>
    <n v="80"/>
    <n v="84"/>
    <n v="48"/>
    <n v="1"/>
    <n v="41"/>
    <n v="2316"/>
    <x v="27"/>
    <s v="WF-1"/>
    <x v="2"/>
    <s v="EMISweb"/>
  </r>
  <r>
    <x v="0"/>
    <s v="F86644"/>
    <n v="9794"/>
    <n v="24"/>
    <n v="24"/>
    <n v="23"/>
    <n v="0"/>
    <n v="0"/>
    <n v="0"/>
    <n v="0"/>
    <n v="0"/>
    <n v="0"/>
    <n v="23"/>
    <n v="28"/>
    <n v="23"/>
    <n v="24"/>
    <n v="24"/>
    <n v="24"/>
    <n v="24"/>
    <n v="24"/>
    <n v="22"/>
    <n v="0"/>
    <n v="16"/>
    <n v="23"/>
    <n v="12"/>
    <n v="0"/>
    <n v="0"/>
    <n v="2628"/>
    <x v="28"/>
    <s v="WF-6"/>
    <x v="3"/>
    <s v="EMISweb"/>
  </r>
  <r>
    <x v="0"/>
    <s v="F86679"/>
    <n v="6044"/>
    <n v="2"/>
    <n v="2"/>
    <n v="2"/>
    <n v="0"/>
    <n v="0"/>
    <n v="0"/>
    <n v="0"/>
    <n v="0"/>
    <n v="0"/>
    <n v="2"/>
    <n v="3"/>
    <n v="2"/>
    <n v="2"/>
    <n v="2"/>
    <n v="2"/>
    <n v="2"/>
    <n v="2"/>
    <n v="0"/>
    <n v="0"/>
    <n v="2"/>
    <n v="2"/>
    <n v="2"/>
    <n v="0"/>
    <n v="0"/>
    <n v="1426"/>
    <x v="29"/>
    <s v="WF-7"/>
    <x v="6"/>
    <s v="EMISweb"/>
  </r>
  <r>
    <x v="0"/>
    <s v="F86058"/>
    <n v="16368"/>
    <n v="126"/>
    <n v="126"/>
    <n v="106"/>
    <n v="0"/>
    <n v="0"/>
    <n v="0"/>
    <n v="0"/>
    <n v="0"/>
    <n v="0"/>
    <n v="106"/>
    <n v="246"/>
    <n v="117"/>
    <n v="125"/>
    <n v="115"/>
    <n v="120"/>
    <n v="123"/>
    <n v="123"/>
    <n v="113"/>
    <n v="6"/>
    <n v="116"/>
    <n v="109"/>
    <n v="116"/>
    <n v="0"/>
    <n v="89"/>
    <n v="3790"/>
    <x v="30"/>
    <s v="WF-7"/>
    <x v="6"/>
    <s v="EMISweb"/>
  </r>
  <r>
    <x v="0"/>
    <s v="F86026"/>
    <n v="7286"/>
    <n v="15"/>
    <n v="15"/>
    <n v="10"/>
    <n v="0"/>
    <n v="0"/>
    <n v="0"/>
    <n v="0"/>
    <n v="0"/>
    <n v="0"/>
    <n v="0"/>
    <n v="112"/>
    <n v="15"/>
    <n v="15"/>
    <n v="15"/>
    <n v="10"/>
    <n v="15"/>
    <n v="0"/>
    <n v="11"/>
    <n v="0"/>
    <n v="14"/>
    <n v="0"/>
    <n v="11"/>
    <n v="0"/>
    <n v="0"/>
    <n v="1942"/>
    <x v="31"/>
    <s v="WF-1"/>
    <x v="2"/>
    <s v="SystmOne"/>
  </r>
  <r>
    <x v="0"/>
    <s v="F86005"/>
    <n v="9313"/>
    <n v="8"/>
    <n v="8"/>
    <n v="5"/>
    <n v="0"/>
    <n v="0"/>
    <n v="0"/>
    <n v="0"/>
    <n v="0"/>
    <n v="0"/>
    <n v="5"/>
    <n v="14"/>
    <n v="8"/>
    <n v="7"/>
    <n v="8"/>
    <n v="6"/>
    <n v="8"/>
    <n v="7"/>
    <n v="6"/>
    <n v="2"/>
    <n v="4"/>
    <n v="8"/>
    <n v="3"/>
    <n v="0"/>
    <n v="6"/>
    <n v="2291"/>
    <x v="32"/>
    <s v="WF-1"/>
    <x v="2"/>
    <s v="EMISweb"/>
  </r>
  <r>
    <x v="0"/>
    <s v="F86062"/>
    <n v="7325"/>
    <n v="0"/>
    <n v="0"/>
    <n v="0"/>
    <n v="0"/>
    <n v="0"/>
    <n v="0"/>
    <n v="0"/>
    <n v="0"/>
    <n v="0"/>
    <n v="0"/>
    <n v="0"/>
    <n v="0"/>
    <n v="0"/>
    <n v="0"/>
    <n v="0"/>
    <n v="0"/>
    <n v="0"/>
    <n v="0"/>
    <n v="0"/>
    <n v="0"/>
    <n v="0"/>
    <n v="0"/>
    <n v="0"/>
    <n v="0"/>
    <n v="1970"/>
    <x v="33"/>
    <s v="WF-7"/>
    <x v="6"/>
    <s v="EMISweb"/>
  </r>
  <r>
    <x v="0"/>
    <s v="F86086"/>
    <n v="6159"/>
    <n v="0"/>
    <n v="0"/>
    <n v="0"/>
    <n v="0"/>
    <n v="0"/>
    <n v="0"/>
    <n v="0"/>
    <n v="0"/>
    <n v="0"/>
    <n v="0"/>
    <n v="0"/>
    <n v="0"/>
    <n v="0"/>
    <n v="0"/>
    <n v="0"/>
    <n v="0"/>
    <n v="0"/>
    <n v="0"/>
    <n v="0"/>
    <n v="0"/>
    <n v="0"/>
    <n v="0"/>
    <n v="0"/>
    <n v="0"/>
    <n v="1598"/>
    <x v="34"/>
    <s v="WF-6"/>
    <x v="3"/>
    <s v="EMISweb"/>
  </r>
  <r>
    <x v="0"/>
    <s v="Y01839"/>
    <n v="6383"/>
    <n v="6"/>
    <n v="6"/>
    <n v="6"/>
    <n v="0"/>
    <n v="0"/>
    <n v="0"/>
    <n v="0"/>
    <n v="0"/>
    <n v="0"/>
    <n v="6"/>
    <n v="8"/>
    <n v="6"/>
    <n v="6"/>
    <n v="6"/>
    <n v="6"/>
    <n v="6"/>
    <n v="6"/>
    <n v="6"/>
    <n v="4"/>
    <n v="6"/>
    <n v="6"/>
    <n v="6"/>
    <n v="0"/>
    <n v="1"/>
    <n v="1508"/>
    <x v="35"/>
    <s v="WF-1"/>
    <x v="2"/>
    <s v="EMISweb"/>
  </r>
  <r>
    <x v="0"/>
    <s v="F86626"/>
    <n v="6677"/>
    <n v="12"/>
    <n v="12"/>
    <n v="4"/>
    <n v="0"/>
    <n v="0"/>
    <n v="0"/>
    <n v="0"/>
    <n v="0"/>
    <n v="0"/>
    <n v="4"/>
    <n v="21"/>
    <n v="12"/>
    <n v="12"/>
    <n v="4"/>
    <n v="12"/>
    <n v="12"/>
    <n v="11"/>
    <n v="11"/>
    <n v="0"/>
    <n v="2"/>
    <n v="11"/>
    <n v="3"/>
    <n v="0"/>
    <n v="8"/>
    <n v="1689"/>
    <x v="36"/>
    <s v="WF-1"/>
    <x v="2"/>
    <s v="EMISweb"/>
  </r>
  <r>
    <x v="0"/>
    <s v="F86001"/>
    <n v="7748"/>
    <n v="27"/>
    <n v="27"/>
    <n v="17"/>
    <n v="0"/>
    <n v="0"/>
    <n v="0"/>
    <n v="0"/>
    <n v="0"/>
    <n v="0"/>
    <n v="17"/>
    <n v="32"/>
    <n v="26"/>
    <n v="25"/>
    <n v="21"/>
    <n v="23"/>
    <n v="27"/>
    <n v="19"/>
    <n v="21"/>
    <n v="0"/>
    <n v="2"/>
    <n v="6"/>
    <n v="10"/>
    <n v="0"/>
    <n v="0"/>
    <n v="2258"/>
    <x v="37"/>
    <s v="WF-6"/>
    <x v="3"/>
    <s v="EMISweb"/>
  </r>
  <r>
    <x v="0"/>
    <s v="F86708"/>
    <n v="2824"/>
    <n v="2"/>
    <n v="2"/>
    <n v="1"/>
    <n v="0"/>
    <n v="0"/>
    <n v="0"/>
    <n v="0"/>
    <n v="0"/>
    <n v="0"/>
    <n v="1"/>
    <n v="2"/>
    <n v="2"/>
    <n v="2"/>
    <n v="2"/>
    <n v="1"/>
    <n v="2"/>
    <n v="1"/>
    <n v="0"/>
    <n v="0"/>
    <n v="2"/>
    <n v="2"/>
    <n v="0"/>
    <n v="0"/>
    <n v="0"/>
    <n v="708"/>
    <x v="38"/>
    <s v="WF-6"/>
    <x v="3"/>
    <s v="EMISweb"/>
  </r>
  <r>
    <x v="1"/>
    <s v="F86062"/>
    <n v="7319"/>
    <n v="17"/>
    <n v="0"/>
    <n v="0"/>
    <n v="17"/>
    <n v="1"/>
    <n v="0"/>
    <n v="0"/>
    <n v="0"/>
    <n v="0"/>
    <n v="1"/>
    <n v="22"/>
    <n v="6"/>
    <n v="17"/>
    <n v="4"/>
    <n v="1"/>
    <n v="15"/>
    <n v="13"/>
    <n v="1"/>
    <n v="0"/>
    <n v="0"/>
    <n v="9"/>
    <n v="5"/>
    <n v="0"/>
    <n v="0"/>
    <n v="1970"/>
    <x v="33"/>
    <s v="WF-7"/>
    <x v="6"/>
    <s v="EMISweb"/>
  </r>
  <r>
    <x v="1"/>
    <s v="F86044"/>
    <n v="10123"/>
    <n v="199"/>
    <n v="43"/>
    <n v="11"/>
    <n v="156"/>
    <n v="26"/>
    <n v="0"/>
    <n v="0"/>
    <n v="0"/>
    <n v="0"/>
    <n v="40"/>
    <n v="806"/>
    <n v="189"/>
    <n v="198"/>
    <n v="196"/>
    <n v="42"/>
    <n v="199"/>
    <n v="124"/>
    <n v="185"/>
    <n v="4"/>
    <n v="22"/>
    <n v="195"/>
    <n v="99"/>
    <n v="0"/>
    <n v="157"/>
    <n v="2301"/>
    <x v="13"/>
    <s v="WF-4"/>
    <x v="5"/>
    <s v="EMISweb"/>
  </r>
  <r>
    <x v="1"/>
    <s v="F86696"/>
    <n v="6875"/>
    <n v="25"/>
    <n v="17"/>
    <n v="17"/>
    <n v="8"/>
    <n v="7"/>
    <n v="0"/>
    <n v="0"/>
    <n v="0"/>
    <n v="0"/>
    <n v="24"/>
    <n v="32"/>
    <n v="25"/>
    <n v="25"/>
    <n v="25"/>
    <n v="25"/>
    <n v="24"/>
    <n v="25"/>
    <n v="21"/>
    <n v="18"/>
    <n v="22"/>
    <n v="20"/>
    <n v="20"/>
    <n v="1"/>
    <n v="18"/>
    <n v="1442"/>
    <x v="21"/>
    <s v="WF-4"/>
    <x v="5"/>
    <s v="EMISweb"/>
  </r>
  <r>
    <x v="1"/>
    <s v="F86679"/>
    <n v="6106"/>
    <n v="3"/>
    <n v="2"/>
    <n v="2"/>
    <n v="1"/>
    <n v="1"/>
    <n v="0"/>
    <n v="0"/>
    <n v="0"/>
    <n v="0"/>
    <n v="3"/>
    <n v="5"/>
    <n v="3"/>
    <n v="3"/>
    <n v="3"/>
    <n v="3"/>
    <n v="3"/>
    <n v="2"/>
    <n v="1"/>
    <n v="0"/>
    <n v="3"/>
    <n v="3"/>
    <n v="3"/>
    <n v="0"/>
    <n v="0"/>
    <n v="1426"/>
    <x v="29"/>
    <s v="WF-7"/>
    <x v="6"/>
    <s v="EMISweb"/>
  </r>
  <r>
    <x v="1"/>
    <s v="F86058"/>
    <n v="16558"/>
    <n v="224"/>
    <n v="127"/>
    <n v="108"/>
    <n v="97"/>
    <n v="88"/>
    <n v="0"/>
    <n v="0"/>
    <n v="0"/>
    <n v="0"/>
    <n v="201"/>
    <n v="917"/>
    <n v="212"/>
    <n v="224"/>
    <n v="211"/>
    <n v="218"/>
    <n v="219"/>
    <n v="220"/>
    <n v="204"/>
    <n v="6"/>
    <n v="211"/>
    <n v="196"/>
    <n v="215"/>
    <n v="0"/>
    <n v="137"/>
    <n v="3790"/>
    <x v="30"/>
    <s v="WF-7"/>
    <x v="6"/>
    <s v="EMISweb"/>
  </r>
  <r>
    <x v="1"/>
    <s v="F86018"/>
    <n v="10033"/>
    <n v="12"/>
    <n v="1"/>
    <n v="1"/>
    <n v="9"/>
    <n v="5"/>
    <n v="0"/>
    <n v="0"/>
    <n v="0"/>
    <n v="0"/>
    <n v="6"/>
    <n v="53"/>
    <n v="11"/>
    <n v="12"/>
    <n v="12"/>
    <n v="7"/>
    <n v="12"/>
    <n v="4"/>
    <n v="11"/>
    <m/>
    <n v="11"/>
    <n v="11"/>
    <n v="6"/>
    <m/>
    <m/>
    <n v="2563"/>
    <x v="16"/>
    <s v="WF-4"/>
    <x v="5"/>
    <s v="SystmOne"/>
  </r>
  <r>
    <x v="1"/>
    <s v="F86666"/>
    <n v="14758"/>
    <n v="277"/>
    <n v="131"/>
    <n v="82"/>
    <n v="146"/>
    <n v="103"/>
    <n v="0"/>
    <n v="0"/>
    <n v="0"/>
    <n v="0"/>
    <n v="191"/>
    <n v="667"/>
    <n v="276"/>
    <n v="250"/>
    <n v="274"/>
    <n v="218"/>
    <n v="270"/>
    <n v="166"/>
    <n v="195"/>
    <n v="165"/>
    <n v="161"/>
    <n v="272"/>
    <n v="191"/>
    <n v="10"/>
    <n v="5"/>
    <n v="3505"/>
    <x v="11"/>
    <s v="WF-5"/>
    <x v="1"/>
    <s v="EMISweb"/>
  </r>
  <r>
    <x v="1"/>
    <s v="F86708"/>
    <n v="2854"/>
    <n v="38"/>
    <n v="2"/>
    <n v="1"/>
    <n v="36"/>
    <n v="35"/>
    <n v="0"/>
    <n v="0"/>
    <n v="0"/>
    <n v="0"/>
    <n v="36"/>
    <n v="43"/>
    <n v="38"/>
    <n v="38"/>
    <n v="38"/>
    <n v="36"/>
    <n v="38"/>
    <n v="34"/>
    <n v="5"/>
    <n v="0"/>
    <n v="38"/>
    <n v="37"/>
    <n v="21"/>
    <n v="0"/>
    <n v="17"/>
    <n v="708"/>
    <x v="38"/>
    <s v="WF-6"/>
    <x v="3"/>
    <s v="EMISweb"/>
  </r>
  <r>
    <x v="1"/>
    <s v="F86607"/>
    <n v="15108"/>
    <n v="343"/>
    <n v="224"/>
    <n v="202"/>
    <n v="119"/>
    <n v="119"/>
    <n v="0"/>
    <n v="0"/>
    <n v="0"/>
    <n v="0"/>
    <n v="321"/>
    <n v="628"/>
    <n v="328"/>
    <n v="343"/>
    <n v="325"/>
    <n v="325"/>
    <n v="343"/>
    <n v="334"/>
    <n v="263"/>
    <n v="0"/>
    <n v="6"/>
    <n v="340"/>
    <n v="176"/>
    <n v="0"/>
    <n v="0"/>
    <n v="3886"/>
    <x v="8"/>
    <s v="WF-6"/>
    <x v="3"/>
    <s v="EMISweb"/>
  </r>
  <r>
    <x v="1"/>
    <s v="F86036"/>
    <n v="15153"/>
    <n v="139"/>
    <n v="0"/>
    <n v="0"/>
    <n v="139"/>
    <n v="139"/>
    <n v="0"/>
    <n v="0"/>
    <n v="0"/>
    <n v="0"/>
    <n v="139"/>
    <n v="232"/>
    <n v="139"/>
    <n v="139"/>
    <n v="139"/>
    <n v="139"/>
    <n v="139"/>
    <n v="136"/>
    <n v="137"/>
    <n v="1"/>
    <n v="3"/>
    <n v="138"/>
    <n v="134"/>
    <n v="1"/>
    <n v="83"/>
    <n v="4501"/>
    <x v="17"/>
    <s v="WF-4"/>
    <x v="5"/>
    <s v="EMISweb"/>
  </r>
  <r>
    <x v="1"/>
    <s v="F86712"/>
    <n v="3329"/>
    <n v="59"/>
    <n v="15"/>
    <n v="13"/>
    <n v="44"/>
    <n v="42"/>
    <n v="0"/>
    <n v="0"/>
    <n v="0"/>
    <n v="0"/>
    <n v="56"/>
    <n v="428"/>
    <n v="58"/>
    <n v="59"/>
    <n v="57"/>
    <n v="58"/>
    <n v="58"/>
    <n v="55"/>
    <n v="22"/>
    <n v="0"/>
    <n v="21"/>
    <n v="44"/>
    <n v="43"/>
    <n v="2"/>
    <n v="1"/>
    <n v="817"/>
    <x v="22"/>
    <s v="WF-4"/>
    <x v="5"/>
    <s v="EMISweb"/>
  </r>
  <r>
    <x v="1"/>
    <s v="F86045"/>
    <n v="2017"/>
    <n v="38"/>
    <n v="18"/>
    <n v="18"/>
    <n v="20"/>
    <n v="20"/>
    <n v="0"/>
    <n v="0"/>
    <n v="0"/>
    <n v="0"/>
    <n v="38"/>
    <n v="43"/>
    <n v="38"/>
    <n v="38"/>
    <n v="38"/>
    <n v="38"/>
    <n v="38"/>
    <n v="37"/>
    <n v="27"/>
    <n v="0"/>
    <n v="38"/>
    <n v="35"/>
    <n v="16"/>
    <n v="0"/>
    <n v="23"/>
    <n v="581"/>
    <x v="5"/>
    <s v="WF-5"/>
    <x v="1"/>
    <s v="EMISweb"/>
  </r>
  <r>
    <x v="1"/>
    <s v="F86086"/>
    <n v="6173"/>
    <n v="6"/>
    <n v="0"/>
    <n v="0"/>
    <n v="6"/>
    <n v="5"/>
    <n v="0"/>
    <n v="0"/>
    <n v="0"/>
    <n v="0"/>
    <n v="5"/>
    <n v="20"/>
    <n v="6"/>
    <n v="6"/>
    <n v="6"/>
    <n v="5"/>
    <n v="6"/>
    <n v="5"/>
    <n v="4"/>
    <n v="0"/>
    <n v="0"/>
    <n v="6"/>
    <n v="4"/>
    <n v="0"/>
    <n v="0"/>
    <n v="1598"/>
    <x v="34"/>
    <s v="WF-6"/>
    <x v="3"/>
    <s v="EMISweb"/>
  </r>
  <r>
    <x v="1"/>
    <s v="F86006"/>
    <n v="6692"/>
    <n v="22"/>
    <n v="0"/>
    <n v="0"/>
    <n v="22"/>
    <n v="1"/>
    <n v="0"/>
    <n v="0"/>
    <n v="0"/>
    <n v="0"/>
    <n v="1"/>
    <n v="24"/>
    <n v="5"/>
    <n v="20"/>
    <n v="8"/>
    <n v="2"/>
    <n v="19"/>
    <n v="8"/>
    <n v="0"/>
    <n v="0"/>
    <n v="1"/>
    <n v="0"/>
    <n v="5"/>
    <n v="0"/>
    <n v="0"/>
    <n v="1738"/>
    <x v="24"/>
    <s v="WF-7"/>
    <x v="6"/>
    <s v="EMISweb"/>
  </r>
  <r>
    <x v="1"/>
    <s v="F86625"/>
    <n v="5886"/>
    <n v="23"/>
    <n v="0"/>
    <n v="0"/>
    <n v="23"/>
    <n v="22"/>
    <n v="0"/>
    <n v="0"/>
    <n v="0"/>
    <n v="0"/>
    <n v="22"/>
    <n v="27"/>
    <n v="23"/>
    <n v="23"/>
    <n v="23"/>
    <n v="22"/>
    <n v="23"/>
    <n v="22"/>
    <n v="1"/>
    <n v="18"/>
    <n v="22"/>
    <n v="22"/>
    <n v="16"/>
    <n v="0"/>
    <n v="17"/>
    <n v="1585"/>
    <x v="2"/>
    <s v="WF-5"/>
    <x v="1"/>
    <s v="EMISweb"/>
  </r>
  <r>
    <x v="1"/>
    <s v="F86701"/>
    <n v="3767"/>
    <n v="14"/>
    <n v="11"/>
    <n v="11"/>
    <n v="3"/>
    <n v="3"/>
    <n v="0"/>
    <n v="0"/>
    <n v="0"/>
    <n v="0"/>
    <n v="14"/>
    <n v="105"/>
    <n v="14"/>
    <n v="14"/>
    <n v="14"/>
    <n v="14"/>
    <n v="14"/>
    <n v="14"/>
    <n v="11"/>
    <n v="13"/>
    <n v="9"/>
    <n v="8"/>
    <n v="14"/>
    <n v="1"/>
    <n v="5"/>
    <n v="923"/>
    <x v="1"/>
    <s v="WF-5"/>
    <x v="1"/>
    <s v="EMISweb"/>
  </r>
  <r>
    <x v="1"/>
    <s v="F86644"/>
    <n v="9543"/>
    <n v="38"/>
    <n v="23"/>
    <n v="22"/>
    <n v="15"/>
    <n v="15"/>
    <n v="0"/>
    <n v="0"/>
    <n v="0"/>
    <n v="0"/>
    <n v="37"/>
    <n v="44"/>
    <n v="37"/>
    <n v="38"/>
    <n v="38"/>
    <n v="38"/>
    <n v="38"/>
    <n v="38"/>
    <n v="29"/>
    <n v="0"/>
    <n v="32"/>
    <n v="35"/>
    <n v="19"/>
    <n v="0"/>
    <n v="0"/>
    <n v="2628"/>
    <x v="28"/>
    <s v="WF-6"/>
    <x v="3"/>
    <s v="EMISweb"/>
  </r>
  <r>
    <x v="1"/>
    <s v="F86650"/>
    <n v="8030"/>
    <n v="313"/>
    <n v="207"/>
    <n v="207"/>
    <n v="106"/>
    <n v="106"/>
    <n v="0"/>
    <n v="0"/>
    <n v="0"/>
    <n v="0"/>
    <n v="313"/>
    <n v="964"/>
    <n v="313"/>
    <n v="313"/>
    <n v="313"/>
    <n v="313"/>
    <n v="313"/>
    <n v="313"/>
    <n v="232"/>
    <n v="304"/>
    <n v="305"/>
    <n v="310"/>
    <n v="298"/>
    <n v="0"/>
    <n v="3"/>
    <n v="2218"/>
    <x v="18"/>
    <s v="WF-4"/>
    <x v="5"/>
    <s v="EMISweb"/>
  </r>
  <r>
    <x v="1"/>
    <s v="F86001"/>
    <n v="7737"/>
    <n v="34"/>
    <n v="26"/>
    <n v="17"/>
    <n v="8"/>
    <n v="4"/>
    <n v="0"/>
    <n v="0"/>
    <n v="0"/>
    <n v="0"/>
    <n v="22"/>
    <n v="46"/>
    <n v="33"/>
    <n v="33"/>
    <n v="29"/>
    <n v="28"/>
    <n v="32"/>
    <n v="27"/>
    <n v="26"/>
    <n v="0"/>
    <n v="4"/>
    <n v="7"/>
    <n v="15"/>
    <n v="0"/>
    <n v="0"/>
    <n v="2258"/>
    <x v="37"/>
    <s v="WF-6"/>
    <x v="3"/>
    <s v="EMISweb"/>
  </r>
  <r>
    <x v="1"/>
    <s v="F86705"/>
    <n v="3541"/>
    <n v="73"/>
    <n v="42"/>
    <n v="41"/>
    <n v="31"/>
    <n v="29"/>
    <n v="0"/>
    <n v="0"/>
    <n v="0"/>
    <n v="0"/>
    <n v="70"/>
    <n v="84"/>
    <n v="73"/>
    <n v="73"/>
    <n v="73"/>
    <n v="71"/>
    <n v="72"/>
    <n v="73"/>
    <n v="58"/>
    <n v="71"/>
    <n v="70"/>
    <n v="71"/>
    <n v="52"/>
    <n v="0"/>
    <n v="35"/>
    <n v="838"/>
    <x v="7"/>
    <s v="WF-5"/>
    <x v="1"/>
    <s v="EMISweb"/>
  </r>
  <r>
    <x v="1"/>
    <s v="F86621"/>
    <n v="6419"/>
    <n v="3"/>
    <n v="2"/>
    <n v="1"/>
    <n v="1"/>
    <n v="1"/>
    <n v="0"/>
    <n v="0"/>
    <n v="0"/>
    <n v="0"/>
    <n v="2"/>
    <n v="3"/>
    <n v="3"/>
    <n v="3"/>
    <n v="3"/>
    <n v="2"/>
    <n v="3"/>
    <n v="2"/>
    <n v="3"/>
    <n v="1"/>
    <n v="2"/>
    <n v="3"/>
    <n v="0"/>
    <n v="0"/>
    <n v="0"/>
    <n v="1532"/>
    <x v="3"/>
    <s v="WF-5"/>
    <x v="1"/>
    <s v="EMISweb"/>
  </r>
  <r>
    <x v="1"/>
    <s v="F86088"/>
    <n v="4895"/>
    <n v="0"/>
    <n v="0"/>
    <n v="0"/>
    <n v="0"/>
    <n v="0"/>
    <n v="0"/>
    <n v="0"/>
    <n v="0"/>
    <n v="0"/>
    <n v="0"/>
    <n v="2"/>
    <n v="0"/>
    <n v="0"/>
    <n v="0"/>
    <n v="0"/>
    <n v="0"/>
    <n v="0"/>
    <n v="0"/>
    <n v="0"/>
    <n v="0"/>
    <n v="0"/>
    <n v="0"/>
    <n v="0"/>
    <n v="0"/>
    <n v="1287"/>
    <x v="20"/>
    <s v="WF-4"/>
    <x v="5"/>
    <s v="EMISweb"/>
  </r>
  <r>
    <x v="1"/>
    <s v="F86030"/>
    <n v="8134"/>
    <n v="6"/>
    <n v="0"/>
    <n v="0"/>
    <n v="6"/>
    <n v="0"/>
    <n v="0"/>
    <n v="0"/>
    <n v="0"/>
    <n v="0"/>
    <n v="0"/>
    <n v="14"/>
    <n v="0"/>
    <n v="4"/>
    <n v="2"/>
    <n v="0"/>
    <n v="4"/>
    <n v="2"/>
    <n v="0"/>
    <n v="0"/>
    <n v="0"/>
    <n v="0"/>
    <n v="0"/>
    <n v="0"/>
    <n v="0"/>
    <n v="1831"/>
    <x v="25"/>
    <s v="WF-7"/>
    <x v="6"/>
    <s v="EMISweb"/>
  </r>
  <r>
    <x v="1"/>
    <s v="Y01291"/>
    <n v="9022"/>
    <n v="182"/>
    <n v="20"/>
    <n v="20"/>
    <n v="162"/>
    <n v="162"/>
    <n v="0"/>
    <n v="0"/>
    <n v="0"/>
    <n v="0"/>
    <n v="182"/>
    <n v="1545"/>
    <n v="182"/>
    <n v="182"/>
    <n v="182"/>
    <n v="182"/>
    <n v="182"/>
    <n v="180"/>
    <n v="141"/>
    <n v="18"/>
    <n v="176"/>
    <n v="178"/>
    <n v="179"/>
    <n v="3"/>
    <n v="89"/>
    <n v="2238"/>
    <x v="4"/>
    <s v="WF-2"/>
    <x v="0"/>
    <s v="EMISweb"/>
  </r>
  <r>
    <x v="1"/>
    <s v="F86616"/>
    <n v="7798"/>
    <n v="30"/>
    <n v="10"/>
    <n v="5"/>
    <n v="20"/>
    <n v="16"/>
    <n v="0"/>
    <n v="0"/>
    <n v="0"/>
    <n v="0"/>
    <n v="21"/>
    <n v="308"/>
    <n v="30"/>
    <n v="30"/>
    <n v="22"/>
    <n v="29"/>
    <n v="30"/>
    <n v="26"/>
    <n v="18"/>
    <n v="1"/>
    <n v="6"/>
    <n v="27"/>
    <n v="16"/>
    <n v="0"/>
    <n v="3"/>
    <n v="2001"/>
    <x v="14"/>
    <s v="WF-2"/>
    <x v="0"/>
    <s v="EMISweb"/>
  </r>
  <r>
    <x v="1"/>
    <s v="F86626"/>
    <n v="6837"/>
    <n v="24"/>
    <n v="12"/>
    <n v="5"/>
    <n v="12"/>
    <n v="7"/>
    <n v="0"/>
    <n v="0"/>
    <n v="0"/>
    <n v="0"/>
    <n v="13"/>
    <n v="35"/>
    <n v="23"/>
    <n v="24"/>
    <n v="14"/>
    <n v="22"/>
    <n v="24"/>
    <n v="21"/>
    <n v="19"/>
    <n v="2"/>
    <n v="8"/>
    <n v="22"/>
    <n v="9"/>
    <n v="1"/>
    <n v="15"/>
    <n v="1689"/>
    <x v="36"/>
    <s v="WF-1"/>
    <x v="2"/>
    <s v="EMISweb"/>
  </r>
  <r>
    <x v="1"/>
    <s v="F86074"/>
    <n v="15334"/>
    <n v="56"/>
    <n v="17"/>
    <n v="16"/>
    <n v="32"/>
    <n v="32"/>
    <n v="0"/>
    <n v="0"/>
    <n v="0"/>
    <n v="0"/>
    <n v="55"/>
    <n v="78"/>
    <n v="56"/>
    <n v="56"/>
    <n v="56"/>
    <n v="55"/>
    <n v="56"/>
    <n v="4"/>
    <n v="48"/>
    <n v="52"/>
    <n v="8"/>
    <n v="55"/>
    <n v="29"/>
    <m/>
    <m/>
    <n v="3548"/>
    <x v="12"/>
    <s v="WF-3"/>
    <x v="4"/>
    <s v="SystmOne"/>
  </r>
  <r>
    <x v="1"/>
    <s v="F86664"/>
    <n v="8420"/>
    <n v="220"/>
    <n v="83"/>
    <n v="83"/>
    <n v="137"/>
    <n v="136"/>
    <n v="0"/>
    <n v="0"/>
    <n v="0"/>
    <n v="0"/>
    <n v="219"/>
    <n v="595"/>
    <n v="219"/>
    <n v="220"/>
    <n v="219"/>
    <n v="220"/>
    <n v="220"/>
    <n v="218"/>
    <n v="208"/>
    <n v="187"/>
    <n v="202"/>
    <n v="213"/>
    <n v="141"/>
    <n v="7"/>
    <n v="93"/>
    <n v="2316"/>
    <x v="27"/>
    <s v="WF-1"/>
    <x v="2"/>
    <s v="EMISweb"/>
  </r>
  <r>
    <x v="1"/>
    <s v="Y01839"/>
    <n v="6339"/>
    <n v="8"/>
    <n v="6"/>
    <n v="6"/>
    <n v="2"/>
    <n v="2"/>
    <n v="0"/>
    <n v="0"/>
    <n v="0"/>
    <n v="0"/>
    <n v="8"/>
    <n v="11"/>
    <n v="8"/>
    <n v="8"/>
    <n v="8"/>
    <n v="8"/>
    <n v="8"/>
    <n v="8"/>
    <n v="8"/>
    <n v="6"/>
    <n v="8"/>
    <n v="8"/>
    <n v="8"/>
    <n v="0"/>
    <n v="1"/>
    <n v="1508"/>
    <x v="35"/>
    <s v="WF-1"/>
    <x v="2"/>
    <s v="EMISweb"/>
  </r>
  <r>
    <x v="1"/>
    <s v="F86627"/>
    <n v="13355"/>
    <n v="118"/>
    <n v="33"/>
    <n v="33"/>
    <n v="85"/>
    <n v="85"/>
    <n v="0"/>
    <n v="0"/>
    <n v="0"/>
    <n v="0"/>
    <n v="118"/>
    <n v="491"/>
    <n v="118"/>
    <n v="118"/>
    <n v="118"/>
    <n v="118"/>
    <n v="118"/>
    <n v="89"/>
    <n v="79"/>
    <n v="94"/>
    <n v="88"/>
    <n v="114"/>
    <n v="99"/>
    <n v="11"/>
    <n v="0"/>
    <n v="3727"/>
    <x v="19"/>
    <s v="WF-2"/>
    <x v="0"/>
    <s v="EMISweb"/>
  </r>
  <r>
    <x v="1"/>
    <s v="F86004"/>
    <n v="16042"/>
    <n v="19"/>
    <n v="5"/>
    <m/>
    <n v="12"/>
    <m/>
    <n v="0"/>
    <n v="0"/>
    <n v="0"/>
    <n v="0"/>
    <m/>
    <n v="62"/>
    <n v="19"/>
    <n v="19"/>
    <n v="17"/>
    <m/>
    <n v="19"/>
    <n v="6"/>
    <n v="16"/>
    <n v="11"/>
    <n v="17"/>
    <n v="10"/>
    <n v="15"/>
    <m/>
    <m/>
    <n v="4536"/>
    <x v="0"/>
    <s v="WF-2"/>
    <x v="0"/>
    <s v="SystmOne"/>
  </r>
  <r>
    <x v="1"/>
    <s v="F86638"/>
    <n v="5312"/>
    <n v="1"/>
    <m/>
    <m/>
    <n v="1"/>
    <m/>
    <n v="0"/>
    <n v="0"/>
    <n v="0"/>
    <n v="0"/>
    <m/>
    <n v="5"/>
    <m/>
    <n v="1"/>
    <m/>
    <m/>
    <n v="1"/>
    <m/>
    <m/>
    <m/>
    <m/>
    <n v="1"/>
    <m/>
    <m/>
    <m/>
    <n v="1372"/>
    <x v="9"/>
    <s v="WF-1"/>
    <x v="2"/>
    <s v="SystmOne"/>
  </r>
  <r>
    <x v="1"/>
    <s v="F86078"/>
    <n v="6901"/>
    <n v="1"/>
    <n v="1"/>
    <n v="1"/>
    <n v="0"/>
    <n v="0"/>
    <n v="0"/>
    <n v="0"/>
    <n v="0"/>
    <n v="0"/>
    <n v="1"/>
    <n v="3"/>
    <n v="1"/>
    <n v="1"/>
    <n v="1"/>
    <n v="1"/>
    <n v="1"/>
    <n v="1"/>
    <n v="0"/>
    <n v="0"/>
    <n v="1"/>
    <n v="0"/>
    <n v="1"/>
    <n v="0"/>
    <n v="0"/>
    <n v="2164"/>
    <x v="23"/>
    <s v="WF-2"/>
    <x v="0"/>
    <s v="EMISweb"/>
  </r>
  <r>
    <x v="1"/>
    <s v="F86689"/>
    <n v="4366"/>
    <n v="37"/>
    <n v="13"/>
    <n v="9"/>
    <n v="24"/>
    <n v="18"/>
    <n v="0"/>
    <n v="0"/>
    <n v="0"/>
    <n v="0"/>
    <n v="27"/>
    <n v="87"/>
    <n v="32"/>
    <n v="29"/>
    <n v="35"/>
    <n v="34"/>
    <n v="37"/>
    <n v="35"/>
    <n v="1"/>
    <n v="0"/>
    <n v="28"/>
    <n v="24"/>
    <n v="32"/>
    <n v="0"/>
    <n v="5"/>
    <n v="1242"/>
    <x v="6"/>
    <s v="WF-1"/>
    <x v="2"/>
    <s v="EMISweb"/>
  </r>
  <r>
    <x v="1"/>
    <s v="F86026"/>
    <n v="7317"/>
    <n v="117"/>
    <n v="14"/>
    <n v="9"/>
    <n v="100"/>
    <n v="92"/>
    <n v="0"/>
    <n v="0"/>
    <n v="0"/>
    <n v="0"/>
    <n v="105"/>
    <n v="209"/>
    <n v="117"/>
    <n v="116"/>
    <n v="117"/>
    <n v="106"/>
    <n v="117"/>
    <m/>
    <n v="110"/>
    <m/>
    <n v="114"/>
    <n v="1"/>
    <n v="85"/>
    <m/>
    <m/>
    <n v="1942"/>
    <x v="31"/>
    <s v="WF-1"/>
    <x v="2"/>
    <s v="SystmOne"/>
  </r>
  <r>
    <x v="1"/>
    <s v="F86005"/>
    <n v="9373"/>
    <n v="26"/>
    <n v="9"/>
    <n v="6"/>
    <n v="17"/>
    <n v="5"/>
    <n v="0"/>
    <n v="0"/>
    <n v="0"/>
    <n v="0"/>
    <n v="11"/>
    <n v="34"/>
    <n v="26"/>
    <n v="23"/>
    <n v="25"/>
    <n v="14"/>
    <n v="26"/>
    <n v="22"/>
    <n v="12"/>
    <n v="3"/>
    <n v="11"/>
    <n v="25"/>
    <n v="12"/>
    <n v="0"/>
    <n v="16"/>
    <n v="2291"/>
    <x v="32"/>
    <s v="WF-1"/>
    <x v="2"/>
    <s v="EMISweb"/>
  </r>
  <r>
    <x v="1"/>
    <s v="F86038"/>
    <n v="11379"/>
    <n v="13"/>
    <n v="3"/>
    <n v="3"/>
    <n v="10"/>
    <n v="10"/>
    <n v="0"/>
    <n v="0"/>
    <n v="0"/>
    <n v="0"/>
    <n v="13"/>
    <n v="17"/>
    <n v="13"/>
    <n v="13"/>
    <n v="13"/>
    <n v="13"/>
    <n v="13"/>
    <n v="13"/>
    <n v="8"/>
    <n v="0"/>
    <n v="12"/>
    <n v="12"/>
    <n v="8"/>
    <n v="0"/>
    <n v="10"/>
    <n v="2589"/>
    <x v="10"/>
    <s v="WF-3"/>
    <x v="4"/>
    <s v="EMISweb"/>
  </r>
  <r>
    <x v="1"/>
    <s v="F86700"/>
    <n v="3875"/>
    <n v="37"/>
    <n v="2"/>
    <n v="0"/>
    <n v="35"/>
    <n v="1"/>
    <n v="0"/>
    <n v="0"/>
    <n v="0"/>
    <n v="0"/>
    <n v="2"/>
    <n v="38"/>
    <n v="9"/>
    <n v="18"/>
    <n v="19"/>
    <n v="5"/>
    <n v="25"/>
    <n v="14"/>
    <n v="4"/>
    <n v="0"/>
    <n v="7"/>
    <n v="8"/>
    <n v="7"/>
    <n v="0"/>
    <n v="1"/>
    <n v="987"/>
    <x v="26"/>
    <s v="WF-1"/>
    <x v="2"/>
    <s v="EMISweb"/>
  </r>
  <r>
    <x v="1"/>
    <s v="F86011"/>
    <n v="9592"/>
    <n v="5"/>
    <n v="3"/>
    <n v="3"/>
    <n v="2"/>
    <n v="2"/>
    <n v="0"/>
    <n v="0"/>
    <n v="0"/>
    <n v="0"/>
    <n v="5"/>
    <n v="7"/>
    <n v="5"/>
    <n v="5"/>
    <n v="5"/>
    <n v="5"/>
    <n v="5"/>
    <n v="4"/>
    <n v="4"/>
    <n v="1"/>
    <n v="4"/>
    <n v="5"/>
    <n v="3"/>
    <n v="0"/>
    <n v="0"/>
    <n v="2516"/>
    <x v="15"/>
    <s v="WF-3"/>
    <x v="4"/>
    <s v="EMISweb"/>
  </r>
  <r>
    <x v="2"/>
    <s v="F86705"/>
    <n v="3547"/>
    <n v="103"/>
    <n v="42"/>
    <n v="41"/>
    <n v="31"/>
    <n v="29"/>
    <n v="30"/>
    <n v="30"/>
    <n v="0"/>
    <n v="0"/>
    <n v="100"/>
    <n v="123"/>
    <n v="103"/>
    <n v="103"/>
    <n v="103"/>
    <n v="101"/>
    <n v="102"/>
    <n v="103"/>
    <n v="83"/>
    <n v="101"/>
    <n v="99"/>
    <n v="100"/>
    <n v="76"/>
    <n v="0"/>
    <n v="39"/>
    <n v="838"/>
    <x v="7"/>
    <s v="WF-5"/>
    <x v="1"/>
    <s v="EMISweb"/>
  </r>
  <r>
    <x v="2"/>
    <s v="F86607"/>
    <n v="15344"/>
    <n v="458"/>
    <n v="225"/>
    <n v="203"/>
    <n v="116"/>
    <n v="116"/>
    <n v="117"/>
    <n v="116"/>
    <n v="0"/>
    <n v="0"/>
    <n v="439"/>
    <n v="1345"/>
    <n v="445"/>
    <n v="458"/>
    <n v="444"/>
    <n v="443"/>
    <n v="458"/>
    <n v="447"/>
    <n v="348"/>
    <n v="0"/>
    <n v="10"/>
    <n v="453"/>
    <n v="254"/>
    <n v="0"/>
    <n v="0"/>
    <n v="3886"/>
    <x v="8"/>
    <s v="WF-6"/>
    <x v="3"/>
    <s v="EMISweb"/>
  </r>
  <r>
    <x v="2"/>
    <s v="F86638"/>
    <n v="5246"/>
    <n v="1"/>
    <m/>
    <m/>
    <n v="1"/>
    <m/>
    <m/>
    <m/>
    <n v="0"/>
    <n v="0"/>
    <m/>
    <n v="7"/>
    <m/>
    <n v="1"/>
    <m/>
    <m/>
    <n v="1"/>
    <m/>
    <m/>
    <m/>
    <m/>
    <n v="1"/>
    <m/>
    <n v="0"/>
    <n v="0"/>
    <n v="1372"/>
    <x v="9"/>
    <s v="WF-1"/>
    <x v="2"/>
    <s v="SystmOne"/>
  </r>
  <r>
    <x v="2"/>
    <s v="F86005"/>
    <n v="9490"/>
    <n v="50"/>
    <n v="10"/>
    <n v="7"/>
    <n v="18"/>
    <n v="5"/>
    <n v="22"/>
    <n v="12"/>
    <n v="0"/>
    <n v="0"/>
    <n v="27"/>
    <n v="65"/>
    <n v="50"/>
    <n v="47"/>
    <n v="48"/>
    <n v="31"/>
    <n v="50"/>
    <n v="45"/>
    <n v="25"/>
    <n v="16"/>
    <n v="27"/>
    <n v="45"/>
    <n v="29"/>
    <n v="0"/>
    <n v="30"/>
    <n v="2291"/>
    <x v="32"/>
    <s v="WF-1"/>
    <x v="2"/>
    <s v="EMISweb"/>
  </r>
  <r>
    <x v="2"/>
    <s v="F86058"/>
    <n v="16681"/>
    <n v="297"/>
    <n v="127"/>
    <n v="108"/>
    <n v="96"/>
    <n v="87"/>
    <n v="74"/>
    <n v="69"/>
    <n v="0"/>
    <n v="0"/>
    <n v="271"/>
    <n v="1084"/>
    <n v="284"/>
    <n v="297"/>
    <n v="285"/>
    <n v="290"/>
    <n v="291"/>
    <n v="292"/>
    <n v="272"/>
    <n v="6"/>
    <n v="282"/>
    <n v="263"/>
    <n v="287"/>
    <n v="1"/>
    <n v="166"/>
    <n v="3790"/>
    <x v="30"/>
    <s v="WF-7"/>
    <x v="6"/>
    <s v="EMISweb"/>
  </r>
  <r>
    <x v="2"/>
    <s v="F86625"/>
    <n v="5900"/>
    <n v="29"/>
    <n v="0"/>
    <n v="0"/>
    <n v="22"/>
    <n v="21"/>
    <n v="7"/>
    <n v="6"/>
    <n v="0"/>
    <n v="0"/>
    <n v="28"/>
    <n v="35"/>
    <n v="29"/>
    <n v="29"/>
    <n v="29"/>
    <n v="28"/>
    <n v="29"/>
    <n v="27"/>
    <n v="8"/>
    <n v="17"/>
    <n v="27"/>
    <n v="28"/>
    <n v="23"/>
    <n v="0"/>
    <n v="16"/>
    <n v="1585"/>
    <x v="2"/>
    <s v="WF-5"/>
    <x v="1"/>
    <s v="EMISweb"/>
  </r>
  <r>
    <x v="2"/>
    <s v="Y01291"/>
    <n v="9074"/>
    <n v="420"/>
    <n v="21"/>
    <n v="20"/>
    <n v="161"/>
    <n v="161"/>
    <n v="238"/>
    <n v="238"/>
    <n v="0"/>
    <n v="0"/>
    <n v="419"/>
    <n v="1687"/>
    <n v="420"/>
    <n v="420"/>
    <n v="420"/>
    <n v="419"/>
    <n v="420"/>
    <n v="417"/>
    <n v="368"/>
    <n v="20"/>
    <n v="410"/>
    <n v="413"/>
    <n v="397"/>
    <n v="18"/>
    <n v="188"/>
    <n v="2238"/>
    <x v="4"/>
    <s v="WF-2"/>
    <x v="0"/>
    <s v="EMISweb"/>
  </r>
  <r>
    <x v="2"/>
    <s v="F86004"/>
    <n v="15953"/>
    <n v="44"/>
    <n v="5"/>
    <n v="5"/>
    <n v="12"/>
    <m/>
    <n v="25"/>
    <n v="4"/>
    <n v="0"/>
    <n v="0"/>
    <n v="7"/>
    <n v="154"/>
    <n v="44"/>
    <n v="44"/>
    <n v="42"/>
    <n v="7"/>
    <n v="44"/>
    <n v="9"/>
    <n v="39"/>
    <n v="28"/>
    <n v="42"/>
    <n v="17"/>
    <n v="30"/>
    <n v="0"/>
    <n v="0"/>
    <n v="4536"/>
    <x v="0"/>
    <s v="WF-2"/>
    <x v="0"/>
    <s v="SystmOne"/>
  </r>
  <r>
    <x v="2"/>
    <s v="F86086"/>
    <n v="6189"/>
    <n v="9"/>
    <n v="1"/>
    <n v="1"/>
    <n v="5"/>
    <n v="4"/>
    <n v="3"/>
    <n v="3"/>
    <n v="0"/>
    <n v="0"/>
    <n v="8"/>
    <n v="24"/>
    <n v="9"/>
    <n v="9"/>
    <n v="9"/>
    <n v="8"/>
    <n v="9"/>
    <n v="7"/>
    <n v="6"/>
    <n v="1"/>
    <n v="1"/>
    <n v="9"/>
    <n v="6"/>
    <n v="0"/>
    <n v="0"/>
    <n v="1598"/>
    <x v="34"/>
    <s v="WF-6"/>
    <x v="3"/>
    <s v="EMISweb"/>
  </r>
  <r>
    <x v="2"/>
    <s v="F86026"/>
    <n v="7292"/>
    <n v="126"/>
    <n v="14"/>
    <n v="14"/>
    <n v="99"/>
    <n v="91"/>
    <n v="13"/>
    <n v="4"/>
    <n v="0"/>
    <n v="0"/>
    <n v="107"/>
    <n v="219"/>
    <n v="125"/>
    <n v="125"/>
    <n v="125"/>
    <n v="108"/>
    <n v="126"/>
    <n v="1"/>
    <n v="117"/>
    <m/>
    <n v="120"/>
    <n v="3"/>
    <n v="95"/>
    <n v="0"/>
    <n v="0"/>
    <n v="1942"/>
    <x v="31"/>
    <s v="WF-1"/>
    <x v="2"/>
    <s v="SystmOne"/>
  </r>
  <r>
    <x v="2"/>
    <s v="F86644"/>
    <n v="9372"/>
    <n v="51"/>
    <n v="22"/>
    <n v="21"/>
    <n v="13"/>
    <n v="13"/>
    <n v="16"/>
    <n v="16"/>
    <n v="0"/>
    <n v="0"/>
    <n v="50"/>
    <n v="64"/>
    <n v="50"/>
    <n v="51"/>
    <n v="51"/>
    <n v="51"/>
    <n v="51"/>
    <n v="50"/>
    <n v="40"/>
    <n v="0"/>
    <n v="45"/>
    <n v="48"/>
    <n v="26"/>
    <n v="0"/>
    <n v="0"/>
    <n v="2628"/>
    <x v="28"/>
    <s v="WF-6"/>
    <x v="3"/>
    <s v="EMISweb"/>
  </r>
  <r>
    <x v="2"/>
    <s v="F86626"/>
    <n v="6928"/>
    <n v="30"/>
    <n v="12"/>
    <n v="5"/>
    <n v="12"/>
    <n v="7"/>
    <n v="6"/>
    <n v="2"/>
    <n v="0"/>
    <n v="0"/>
    <n v="15"/>
    <n v="46"/>
    <n v="29"/>
    <n v="30"/>
    <n v="20"/>
    <n v="24"/>
    <n v="30"/>
    <n v="27"/>
    <n v="22"/>
    <n v="4"/>
    <n v="14"/>
    <n v="27"/>
    <n v="12"/>
    <n v="1"/>
    <n v="19"/>
    <n v="1689"/>
    <x v="36"/>
    <s v="WF-1"/>
    <x v="2"/>
    <s v="EMISweb"/>
  </r>
  <r>
    <x v="2"/>
    <s v="F86700"/>
    <n v="3886"/>
    <n v="92"/>
    <n v="2"/>
    <n v="1"/>
    <n v="35"/>
    <n v="1"/>
    <n v="55"/>
    <n v="0"/>
    <n v="0"/>
    <n v="0"/>
    <n v="3"/>
    <n v="94"/>
    <n v="21"/>
    <n v="75"/>
    <n v="34"/>
    <n v="6"/>
    <n v="67"/>
    <n v="32"/>
    <n v="11"/>
    <n v="0"/>
    <n v="13"/>
    <n v="16"/>
    <n v="19"/>
    <n v="0"/>
    <n v="1"/>
    <n v="987"/>
    <x v="26"/>
    <s v="WF-1"/>
    <x v="2"/>
    <s v="EMISweb"/>
  </r>
  <r>
    <x v="2"/>
    <s v="F86664"/>
    <n v="8430"/>
    <n v="345"/>
    <n v="83"/>
    <n v="83"/>
    <n v="136"/>
    <n v="136"/>
    <n v="126"/>
    <n v="109"/>
    <n v="0"/>
    <n v="0"/>
    <n v="328"/>
    <n v="700"/>
    <n v="344"/>
    <n v="345"/>
    <n v="336"/>
    <n v="338"/>
    <n v="344"/>
    <n v="343"/>
    <n v="323"/>
    <n v="295"/>
    <n v="310"/>
    <n v="338"/>
    <n v="228"/>
    <n v="9"/>
    <n v="141"/>
    <n v="2316"/>
    <x v="27"/>
    <s v="WF-1"/>
    <x v="2"/>
    <s v="EMISweb"/>
  </r>
  <r>
    <x v="2"/>
    <s v="F86006"/>
    <n v="6758"/>
    <n v="40"/>
    <n v="0"/>
    <n v="0"/>
    <n v="22"/>
    <n v="1"/>
    <n v="18"/>
    <n v="2"/>
    <n v="0"/>
    <n v="0"/>
    <n v="3"/>
    <n v="42"/>
    <n v="11"/>
    <n v="37"/>
    <n v="16"/>
    <n v="7"/>
    <n v="33"/>
    <n v="17"/>
    <n v="2"/>
    <n v="1"/>
    <n v="4"/>
    <n v="2"/>
    <n v="11"/>
    <n v="0"/>
    <n v="0"/>
    <n v="1738"/>
    <x v="24"/>
    <s v="WF-7"/>
    <x v="6"/>
    <s v="EMISweb"/>
  </r>
  <r>
    <x v="2"/>
    <s v="F86030"/>
    <n v="8122"/>
    <n v="6"/>
    <n v="0"/>
    <n v="0"/>
    <n v="6"/>
    <n v="0"/>
    <n v="0"/>
    <n v="0"/>
    <n v="0"/>
    <n v="0"/>
    <n v="0"/>
    <n v="25"/>
    <n v="0"/>
    <n v="4"/>
    <n v="2"/>
    <n v="0"/>
    <n v="4"/>
    <n v="2"/>
    <n v="0"/>
    <n v="0"/>
    <n v="0"/>
    <n v="0"/>
    <n v="0"/>
    <n v="0"/>
    <n v="0"/>
    <n v="1831"/>
    <x v="25"/>
    <s v="WF-7"/>
    <x v="6"/>
    <s v="EMISweb"/>
  </r>
  <r>
    <x v="2"/>
    <s v="F86708"/>
    <n v="2893"/>
    <n v="166"/>
    <n v="2"/>
    <n v="1"/>
    <n v="35"/>
    <n v="34"/>
    <n v="129"/>
    <n v="129"/>
    <n v="0"/>
    <n v="0"/>
    <n v="164"/>
    <n v="193"/>
    <n v="166"/>
    <n v="166"/>
    <n v="166"/>
    <n v="164"/>
    <n v="166"/>
    <n v="161"/>
    <n v="122"/>
    <n v="97"/>
    <n v="117"/>
    <n v="65"/>
    <n v="78"/>
    <n v="0"/>
    <n v="20"/>
    <n v="708"/>
    <x v="38"/>
    <s v="WF-6"/>
    <x v="3"/>
    <s v="EMISweb"/>
  </r>
  <r>
    <x v="2"/>
    <s v="F86689"/>
    <n v="4368"/>
    <n v="55"/>
    <n v="13"/>
    <n v="10"/>
    <n v="25"/>
    <n v="18"/>
    <n v="17"/>
    <n v="10"/>
    <n v="0"/>
    <n v="0"/>
    <n v="39"/>
    <n v="119"/>
    <n v="49"/>
    <n v="44"/>
    <n v="52"/>
    <n v="49"/>
    <n v="55"/>
    <n v="50"/>
    <n v="5"/>
    <n v="0"/>
    <n v="43"/>
    <n v="39"/>
    <n v="47"/>
    <n v="0"/>
    <n v="6"/>
    <n v="1242"/>
    <x v="6"/>
    <s v="WF-1"/>
    <x v="2"/>
    <s v="EMISweb"/>
  </r>
  <r>
    <x v="2"/>
    <s v="F86679"/>
    <n v="6256"/>
    <n v="5"/>
    <n v="2"/>
    <n v="2"/>
    <n v="2"/>
    <n v="1"/>
    <n v="1"/>
    <n v="1"/>
    <n v="0"/>
    <n v="0"/>
    <n v="4"/>
    <n v="10"/>
    <n v="5"/>
    <n v="5"/>
    <n v="4"/>
    <n v="4"/>
    <n v="5"/>
    <n v="2"/>
    <n v="1"/>
    <n v="0"/>
    <n v="4"/>
    <n v="5"/>
    <n v="4"/>
    <n v="0"/>
    <n v="0"/>
    <n v="1426"/>
    <x v="29"/>
    <s v="WF-7"/>
    <x v="6"/>
    <s v="EMISweb"/>
  </r>
  <r>
    <x v="2"/>
    <s v="F86062"/>
    <n v="7232"/>
    <n v="31"/>
    <n v="0"/>
    <n v="0"/>
    <n v="17"/>
    <n v="1"/>
    <n v="14"/>
    <n v="6"/>
    <n v="0"/>
    <n v="0"/>
    <n v="7"/>
    <n v="45"/>
    <n v="17"/>
    <n v="31"/>
    <n v="16"/>
    <n v="8"/>
    <n v="28"/>
    <n v="25"/>
    <n v="2"/>
    <n v="0"/>
    <n v="1"/>
    <n v="21"/>
    <n v="11"/>
    <n v="0"/>
    <n v="0"/>
    <n v="1970"/>
    <x v="33"/>
    <s v="WF-7"/>
    <x v="6"/>
    <s v="EMISweb"/>
  </r>
  <r>
    <x v="2"/>
    <s v="Y01839"/>
    <n v="6270"/>
    <n v="17"/>
    <n v="6"/>
    <n v="6"/>
    <n v="2"/>
    <n v="2"/>
    <n v="9"/>
    <n v="6"/>
    <n v="0"/>
    <n v="0"/>
    <n v="14"/>
    <n v="25"/>
    <n v="17"/>
    <n v="14"/>
    <n v="16"/>
    <n v="17"/>
    <n v="17"/>
    <n v="16"/>
    <n v="13"/>
    <n v="15"/>
    <n v="16"/>
    <n v="12"/>
    <n v="12"/>
    <n v="0"/>
    <n v="4"/>
    <n v="1508"/>
    <x v="35"/>
    <s v="WF-1"/>
    <x v="2"/>
    <s v="EMISweb"/>
  </r>
  <r>
    <x v="2"/>
    <s v="F86001"/>
    <n v="7732"/>
    <n v="34"/>
    <n v="26"/>
    <n v="17"/>
    <n v="8"/>
    <n v="4"/>
    <n v="0"/>
    <n v="0"/>
    <n v="0"/>
    <n v="0"/>
    <n v="22"/>
    <n v="59"/>
    <n v="33"/>
    <n v="33"/>
    <n v="29"/>
    <n v="28"/>
    <n v="32"/>
    <n v="27"/>
    <n v="26"/>
    <n v="0"/>
    <n v="4"/>
    <n v="7"/>
    <n v="15"/>
    <n v="0"/>
    <n v="0"/>
    <n v="2258"/>
    <x v="37"/>
    <s v="WF-6"/>
    <x v="3"/>
    <s v="EMISweb"/>
  </r>
  <r>
    <x v="2"/>
    <s v="F86701"/>
    <n v="3787"/>
    <n v="14"/>
    <n v="11"/>
    <n v="11"/>
    <n v="3"/>
    <n v="3"/>
    <n v="0"/>
    <n v="0"/>
    <n v="0"/>
    <n v="0"/>
    <n v="14"/>
    <n v="105"/>
    <n v="14"/>
    <n v="14"/>
    <n v="14"/>
    <n v="14"/>
    <n v="14"/>
    <n v="14"/>
    <n v="11"/>
    <n v="13"/>
    <n v="9"/>
    <n v="8"/>
    <n v="14"/>
    <n v="1"/>
    <n v="5"/>
    <n v="923"/>
    <x v="1"/>
    <s v="WF-5"/>
    <x v="1"/>
    <s v="EMISweb"/>
  </r>
  <r>
    <x v="2"/>
    <s v="F86036"/>
    <n v="14925"/>
    <n v="321"/>
    <n v="0"/>
    <n v="0"/>
    <n v="138"/>
    <n v="138"/>
    <n v="183"/>
    <n v="181"/>
    <n v="0"/>
    <n v="0"/>
    <n v="319"/>
    <n v="634"/>
    <n v="321"/>
    <n v="321"/>
    <n v="321"/>
    <n v="319"/>
    <n v="321"/>
    <n v="318"/>
    <n v="315"/>
    <n v="6"/>
    <n v="16"/>
    <n v="320"/>
    <n v="306"/>
    <n v="2"/>
    <n v="169"/>
    <n v="4501"/>
    <x v="17"/>
    <s v="WF-4"/>
    <x v="5"/>
    <s v="EMISweb"/>
  </r>
  <r>
    <x v="2"/>
    <s v="F86011"/>
    <n v="9656"/>
    <n v="5"/>
    <n v="3"/>
    <n v="3"/>
    <n v="2"/>
    <n v="2"/>
    <n v="0"/>
    <n v="0"/>
    <n v="0"/>
    <n v="0"/>
    <n v="5"/>
    <n v="12"/>
    <n v="5"/>
    <n v="5"/>
    <n v="5"/>
    <n v="5"/>
    <n v="5"/>
    <n v="4"/>
    <n v="4"/>
    <n v="1"/>
    <n v="4"/>
    <n v="5"/>
    <n v="3"/>
    <n v="0"/>
    <n v="0"/>
    <n v="2516"/>
    <x v="15"/>
    <s v="WF-3"/>
    <x v="4"/>
    <s v="EMISweb"/>
  </r>
  <r>
    <x v="2"/>
    <s v="F86088"/>
    <n v="4965"/>
    <n v="1"/>
    <n v="0"/>
    <n v="0"/>
    <n v="0"/>
    <n v="0"/>
    <n v="1"/>
    <n v="1"/>
    <n v="0"/>
    <n v="0"/>
    <n v="1"/>
    <n v="3"/>
    <n v="1"/>
    <n v="1"/>
    <n v="1"/>
    <n v="1"/>
    <n v="1"/>
    <n v="1"/>
    <n v="1"/>
    <n v="0"/>
    <n v="1"/>
    <n v="1"/>
    <n v="0"/>
    <n v="0"/>
    <n v="0"/>
    <n v="1287"/>
    <x v="20"/>
    <s v="WF-4"/>
    <x v="5"/>
    <s v="EMISweb"/>
  </r>
  <r>
    <x v="2"/>
    <s v="F86621"/>
    <n v="6387"/>
    <n v="3"/>
    <n v="2"/>
    <n v="1"/>
    <n v="1"/>
    <n v="1"/>
    <n v="0"/>
    <n v="0"/>
    <n v="0"/>
    <n v="0"/>
    <n v="2"/>
    <n v="5"/>
    <n v="3"/>
    <n v="3"/>
    <n v="3"/>
    <n v="2"/>
    <n v="3"/>
    <n v="2"/>
    <n v="3"/>
    <n v="1"/>
    <n v="2"/>
    <n v="3"/>
    <n v="2"/>
    <n v="0"/>
    <n v="0"/>
    <n v="1532"/>
    <x v="3"/>
    <s v="WF-5"/>
    <x v="1"/>
    <s v="EMISweb"/>
  </r>
  <r>
    <x v="2"/>
    <s v="F86078"/>
    <n v="6912"/>
    <n v="2"/>
    <n v="2"/>
    <n v="2"/>
    <n v="0"/>
    <n v="0"/>
    <n v="0"/>
    <n v="0"/>
    <n v="0"/>
    <n v="0"/>
    <n v="2"/>
    <n v="7"/>
    <n v="2"/>
    <n v="2"/>
    <n v="2"/>
    <n v="2"/>
    <n v="2"/>
    <n v="2"/>
    <n v="1"/>
    <n v="0"/>
    <n v="2"/>
    <n v="1"/>
    <n v="2"/>
    <n v="0"/>
    <n v="1"/>
    <n v="2164"/>
    <x v="23"/>
    <s v="WF-2"/>
    <x v="0"/>
    <s v="EMISweb"/>
  </r>
  <r>
    <x v="2"/>
    <s v="F86696"/>
    <n v="6818"/>
    <n v="29"/>
    <n v="17"/>
    <n v="17"/>
    <n v="8"/>
    <n v="7"/>
    <n v="4"/>
    <n v="4"/>
    <n v="0"/>
    <n v="0"/>
    <n v="28"/>
    <n v="38"/>
    <n v="29"/>
    <n v="29"/>
    <n v="29"/>
    <n v="29"/>
    <n v="28"/>
    <n v="29"/>
    <n v="22"/>
    <n v="21"/>
    <n v="26"/>
    <n v="23"/>
    <n v="22"/>
    <n v="2"/>
    <n v="20"/>
    <n v="1442"/>
    <x v="21"/>
    <s v="WF-4"/>
    <x v="5"/>
    <s v="EMISweb"/>
  </r>
  <r>
    <x v="2"/>
    <s v="F86074"/>
    <n v="15206"/>
    <n v="84"/>
    <n v="16"/>
    <n v="16"/>
    <n v="32"/>
    <n v="32"/>
    <n v="32"/>
    <n v="32"/>
    <n v="0"/>
    <n v="0"/>
    <n v="83"/>
    <n v="125"/>
    <n v="84"/>
    <n v="84"/>
    <n v="84"/>
    <n v="83"/>
    <n v="84"/>
    <n v="5"/>
    <n v="73"/>
    <n v="77"/>
    <n v="12"/>
    <n v="83"/>
    <n v="51"/>
    <n v="0"/>
    <n v="0"/>
    <n v="3548"/>
    <x v="12"/>
    <s v="WF-3"/>
    <x v="4"/>
    <s v="SystmOne"/>
  </r>
  <r>
    <x v="2"/>
    <s v="F86616"/>
    <n v="7910"/>
    <n v="60"/>
    <n v="10"/>
    <n v="5"/>
    <n v="21"/>
    <n v="16"/>
    <n v="29"/>
    <n v="16"/>
    <n v="0"/>
    <n v="0"/>
    <n v="42"/>
    <n v="631"/>
    <n v="60"/>
    <n v="59"/>
    <n v="50"/>
    <n v="53"/>
    <n v="60"/>
    <n v="54"/>
    <n v="42"/>
    <n v="1"/>
    <n v="18"/>
    <n v="54"/>
    <n v="40"/>
    <n v="0"/>
    <n v="8"/>
    <n v="2001"/>
    <x v="14"/>
    <s v="WF-2"/>
    <x v="0"/>
    <s v="EMISweb"/>
  </r>
  <r>
    <x v="2"/>
    <s v="F86044"/>
    <n v="10358"/>
    <n v="324"/>
    <n v="43"/>
    <n v="11"/>
    <n v="149"/>
    <n v="23"/>
    <n v="132"/>
    <n v="40"/>
    <n v="0"/>
    <n v="0"/>
    <n v="85"/>
    <n v="1436"/>
    <n v="308"/>
    <n v="323"/>
    <n v="317"/>
    <n v="88"/>
    <n v="324"/>
    <n v="200"/>
    <n v="302"/>
    <n v="17"/>
    <n v="47"/>
    <n v="319"/>
    <n v="181"/>
    <n v="1"/>
    <n v="234"/>
    <n v="2301"/>
    <x v="13"/>
    <s v="WF-4"/>
    <x v="5"/>
    <s v="EMISweb"/>
  </r>
  <r>
    <x v="2"/>
    <s v="F86650"/>
    <n v="8052"/>
    <n v="354"/>
    <n v="207"/>
    <n v="207"/>
    <n v="104"/>
    <n v="104"/>
    <n v="43"/>
    <n v="43"/>
    <n v="0"/>
    <n v="0"/>
    <n v="354"/>
    <n v="989"/>
    <n v="354"/>
    <n v="354"/>
    <n v="354"/>
    <n v="354"/>
    <n v="354"/>
    <n v="348"/>
    <n v="264"/>
    <n v="344"/>
    <n v="345"/>
    <n v="351"/>
    <n v="336"/>
    <n v="0"/>
    <n v="4"/>
    <n v="2218"/>
    <x v="18"/>
    <s v="WF-4"/>
    <x v="5"/>
    <s v="EMISweb"/>
  </r>
  <r>
    <x v="2"/>
    <s v="F86018"/>
    <n v="9971"/>
    <n v="37"/>
    <n v="1"/>
    <n v="1"/>
    <n v="9"/>
    <n v="5"/>
    <n v="16"/>
    <n v="10"/>
    <n v="0"/>
    <n v="0"/>
    <n v="29"/>
    <n v="131"/>
    <n v="36"/>
    <n v="37"/>
    <n v="36"/>
    <n v="31"/>
    <n v="37"/>
    <n v="13"/>
    <n v="36"/>
    <n v="1"/>
    <n v="35"/>
    <n v="35"/>
    <n v="18"/>
    <n v="0"/>
    <n v="0"/>
    <n v="2563"/>
    <x v="16"/>
    <s v="WF-4"/>
    <x v="5"/>
    <s v="SystmOne"/>
  </r>
  <r>
    <x v="2"/>
    <s v="F86627"/>
    <n v="13287"/>
    <n v="167"/>
    <n v="33"/>
    <n v="33"/>
    <n v="85"/>
    <n v="85"/>
    <n v="49"/>
    <n v="48"/>
    <n v="0"/>
    <n v="0"/>
    <n v="166"/>
    <n v="700"/>
    <n v="167"/>
    <n v="167"/>
    <n v="167"/>
    <n v="166"/>
    <n v="167"/>
    <n v="121"/>
    <n v="119"/>
    <n v="115"/>
    <n v="126"/>
    <n v="162"/>
    <n v="153"/>
    <n v="12"/>
    <n v="0"/>
    <n v="3727"/>
    <x v="19"/>
    <s v="WF-2"/>
    <x v="0"/>
    <s v="EMISweb"/>
  </r>
  <r>
    <x v="2"/>
    <s v="F86045"/>
    <n v="2019"/>
    <n v="55"/>
    <n v="18"/>
    <n v="18"/>
    <n v="19"/>
    <n v="19"/>
    <n v="18"/>
    <n v="15"/>
    <n v="0"/>
    <n v="0"/>
    <n v="52"/>
    <n v="62"/>
    <n v="55"/>
    <n v="53"/>
    <n v="52"/>
    <n v="54"/>
    <n v="55"/>
    <n v="53"/>
    <n v="40"/>
    <n v="0"/>
    <n v="52"/>
    <n v="48"/>
    <n v="25"/>
    <n v="0"/>
    <n v="36"/>
    <n v="581"/>
    <x v="5"/>
    <s v="WF-5"/>
    <x v="1"/>
    <s v="EMISweb"/>
  </r>
  <r>
    <x v="2"/>
    <s v="F86712"/>
    <n v="3366"/>
    <n v="91"/>
    <n v="15"/>
    <n v="13"/>
    <n v="45"/>
    <n v="42"/>
    <n v="31"/>
    <n v="24"/>
    <n v="0"/>
    <n v="0"/>
    <n v="83"/>
    <n v="441"/>
    <n v="90"/>
    <n v="91"/>
    <n v="88"/>
    <n v="86"/>
    <n v="88"/>
    <n v="84"/>
    <n v="25"/>
    <n v="0"/>
    <n v="24"/>
    <n v="61"/>
    <n v="62"/>
    <n v="2"/>
    <n v="1"/>
    <n v="817"/>
    <x v="22"/>
    <s v="WF-4"/>
    <x v="5"/>
    <s v="EMISweb"/>
  </r>
  <r>
    <x v="2"/>
    <s v="F86666"/>
    <n v="14887"/>
    <n v="410"/>
    <n v="131"/>
    <n v="82"/>
    <n v="145"/>
    <n v="102"/>
    <n v="134"/>
    <n v="121"/>
    <n v="0"/>
    <n v="0"/>
    <n v="315"/>
    <n v="882"/>
    <n v="406"/>
    <n v="375"/>
    <n v="405"/>
    <n v="351"/>
    <n v="403"/>
    <n v="251"/>
    <n v="296"/>
    <n v="249"/>
    <n v="233"/>
    <n v="401"/>
    <n v="288"/>
    <n v="22"/>
    <n v="5"/>
    <n v="3505"/>
    <x v="11"/>
    <s v="WF-5"/>
    <x v="1"/>
    <s v="EMISweb"/>
  </r>
  <r>
    <x v="2"/>
    <s v="F86038"/>
    <n v="11341"/>
    <n v="56"/>
    <n v="3"/>
    <n v="3"/>
    <n v="10"/>
    <n v="10"/>
    <n v="43"/>
    <n v="43"/>
    <n v="0"/>
    <n v="0"/>
    <n v="56"/>
    <n v="73"/>
    <n v="56"/>
    <n v="56"/>
    <n v="56"/>
    <n v="56"/>
    <n v="56"/>
    <n v="55"/>
    <n v="37"/>
    <n v="0"/>
    <n v="55"/>
    <n v="54"/>
    <n v="28"/>
    <n v="0"/>
    <n v="43"/>
    <n v="2589"/>
    <x v="10"/>
    <s v="WF-3"/>
    <x v="4"/>
    <s v="EMISweb"/>
  </r>
  <r>
    <x v="3"/>
    <s v="F86074"/>
    <n v="15105"/>
    <n v="142"/>
    <n v="16"/>
    <n v="32"/>
    <n v="15"/>
    <n v="32"/>
    <n v="33"/>
    <n v="32"/>
    <n v="61"/>
    <n v="61"/>
    <n v="140"/>
    <n v="212"/>
    <n v="142"/>
    <n v="142"/>
    <n v="142"/>
    <n v="140"/>
    <n v="142"/>
    <n v="9"/>
    <n v="127"/>
    <n v="131"/>
    <n v="47"/>
    <n v="141"/>
    <n v="85"/>
    <n v="0"/>
    <n v="0"/>
    <n v="3548"/>
    <x v="12"/>
    <s v="WF-3"/>
    <x v="4"/>
    <s v="SystmOne"/>
  </r>
  <r>
    <x v="3"/>
    <s v="F86044"/>
    <n v="10801"/>
    <n v="396"/>
    <n v="43"/>
    <n v="11"/>
    <n v="146"/>
    <n v="23"/>
    <n v="131"/>
    <n v="40"/>
    <n v="76"/>
    <n v="43"/>
    <n v="134"/>
    <n v="1531"/>
    <n v="375"/>
    <n v="393"/>
    <n v="382"/>
    <n v="145"/>
    <n v="396"/>
    <n v="260"/>
    <n v="370"/>
    <n v="35"/>
    <n v="68"/>
    <n v="391"/>
    <n v="237"/>
    <n v="1"/>
    <n v="257"/>
    <n v="2301"/>
    <x v="13"/>
    <s v="WF-4"/>
    <x v="5"/>
    <s v="EMISweb"/>
  </r>
  <r>
    <x v="3"/>
    <s v="F86700"/>
    <n v="3901"/>
    <n v="122"/>
    <n v="2"/>
    <n v="1"/>
    <n v="35"/>
    <n v="1"/>
    <n v="55"/>
    <n v="0"/>
    <n v="30"/>
    <n v="1"/>
    <n v="6"/>
    <n v="125"/>
    <n v="27"/>
    <n v="105"/>
    <n v="46"/>
    <n v="8"/>
    <n v="88"/>
    <n v="46"/>
    <n v="14"/>
    <n v="0"/>
    <n v="17"/>
    <n v="20"/>
    <n v="26"/>
    <n v="0"/>
    <n v="1"/>
    <n v="987"/>
    <x v="26"/>
    <s v="WF-1"/>
    <x v="2"/>
    <s v="EMISweb"/>
  </r>
  <r>
    <x v="3"/>
    <s v="F86006"/>
    <n v="6812"/>
    <n v="69"/>
    <n v="0"/>
    <n v="0"/>
    <n v="22"/>
    <n v="1"/>
    <n v="18"/>
    <n v="2"/>
    <n v="29"/>
    <n v="29"/>
    <n v="32"/>
    <n v="75"/>
    <n v="42"/>
    <n v="66"/>
    <n v="45"/>
    <n v="36"/>
    <n v="63"/>
    <n v="44"/>
    <n v="30"/>
    <n v="5"/>
    <n v="15"/>
    <n v="25"/>
    <n v="38"/>
    <n v="0"/>
    <n v="0"/>
    <n v="1738"/>
    <x v="24"/>
    <s v="WF-7"/>
    <x v="6"/>
    <s v="EMISweb"/>
  </r>
  <r>
    <x v="3"/>
    <s v="F86664"/>
    <n v="8471"/>
    <n v="429"/>
    <n v="83"/>
    <n v="83"/>
    <n v="137"/>
    <n v="136"/>
    <n v="124"/>
    <n v="121"/>
    <n v="85"/>
    <n v="83"/>
    <n v="426"/>
    <n v="794"/>
    <n v="429"/>
    <n v="429"/>
    <n v="425"/>
    <n v="429"/>
    <n v="429"/>
    <n v="426"/>
    <n v="400"/>
    <n v="367"/>
    <n v="386"/>
    <n v="421"/>
    <n v="296"/>
    <n v="10"/>
    <n v="189"/>
    <n v="2316"/>
    <x v="27"/>
    <s v="WF-1"/>
    <x v="2"/>
    <s v="EMISweb"/>
  </r>
  <r>
    <x v="3"/>
    <s v="F86679"/>
    <n v="6371"/>
    <n v="5"/>
    <n v="2"/>
    <n v="2"/>
    <n v="2"/>
    <n v="1"/>
    <n v="1"/>
    <n v="1"/>
    <n v="0"/>
    <n v="0"/>
    <n v="4"/>
    <n v="11"/>
    <n v="5"/>
    <n v="5"/>
    <n v="4"/>
    <n v="4"/>
    <n v="5"/>
    <n v="2"/>
    <n v="1"/>
    <n v="0"/>
    <n v="4"/>
    <n v="5"/>
    <n v="4"/>
    <n v="0"/>
    <n v="0"/>
    <n v="1426"/>
    <x v="29"/>
    <s v="WF-7"/>
    <x v="6"/>
    <s v="EMISweb"/>
  </r>
  <r>
    <x v="3"/>
    <s v="F86038"/>
    <n v="11103"/>
    <n v="72"/>
    <n v="3"/>
    <n v="3"/>
    <n v="10"/>
    <n v="10"/>
    <n v="42"/>
    <n v="42"/>
    <n v="17"/>
    <n v="7"/>
    <n v="64"/>
    <n v="98"/>
    <n v="72"/>
    <n v="72"/>
    <n v="64"/>
    <n v="72"/>
    <n v="72"/>
    <n v="69"/>
    <n v="52"/>
    <n v="2"/>
    <n v="71"/>
    <n v="71"/>
    <n v="43"/>
    <n v="0"/>
    <n v="57"/>
    <n v="2589"/>
    <x v="10"/>
    <s v="WF-3"/>
    <x v="4"/>
    <s v="EMISweb"/>
  </r>
  <r>
    <x v="3"/>
    <s v="F86644"/>
    <n v="9214"/>
    <n v="70"/>
    <n v="22"/>
    <n v="21"/>
    <n v="13"/>
    <n v="13"/>
    <n v="14"/>
    <n v="14"/>
    <n v="21"/>
    <n v="20"/>
    <n v="68"/>
    <n v="136"/>
    <n v="69"/>
    <n v="70"/>
    <n v="69"/>
    <n v="70"/>
    <n v="70"/>
    <n v="68"/>
    <n v="58"/>
    <n v="0"/>
    <n v="63"/>
    <n v="67"/>
    <n v="35"/>
    <n v="0"/>
    <n v="0"/>
    <n v="2628"/>
    <x v="28"/>
    <s v="WF-6"/>
    <x v="3"/>
    <s v="EMISweb"/>
  </r>
  <r>
    <x v="3"/>
    <s v="F86036"/>
    <n v="14732"/>
    <n v="464"/>
    <n v="0"/>
    <n v="0"/>
    <n v="138"/>
    <n v="138"/>
    <n v="180"/>
    <n v="180"/>
    <n v="146"/>
    <n v="146"/>
    <n v="464"/>
    <n v="1005"/>
    <n v="464"/>
    <n v="464"/>
    <n v="458"/>
    <n v="464"/>
    <n v="464"/>
    <n v="461"/>
    <n v="457"/>
    <n v="8"/>
    <n v="23"/>
    <n v="463"/>
    <n v="451"/>
    <n v="3"/>
    <n v="234"/>
    <n v="4501"/>
    <x v="17"/>
    <s v="WF-4"/>
    <x v="5"/>
    <s v="EMISweb"/>
  </r>
  <r>
    <x v="3"/>
    <s v="F86030"/>
    <n v="8160"/>
    <n v="17"/>
    <n v="0"/>
    <n v="0"/>
    <n v="6"/>
    <n v="0"/>
    <n v="0"/>
    <n v="0"/>
    <n v="11"/>
    <n v="1"/>
    <n v="1"/>
    <n v="62"/>
    <n v="2"/>
    <n v="15"/>
    <n v="9"/>
    <n v="3"/>
    <n v="14"/>
    <n v="7"/>
    <n v="2"/>
    <n v="0"/>
    <n v="0"/>
    <n v="2"/>
    <n v="2"/>
    <n v="0"/>
    <n v="0"/>
    <n v="1831"/>
    <x v="25"/>
    <s v="WF-7"/>
    <x v="6"/>
    <s v="EMISweb"/>
  </r>
  <r>
    <x v="3"/>
    <s v="F86026"/>
    <n v="7244"/>
    <n v="136"/>
    <n v="13"/>
    <n v="98"/>
    <n v="8"/>
    <n v="90"/>
    <n v="13"/>
    <n v="4"/>
    <n v="13"/>
    <n v="4"/>
    <n v="109"/>
    <n v="235"/>
    <n v="135"/>
    <n v="135"/>
    <n v="135"/>
    <n v="110"/>
    <n v="136"/>
    <n v="1"/>
    <n v="125"/>
    <m/>
    <n v="130"/>
    <n v="3"/>
    <n v="103"/>
    <n v="0"/>
    <n v="0"/>
    <n v="1942"/>
    <x v="31"/>
    <s v="WF-1"/>
    <x v="2"/>
    <s v="SystmOne"/>
  </r>
  <r>
    <x v="3"/>
    <s v="F86005"/>
    <n v="9502"/>
    <n v="124"/>
    <n v="10"/>
    <n v="7"/>
    <n v="18"/>
    <n v="5"/>
    <n v="23"/>
    <n v="12"/>
    <n v="73"/>
    <n v="65"/>
    <n v="94"/>
    <n v="476"/>
    <n v="121"/>
    <n v="121"/>
    <n v="119"/>
    <n v="100"/>
    <n v="122"/>
    <n v="118"/>
    <n v="80"/>
    <n v="57"/>
    <n v="80"/>
    <n v="111"/>
    <n v="77"/>
    <n v="0"/>
    <n v="39"/>
    <n v="2291"/>
    <x v="32"/>
    <s v="WF-1"/>
    <x v="2"/>
    <s v="EMISweb"/>
  </r>
  <r>
    <x v="3"/>
    <s v="F86018"/>
    <n v="9978"/>
    <n v="79"/>
    <n v="1"/>
    <n v="8"/>
    <n v="1"/>
    <n v="4"/>
    <n v="15"/>
    <n v="9"/>
    <n v="61"/>
    <n v="51"/>
    <n v="72"/>
    <n v="280"/>
    <n v="78"/>
    <n v="79"/>
    <n v="78"/>
    <n v="74"/>
    <n v="79"/>
    <n v="31"/>
    <n v="79"/>
    <n v="2"/>
    <n v="77"/>
    <n v="68"/>
    <n v="53"/>
    <n v="0"/>
    <n v="0"/>
    <n v="2563"/>
    <x v="16"/>
    <s v="WF-4"/>
    <x v="5"/>
    <s v="SystmOne"/>
  </r>
  <r>
    <x v="3"/>
    <s v="F86058"/>
    <n v="16560"/>
    <n v="383"/>
    <n v="127"/>
    <n v="108"/>
    <n v="97"/>
    <n v="89"/>
    <n v="74"/>
    <n v="68"/>
    <n v="85"/>
    <n v="79"/>
    <n v="372"/>
    <n v="1268"/>
    <n v="382"/>
    <n v="383"/>
    <n v="377"/>
    <n v="381"/>
    <n v="380"/>
    <n v="378"/>
    <n v="356"/>
    <n v="7"/>
    <n v="371"/>
    <n v="344"/>
    <n v="373"/>
    <n v="1"/>
    <n v="200"/>
    <n v="3790"/>
    <x v="30"/>
    <s v="WF-7"/>
    <x v="6"/>
    <s v="EMISweb"/>
  </r>
  <r>
    <x v="3"/>
    <s v="F86062"/>
    <n v="7155"/>
    <n v="78"/>
    <n v="0"/>
    <n v="0"/>
    <n v="19"/>
    <n v="2"/>
    <n v="14"/>
    <n v="6"/>
    <n v="45"/>
    <n v="24"/>
    <n v="36"/>
    <n v="98"/>
    <n v="56"/>
    <n v="77"/>
    <n v="53"/>
    <n v="41"/>
    <n v="71"/>
    <n v="57"/>
    <n v="6"/>
    <n v="0"/>
    <n v="4"/>
    <n v="53"/>
    <n v="41"/>
    <n v="0"/>
    <n v="0"/>
    <n v="1970"/>
    <x v="33"/>
    <s v="WF-7"/>
    <x v="6"/>
    <s v="EMISweb"/>
  </r>
  <r>
    <x v="3"/>
    <s v="F86011"/>
    <n v="9696"/>
    <n v="35"/>
    <n v="4"/>
    <n v="4"/>
    <n v="2"/>
    <n v="2"/>
    <n v="0"/>
    <n v="0"/>
    <n v="29"/>
    <n v="26"/>
    <n v="33"/>
    <n v="1058"/>
    <n v="35"/>
    <n v="35"/>
    <n v="34"/>
    <n v="34"/>
    <n v="35"/>
    <n v="31"/>
    <n v="34"/>
    <n v="11"/>
    <n v="27"/>
    <n v="35"/>
    <n v="17"/>
    <n v="0"/>
    <n v="0"/>
    <n v="2516"/>
    <x v="15"/>
    <s v="WF-3"/>
    <x v="4"/>
    <s v="EMISweb"/>
  </r>
  <r>
    <x v="3"/>
    <s v="F86627"/>
    <n v="13283"/>
    <n v="325"/>
    <n v="33"/>
    <n v="33"/>
    <n v="82"/>
    <n v="82"/>
    <n v="49"/>
    <n v="48"/>
    <n v="161"/>
    <n v="157"/>
    <n v="321"/>
    <n v="1727"/>
    <n v="325"/>
    <n v="324"/>
    <n v="322"/>
    <n v="325"/>
    <n v="325"/>
    <n v="215"/>
    <n v="250"/>
    <n v="194"/>
    <n v="274"/>
    <n v="318"/>
    <n v="301"/>
    <n v="27"/>
    <n v="0"/>
    <n v="3727"/>
    <x v="19"/>
    <s v="WF-2"/>
    <x v="0"/>
    <s v="EMISweb"/>
  </r>
  <r>
    <x v="3"/>
    <s v="F86666"/>
    <n v="14976"/>
    <n v="595"/>
    <n v="129"/>
    <n v="113"/>
    <n v="148"/>
    <n v="139"/>
    <n v="135"/>
    <n v="132"/>
    <n v="183"/>
    <n v="181"/>
    <n v="584"/>
    <n v="1101"/>
    <n v="595"/>
    <n v="591"/>
    <n v="591"/>
    <n v="590"/>
    <n v="594"/>
    <n v="346"/>
    <n v="441"/>
    <n v="429"/>
    <n v="376"/>
    <n v="587"/>
    <n v="408"/>
    <n v="35"/>
    <n v="5"/>
    <n v="3505"/>
    <x v="11"/>
    <s v="WF-5"/>
    <x v="1"/>
    <s v="EMISweb"/>
  </r>
  <r>
    <x v="3"/>
    <s v="F86088"/>
    <n v="5027"/>
    <n v="70"/>
    <n v="0"/>
    <n v="0"/>
    <n v="1"/>
    <n v="1"/>
    <n v="1"/>
    <n v="1"/>
    <n v="68"/>
    <n v="67"/>
    <n v="69"/>
    <n v="765"/>
    <n v="70"/>
    <n v="70"/>
    <n v="69"/>
    <n v="70"/>
    <n v="70"/>
    <n v="69"/>
    <n v="10"/>
    <n v="0"/>
    <n v="68"/>
    <n v="69"/>
    <n v="57"/>
    <n v="0"/>
    <n v="16"/>
    <n v="1287"/>
    <x v="20"/>
    <s v="WF-4"/>
    <x v="5"/>
    <s v="EMISweb"/>
  </r>
  <r>
    <x v="3"/>
    <s v="F86689"/>
    <n v="4395"/>
    <n v="69"/>
    <n v="12"/>
    <n v="9"/>
    <n v="25"/>
    <n v="19"/>
    <n v="17"/>
    <n v="10"/>
    <n v="15"/>
    <n v="12"/>
    <n v="52"/>
    <n v="158"/>
    <n v="63"/>
    <n v="58"/>
    <n v="65"/>
    <n v="63"/>
    <n v="69"/>
    <n v="64"/>
    <n v="5"/>
    <n v="0"/>
    <n v="53"/>
    <n v="49"/>
    <n v="60"/>
    <n v="0"/>
    <n v="6"/>
    <n v="1242"/>
    <x v="6"/>
    <s v="WF-1"/>
    <x v="2"/>
    <s v="EMISweb"/>
  </r>
  <r>
    <x v="3"/>
    <s v="F86705"/>
    <n v="3507"/>
    <n v="137"/>
    <n v="42"/>
    <n v="40"/>
    <n v="31"/>
    <n v="29"/>
    <n v="29"/>
    <n v="29"/>
    <n v="35"/>
    <n v="33"/>
    <n v="131"/>
    <n v="180"/>
    <n v="137"/>
    <n v="137"/>
    <n v="135"/>
    <n v="134"/>
    <n v="136"/>
    <n v="137"/>
    <n v="116"/>
    <n v="135"/>
    <n v="131"/>
    <n v="134"/>
    <n v="105"/>
    <n v="0"/>
    <n v="50"/>
    <n v="838"/>
    <x v="7"/>
    <s v="WF-5"/>
    <x v="1"/>
    <s v="EMISweb"/>
  </r>
  <r>
    <x v="3"/>
    <s v="F86638"/>
    <n v="5154"/>
    <n v="2"/>
    <m/>
    <n v="2"/>
    <m/>
    <m/>
    <m/>
    <m/>
    <m/>
    <m/>
    <m/>
    <n v="24"/>
    <n v="1"/>
    <n v="2"/>
    <n v="1"/>
    <m/>
    <n v="2"/>
    <m/>
    <n v="1"/>
    <m/>
    <m/>
    <n v="1"/>
    <m/>
    <n v="0"/>
    <n v="0"/>
    <n v="1372"/>
    <x v="9"/>
    <s v="WF-1"/>
    <x v="2"/>
    <s v="SystmOne"/>
  </r>
  <r>
    <x v="3"/>
    <s v="F86004"/>
    <n v="15955"/>
    <n v="58"/>
    <n v="5"/>
    <n v="11"/>
    <m/>
    <m/>
    <n v="23"/>
    <n v="4"/>
    <n v="19"/>
    <n v="14"/>
    <n v="20"/>
    <n v="208"/>
    <n v="58"/>
    <n v="58"/>
    <n v="56"/>
    <n v="20"/>
    <n v="58"/>
    <n v="13"/>
    <n v="51"/>
    <n v="39"/>
    <n v="55"/>
    <n v="23"/>
    <n v="46"/>
    <n v="0"/>
    <n v="0"/>
    <n v="4536"/>
    <x v="0"/>
    <s v="WF-2"/>
    <x v="0"/>
    <s v="SystmOne"/>
  </r>
  <r>
    <x v="3"/>
    <s v="F86701"/>
    <n v="3853"/>
    <n v="17"/>
    <n v="12"/>
    <n v="12"/>
    <n v="3"/>
    <n v="3"/>
    <n v="0"/>
    <n v="0"/>
    <n v="2"/>
    <n v="2"/>
    <n v="17"/>
    <n v="134"/>
    <n v="17"/>
    <n v="17"/>
    <n v="17"/>
    <n v="17"/>
    <n v="17"/>
    <n v="17"/>
    <n v="11"/>
    <n v="14"/>
    <n v="11"/>
    <n v="9"/>
    <n v="16"/>
    <n v="1"/>
    <n v="6"/>
    <n v="923"/>
    <x v="1"/>
    <s v="WF-5"/>
    <x v="1"/>
    <s v="EMISweb"/>
  </r>
  <r>
    <x v="3"/>
    <s v="Y01291"/>
    <n v="9172"/>
    <n v="728"/>
    <n v="21"/>
    <n v="21"/>
    <n v="162"/>
    <n v="161"/>
    <n v="235"/>
    <n v="235"/>
    <n v="310"/>
    <n v="307"/>
    <n v="726"/>
    <n v="1702"/>
    <n v="728"/>
    <n v="728"/>
    <n v="725"/>
    <n v="726"/>
    <n v="728"/>
    <n v="719"/>
    <n v="566"/>
    <n v="51"/>
    <n v="698"/>
    <n v="705"/>
    <n v="703"/>
    <n v="23"/>
    <n v="337"/>
    <n v="2238"/>
    <x v="4"/>
    <s v="WF-2"/>
    <x v="0"/>
    <s v="EMISweb"/>
  </r>
  <r>
    <x v="3"/>
    <s v="F86621"/>
    <n v="6444"/>
    <n v="7"/>
    <n v="2"/>
    <n v="1"/>
    <n v="1"/>
    <n v="1"/>
    <n v="0"/>
    <n v="0"/>
    <n v="4"/>
    <n v="2"/>
    <n v="4"/>
    <n v="16"/>
    <n v="7"/>
    <n v="6"/>
    <n v="6"/>
    <n v="6"/>
    <n v="7"/>
    <n v="4"/>
    <n v="4"/>
    <n v="1"/>
    <n v="4"/>
    <n v="6"/>
    <n v="5"/>
    <n v="0"/>
    <n v="0"/>
    <n v="1532"/>
    <x v="3"/>
    <s v="WF-5"/>
    <x v="1"/>
    <s v="EMISweb"/>
  </r>
  <r>
    <x v="3"/>
    <s v="F86625"/>
    <n v="5880"/>
    <n v="28"/>
    <n v="0"/>
    <n v="0"/>
    <n v="21"/>
    <n v="20"/>
    <n v="7"/>
    <n v="6"/>
    <n v="0"/>
    <n v="0"/>
    <n v="27"/>
    <n v="37"/>
    <n v="28"/>
    <n v="28"/>
    <n v="28"/>
    <n v="27"/>
    <n v="28"/>
    <n v="26"/>
    <n v="8"/>
    <n v="16"/>
    <n v="26"/>
    <n v="27"/>
    <n v="24"/>
    <n v="0"/>
    <n v="16"/>
    <n v="1585"/>
    <x v="2"/>
    <s v="WF-5"/>
    <x v="1"/>
    <s v="EMISweb"/>
  </r>
  <r>
    <x v="3"/>
    <s v="F86607"/>
    <n v="15517"/>
    <n v="602"/>
    <n v="224"/>
    <n v="202"/>
    <n v="118"/>
    <n v="116"/>
    <n v="117"/>
    <n v="116"/>
    <n v="143"/>
    <n v="142"/>
    <n v="581"/>
    <n v="1595"/>
    <n v="589"/>
    <n v="602"/>
    <n v="582"/>
    <n v="585"/>
    <n v="602"/>
    <n v="588"/>
    <n v="456"/>
    <n v="6"/>
    <n v="28"/>
    <n v="597"/>
    <n v="353"/>
    <n v="0"/>
    <n v="3"/>
    <n v="3886"/>
    <x v="8"/>
    <s v="WF-6"/>
    <x v="3"/>
    <s v="EMISweb"/>
  </r>
  <r>
    <x v="3"/>
    <s v="F86045"/>
    <n v="2025"/>
    <n v="110"/>
    <n v="18"/>
    <n v="18"/>
    <n v="18"/>
    <n v="18"/>
    <n v="18"/>
    <n v="15"/>
    <n v="56"/>
    <n v="23"/>
    <n v="75"/>
    <n v="126"/>
    <n v="110"/>
    <n v="105"/>
    <n v="78"/>
    <n v="109"/>
    <n v="110"/>
    <n v="108"/>
    <n v="82"/>
    <n v="0"/>
    <n v="107"/>
    <n v="102"/>
    <n v="53"/>
    <n v="0"/>
    <n v="88"/>
    <n v="581"/>
    <x v="5"/>
    <s v="WF-5"/>
    <x v="1"/>
    <s v="EMISweb"/>
  </r>
  <r>
    <x v="3"/>
    <s v="F86626"/>
    <n v="7013"/>
    <n v="37"/>
    <n v="12"/>
    <n v="5"/>
    <n v="12"/>
    <n v="7"/>
    <n v="6"/>
    <n v="2"/>
    <n v="7"/>
    <n v="5"/>
    <n v="20"/>
    <n v="58"/>
    <n v="36"/>
    <n v="36"/>
    <n v="26"/>
    <n v="31"/>
    <n v="37"/>
    <n v="32"/>
    <n v="23"/>
    <n v="5"/>
    <n v="17"/>
    <n v="34"/>
    <n v="19"/>
    <n v="1"/>
    <n v="24"/>
    <n v="1689"/>
    <x v="36"/>
    <s v="WF-1"/>
    <x v="2"/>
    <s v="EMISweb"/>
  </r>
  <r>
    <x v="3"/>
    <s v="F86616"/>
    <n v="7996"/>
    <n v="130"/>
    <n v="12"/>
    <n v="7"/>
    <n v="21"/>
    <n v="17"/>
    <n v="28"/>
    <n v="16"/>
    <n v="69"/>
    <n v="58"/>
    <n v="109"/>
    <n v="950"/>
    <n v="130"/>
    <n v="129"/>
    <n v="114"/>
    <n v="123"/>
    <n v="130"/>
    <n v="116"/>
    <n v="89"/>
    <n v="2"/>
    <n v="22"/>
    <n v="124"/>
    <n v="103"/>
    <n v="0"/>
    <n v="20"/>
    <n v="2001"/>
    <x v="14"/>
    <s v="WF-2"/>
    <x v="0"/>
    <s v="EMISweb"/>
  </r>
  <r>
    <x v="3"/>
    <s v="F86696"/>
    <n v="6872"/>
    <n v="83"/>
    <n v="16"/>
    <n v="16"/>
    <n v="8"/>
    <n v="7"/>
    <n v="4"/>
    <n v="4"/>
    <n v="55"/>
    <n v="54"/>
    <n v="81"/>
    <n v="1105"/>
    <n v="83"/>
    <n v="83"/>
    <n v="82"/>
    <n v="83"/>
    <n v="82"/>
    <n v="65"/>
    <n v="26"/>
    <n v="20"/>
    <n v="34"/>
    <n v="48"/>
    <n v="53"/>
    <n v="2"/>
    <n v="20"/>
    <n v="1442"/>
    <x v="21"/>
    <s v="WF-4"/>
    <x v="5"/>
    <s v="EMISweb"/>
  </r>
  <r>
    <x v="3"/>
    <s v="F86086"/>
    <n v="6237"/>
    <n v="10"/>
    <n v="1"/>
    <n v="1"/>
    <n v="6"/>
    <n v="5"/>
    <n v="3"/>
    <n v="3"/>
    <n v="0"/>
    <n v="0"/>
    <n v="9"/>
    <n v="25"/>
    <n v="10"/>
    <n v="10"/>
    <n v="10"/>
    <n v="9"/>
    <n v="10"/>
    <n v="8"/>
    <n v="6"/>
    <n v="1"/>
    <n v="1"/>
    <n v="10"/>
    <n v="8"/>
    <n v="1"/>
    <n v="0"/>
    <n v="1598"/>
    <x v="34"/>
    <s v="WF-6"/>
    <x v="3"/>
    <s v="EMISweb"/>
  </r>
  <r>
    <x v="3"/>
    <s v="F86001"/>
    <n v="7727"/>
    <n v="39"/>
    <n v="26"/>
    <n v="17"/>
    <n v="8"/>
    <n v="4"/>
    <n v="0"/>
    <n v="0"/>
    <n v="5"/>
    <n v="1"/>
    <n v="23"/>
    <n v="82"/>
    <n v="38"/>
    <n v="38"/>
    <n v="33"/>
    <n v="30"/>
    <n v="37"/>
    <n v="32"/>
    <n v="28"/>
    <n v="0"/>
    <n v="8"/>
    <n v="9"/>
    <n v="19"/>
    <n v="0"/>
    <n v="0"/>
    <n v="2258"/>
    <x v="37"/>
    <s v="WF-6"/>
    <x v="3"/>
    <s v="EMISweb"/>
  </r>
  <r>
    <x v="3"/>
    <s v="F86078"/>
    <n v="6869"/>
    <n v="5"/>
    <n v="2"/>
    <n v="2"/>
    <n v="0"/>
    <n v="0"/>
    <n v="0"/>
    <n v="0"/>
    <n v="3"/>
    <n v="1"/>
    <n v="3"/>
    <n v="12"/>
    <n v="5"/>
    <n v="4"/>
    <n v="4"/>
    <n v="4"/>
    <n v="5"/>
    <n v="4"/>
    <n v="3"/>
    <n v="0"/>
    <n v="2"/>
    <n v="4"/>
    <n v="5"/>
    <n v="0"/>
    <n v="1"/>
    <n v="2164"/>
    <x v="23"/>
    <s v="WF-2"/>
    <x v="0"/>
    <s v="EMISweb"/>
  </r>
  <r>
    <x v="3"/>
    <s v="F86650"/>
    <n v="8077"/>
    <n v="421"/>
    <n v="207"/>
    <n v="206"/>
    <n v="106"/>
    <n v="105"/>
    <n v="40"/>
    <n v="39"/>
    <n v="68"/>
    <n v="68"/>
    <n v="418"/>
    <n v="1029"/>
    <n v="421"/>
    <n v="421"/>
    <n v="418"/>
    <n v="420"/>
    <n v="421"/>
    <n v="401"/>
    <n v="318"/>
    <n v="410"/>
    <n v="409"/>
    <n v="418"/>
    <n v="401"/>
    <n v="0"/>
    <n v="7"/>
    <n v="2218"/>
    <x v="18"/>
    <s v="WF-4"/>
    <x v="5"/>
    <s v="EMISweb"/>
  </r>
  <r>
    <x v="3"/>
    <s v="Y01839"/>
    <n v="6230"/>
    <n v="26"/>
    <n v="6"/>
    <n v="6"/>
    <n v="2"/>
    <n v="2"/>
    <n v="9"/>
    <n v="7"/>
    <n v="9"/>
    <n v="8"/>
    <n v="23"/>
    <n v="56"/>
    <n v="26"/>
    <n v="24"/>
    <n v="25"/>
    <n v="26"/>
    <n v="26"/>
    <n v="25"/>
    <n v="18"/>
    <n v="23"/>
    <n v="25"/>
    <n v="17"/>
    <n v="20"/>
    <n v="0"/>
    <n v="6"/>
    <n v="1508"/>
    <x v="35"/>
    <s v="WF-1"/>
    <x v="2"/>
    <s v="EMISweb"/>
  </r>
  <r>
    <x v="3"/>
    <s v="F86712"/>
    <n v="3392"/>
    <n v="112"/>
    <n v="15"/>
    <n v="14"/>
    <n v="43"/>
    <n v="40"/>
    <n v="31"/>
    <n v="24"/>
    <n v="23"/>
    <n v="19"/>
    <n v="101"/>
    <n v="452"/>
    <n v="111"/>
    <n v="112"/>
    <n v="107"/>
    <n v="107"/>
    <n v="109"/>
    <n v="101"/>
    <n v="25"/>
    <n v="0"/>
    <n v="25"/>
    <n v="75"/>
    <n v="80"/>
    <n v="2"/>
    <n v="1"/>
    <n v="817"/>
    <x v="22"/>
    <s v="WF-4"/>
    <x v="5"/>
    <s v="EMISweb"/>
  </r>
  <r>
    <x v="3"/>
    <s v="F86708"/>
    <n v="2782"/>
    <n v="196"/>
    <n v="2"/>
    <n v="1"/>
    <n v="35"/>
    <n v="34"/>
    <n v="129"/>
    <n v="129"/>
    <n v="30"/>
    <n v="29"/>
    <n v="193"/>
    <n v="235"/>
    <n v="196"/>
    <n v="196"/>
    <n v="195"/>
    <n v="194"/>
    <n v="196"/>
    <n v="191"/>
    <n v="141"/>
    <n v="108"/>
    <n v="143"/>
    <n v="81"/>
    <n v="121"/>
    <n v="0"/>
    <n v="24"/>
    <n v="708"/>
    <x v="38"/>
    <s v="WF-6"/>
    <x v="3"/>
    <s v="EMISweb"/>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2" cacheId="1219"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H15:AB62" firstHeaderRow="0" firstDataRow="1" firstDataCol="1"/>
  <pivotFields count="50">
    <pivotField numFmtId="14" showAll="0">
      <items count="8">
        <item x="3"/>
        <item h="1" m="1" x="5"/>
        <item h="1" m="1" x="6"/>
        <item h="1" m="1" x="4"/>
        <item h="1" x="0"/>
        <item h="1" x="1"/>
        <item h="1" x="2"/>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axis="axisRow" showAll="0">
      <items count="44">
        <item m="1" x="42"/>
        <item m="1" x="41"/>
        <item m="1" x="40"/>
        <item x="8"/>
        <item x="4"/>
        <item x="19"/>
        <item x="38"/>
        <item x="34"/>
        <item x="36"/>
        <item x="21"/>
        <item x="3"/>
        <item x="33"/>
        <item x="22"/>
        <item x="5"/>
        <item x="29"/>
        <item x="26"/>
        <item x="1"/>
        <item x="27"/>
        <item x="35"/>
        <item x="18"/>
        <item x="2"/>
        <item x="14"/>
        <item x="25"/>
        <item x="24"/>
        <item x="10"/>
        <item x="30"/>
        <item x="17"/>
        <item x="6"/>
        <item x="11"/>
        <item x="7"/>
        <item x="20"/>
        <item x="15"/>
        <item x="23"/>
        <item x="28"/>
        <item m="1" x="39"/>
        <item x="12"/>
        <item x="9"/>
        <item x="16"/>
        <item x="0"/>
        <item x="31"/>
        <item x="13"/>
        <item x="37"/>
        <item x="32"/>
        <item t="default"/>
      </items>
    </pivotField>
    <pivotField showAll="0"/>
    <pivotField axis="axisRow" showAll="0">
      <items count="9">
        <item x="3"/>
        <item x="0"/>
        <item x="2"/>
        <item x="5"/>
        <item x="4"/>
        <item x="1"/>
        <item x="6"/>
        <item m="1" x="7"/>
        <item t="default"/>
      </items>
    </pivotField>
    <pivotField showAl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30"/>
    <field x="28"/>
  </rowFields>
  <rowItems count="47">
    <i>
      <x/>
    </i>
    <i r="1">
      <x v="3"/>
    </i>
    <i r="1">
      <x v="6"/>
    </i>
    <i r="1">
      <x v="7"/>
    </i>
    <i r="1">
      <x v="33"/>
    </i>
    <i r="1">
      <x v="41"/>
    </i>
    <i>
      <x v="1"/>
    </i>
    <i r="1">
      <x v="4"/>
    </i>
    <i r="1">
      <x v="5"/>
    </i>
    <i r="1">
      <x v="21"/>
    </i>
    <i r="1">
      <x v="32"/>
    </i>
    <i r="1">
      <x v="38"/>
    </i>
    <i>
      <x v="2"/>
    </i>
    <i r="1">
      <x v="8"/>
    </i>
    <i r="1">
      <x v="15"/>
    </i>
    <i r="1">
      <x v="17"/>
    </i>
    <i r="1">
      <x v="18"/>
    </i>
    <i r="1">
      <x v="27"/>
    </i>
    <i r="1">
      <x v="36"/>
    </i>
    <i r="1">
      <x v="39"/>
    </i>
    <i r="1">
      <x v="42"/>
    </i>
    <i>
      <x v="3"/>
    </i>
    <i r="1">
      <x v="9"/>
    </i>
    <i r="1">
      <x v="12"/>
    </i>
    <i r="1">
      <x v="19"/>
    </i>
    <i r="1">
      <x v="26"/>
    </i>
    <i r="1">
      <x v="30"/>
    </i>
    <i r="1">
      <x v="37"/>
    </i>
    <i r="1">
      <x v="40"/>
    </i>
    <i>
      <x v="4"/>
    </i>
    <i r="1">
      <x v="24"/>
    </i>
    <i r="1">
      <x v="31"/>
    </i>
    <i r="1">
      <x v="35"/>
    </i>
    <i>
      <x v="5"/>
    </i>
    <i r="1">
      <x v="10"/>
    </i>
    <i r="1">
      <x v="13"/>
    </i>
    <i r="1">
      <x v="16"/>
    </i>
    <i r="1">
      <x v="20"/>
    </i>
    <i r="1">
      <x v="28"/>
    </i>
    <i r="1">
      <x v="29"/>
    </i>
    <i>
      <x v="6"/>
    </i>
    <i r="1">
      <x v="11"/>
    </i>
    <i r="1">
      <x v="14"/>
    </i>
    <i r="1">
      <x v="22"/>
    </i>
    <i r="1">
      <x v="23"/>
    </i>
    <i r="1">
      <x v="25"/>
    </i>
    <i t="grand">
      <x/>
    </i>
  </rowItems>
  <colFields count="1">
    <field x="-2"/>
  </colFields>
  <colItems count="20">
    <i>
      <x/>
    </i>
    <i i="1">
      <x v="1"/>
    </i>
    <i i="2">
      <x v="2"/>
    </i>
    <i i="3">
      <x v="3"/>
    </i>
    <i i="4">
      <x v="4"/>
    </i>
    <i i="5">
      <x v="5"/>
    </i>
    <i i="6">
      <x v="6"/>
    </i>
    <i i="7">
      <x v="7"/>
    </i>
    <i i="8">
      <x v="8"/>
    </i>
    <i i="9">
      <x v="9"/>
    </i>
    <i i="10">
      <x v="10"/>
    </i>
    <i i="11">
      <x v="11"/>
    </i>
    <i i="12">
      <x v="12"/>
    </i>
    <i i="13">
      <x v="13"/>
    </i>
    <i i="14">
      <x v="14"/>
    </i>
    <i i="15">
      <x v="15"/>
    </i>
    <i i="16">
      <x v="16"/>
    </i>
    <i i="17">
      <x v="17"/>
    </i>
    <i i="18">
      <x v="18"/>
    </i>
    <i i="19">
      <x v="19"/>
    </i>
  </colItems>
  <dataFields count="20">
    <dataField name="Sum of {00-00} Listsize" fld="2" baseField="0" baseItem="0"/>
    <dataField name="Sum of Eligible Population" fld="27" baseField="0" baseItem="0"/>
    <dataField name="Sum of {WF-HC01} NHS Health Check Invite 2020-2021" fld="13" baseField="0" baseItem="0"/>
    <dataField name="Sum of Proportion Invite" fld="32" baseField="0" baseItem="0" numFmtId="165"/>
    <dataField name="Sum of {WF-HC02} NHS Health Done 2020-2021" fld="3" baseField="0" baseItem="0"/>
    <dataField name="Sum of {WF-HC03} NHS Health Check Complete 2020-2021 [EOY RECONC]" fld="12" baseField="0" baseItem="0"/>
    <dataField name="Sum of % Eligible population with health check done" fld="39" baseField="0" baseItem="0" numFmtId="165"/>
    <dataField name="Sum of EOY" fld="34" baseField="0" baseItem="0"/>
    <dataField name="Sum of {WF-HC02-Q1} NHS Health Check Done [Q1]" fld="4" baseField="0" baseItem="0"/>
    <dataField name="Sum of {WF-HC03-Q1} NHS Health Check Complete [Q1, PAY]" fld="5" baseField="0" baseItem="0"/>
    <dataField name="Sum of Q1 Incomplete" fld="35" baseField="0" baseItem="0"/>
    <dataField name="Sum of {WF-HC02-Q2} NHS Health Check Done[Q2]" fld="6" baseField="0" baseItem="0"/>
    <dataField name="Sum of {WF-HC03-Q2} NHS Health Check Complete [Q2, PAY]" fld="7" baseField="0" baseItem="0"/>
    <dataField name="Sum of Incomplete Q2" fld="36" baseField="0" baseItem="0"/>
    <dataField name="Sum of {WF-HC02-Q3} NHS Health Check Done [Q3]" fld="8" baseField="0" baseItem="0"/>
    <dataField name="Sum of {WF-HC03-Q3} NHS Health Check Complete [Q3,PAY]" fld="9" baseField="0" baseItem="0"/>
    <dataField name="Sum of Q3 Incomplete" fld="37" baseField="0" baseItem="0"/>
    <dataField name="Sum of {WF-HC02-Q4} NHS Health Check Done [Q4]" fld="10" baseField="0" baseItem="0"/>
    <dataField name="Sum of {WF-HC03-Q4} NHS Health Check Complete [Q4, PAY]" fld="11" baseField="0" baseItem="0"/>
    <dataField name="Sum of Q4 Incomplete" fld="38" baseField="0" baseItem="0"/>
  </dataFields>
  <formats count="29">
    <format dxfId="322">
      <pivotArea outline="0" collapsedLevelsAreSubtotals="1" fieldPosition="0">
        <references count="1">
          <reference field="4294967294" count="6" selected="0">
            <x v="0"/>
            <x v="1"/>
            <x v="2"/>
            <x v="3"/>
            <x v="4"/>
            <x v="5"/>
          </reference>
        </references>
      </pivotArea>
    </format>
    <format dxfId="323">
      <pivotArea field="30" type="button" dataOnly="0" labelOnly="1" outline="0" axis="axisRow" fieldPosition="0"/>
    </format>
    <format dxfId="324">
      <pivotArea dataOnly="0" labelOnly="1" fieldPosition="0">
        <references count="1">
          <reference field="30" count="0"/>
        </references>
      </pivotArea>
    </format>
    <format dxfId="325">
      <pivotArea dataOnly="0" labelOnly="1" grandRow="1" outline="0" fieldPosition="0"/>
    </format>
    <format dxfId="326">
      <pivotArea dataOnly="0" labelOnly="1" fieldPosition="0">
        <references count="2">
          <reference field="28" count="5">
            <x v="1"/>
            <x v="3"/>
            <x v="6"/>
            <x v="7"/>
            <x v="33"/>
          </reference>
          <reference field="30" count="1" selected="0">
            <x v="0"/>
          </reference>
        </references>
      </pivotArea>
    </format>
    <format dxfId="327">
      <pivotArea dataOnly="0" labelOnly="1" fieldPosition="0">
        <references count="2">
          <reference field="28" count="4">
            <x v="4"/>
            <x v="5"/>
            <x v="21"/>
            <x v="32"/>
          </reference>
          <reference field="30" count="1" selected="0">
            <x v="1"/>
          </reference>
        </references>
      </pivotArea>
    </format>
    <format dxfId="328">
      <pivotArea dataOnly="0" labelOnly="1" fieldPosition="0">
        <references count="2">
          <reference field="28" count="6">
            <x v="2"/>
            <x v="8"/>
            <x v="15"/>
            <x v="17"/>
            <x v="18"/>
            <x v="27"/>
          </reference>
          <reference field="30" count="1" selected="0">
            <x v="2"/>
          </reference>
        </references>
      </pivotArea>
    </format>
    <format dxfId="329">
      <pivotArea dataOnly="0" labelOnly="1" fieldPosition="0">
        <references count="2">
          <reference field="28" count="6">
            <x v="0"/>
            <x v="9"/>
            <x v="12"/>
            <x v="19"/>
            <x v="26"/>
            <x v="30"/>
          </reference>
          <reference field="30" count="1" selected="0">
            <x v="3"/>
          </reference>
        </references>
      </pivotArea>
    </format>
    <format dxfId="330">
      <pivotArea dataOnly="0" labelOnly="1" fieldPosition="0">
        <references count="2">
          <reference field="28" count="2">
            <x v="24"/>
            <x v="31"/>
          </reference>
          <reference field="30" count="1" selected="0">
            <x v="4"/>
          </reference>
        </references>
      </pivotArea>
    </format>
    <format dxfId="331">
      <pivotArea dataOnly="0" labelOnly="1" fieldPosition="0">
        <references count="2">
          <reference field="28" count="6">
            <x v="10"/>
            <x v="13"/>
            <x v="16"/>
            <x v="20"/>
            <x v="28"/>
            <x v="29"/>
          </reference>
          <reference field="30" count="1" selected="0">
            <x v="5"/>
          </reference>
        </references>
      </pivotArea>
    </format>
    <format dxfId="332">
      <pivotArea dataOnly="0" labelOnly="1" fieldPosition="0">
        <references count="2">
          <reference field="28" count="5">
            <x v="11"/>
            <x v="14"/>
            <x v="22"/>
            <x v="23"/>
            <x v="25"/>
          </reference>
          <reference field="30" count="1" selected="0">
            <x v="6"/>
          </reference>
        </references>
      </pivotArea>
    </format>
    <format dxfId="333">
      <pivotArea dataOnly="0" labelOnly="1" outline="0" fieldPosition="0">
        <references count="1">
          <reference field="4294967294" count="6">
            <x v="0"/>
            <x v="1"/>
            <x v="2"/>
            <x v="3"/>
            <x v="4"/>
            <x v="5"/>
          </reference>
        </references>
      </pivotArea>
    </format>
    <format dxfId="334">
      <pivotArea field="30" type="button" dataOnly="0" labelOnly="1" outline="0" axis="axisRow" fieldPosition="0"/>
    </format>
    <format dxfId="335">
      <pivotArea dataOnly="0" labelOnly="1" fieldPosition="0">
        <references count="1">
          <reference field="30" count="0"/>
        </references>
      </pivotArea>
    </format>
    <format dxfId="336">
      <pivotArea dataOnly="0" labelOnly="1" grandRow="1" outline="0" fieldPosition="0"/>
    </format>
    <format dxfId="337">
      <pivotArea dataOnly="0" labelOnly="1" fieldPosition="0">
        <references count="2">
          <reference field="28" count="5">
            <x v="1"/>
            <x v="3"/>
            <x v="6"/>
            <x v="7"/>
            <x v="33"/>
          </reference>
          <reference field="30" count="1" selected="0">
            <x v="0"/>
          </reference>
        </references>
      </pivotArea>
    </format>
    <format dxfId="338">
      <pivotArea dataOnly="0" labelOnly="1" fieldPosition="0">
        <references count="2">
          <reference field="28" count="4">
            <x v="4"/>
            <x v="5"/>
            <x v="21"/>
            <x v="32"/>
          </reference>
          <reference field="30" count="1" selected="0">
            <x v="1"/>
          </reference>
        </references>
      </pivotArea>
    </format>
    <format dxfId="339">
      <pivotArea dataOnly="0" labelOnly="1" fieldPosition="0">
        <references count="2">
          <reference field="28" count="6">
            <x v="2"/>
            <x v="8"/>
            <x v="15"/>
            <x v="17"/>
            <x v="18"/>
            <x v="27"/>
          </reference>
          <reference field="30" count="1" selected="0">
            <x v="2"/>
          </reference>
        </references>
      </pivotArea>
    </format>
    <format dxfId="340">
      <pivotArea dataOnly="0" labelOnly="1" fieldPosition="0">
        <references count="2">
          <reference field="28" count="6">
            <x v="0"/>
            <x v="9"/>
            <x v="12"/>
            <x v="19"/>
            <x v="26"/>
            <x v="30"/>
          </reference>
          <reference field="30" count="1" selected="0">
            <x v="3"/>
          </reference>
        </references>
      </pivotArea>
    </format>
    <format dxfId="341">
      <pivotArea dataOnly="0" labelOnly="1" fieldPosition="0">
        <references count="2">
          <reference field="28" count="2">
            <x v="24"/>
            <x v="31"/>
          </reference>
          <reference field="30" count="1" selected="0">
            <x v="4"/>
          </reference>
        </references>
      </pivotArea>
    </format>
    <format dxfId="342">
      <pivotArea dataOnly="0" labelOnly="1" fieldPosition="0">
        <references count="2">
          <reference field="28" count="6">
            <x v="10"/>
            <x v="13"/>
            <x v="16"/>
            <x v="20"/>
            <x v="28"/>
            <x v="29"/>
          </reference>
          <reference field="30" count="1" selected="0">
            <x v="5"/>
          </reference>
        </references>
      </pivotArea>
    </format>
    <format dxfId="343">
      <pivotArea dataOnly="0" labelOnly="1" fieldPosition="0">
        <references count="2">
          <reference field="28" count="5">
            <x v="11"/>
            <x v="14"/>
            <x v="22"/>
            <x v="23"/>
            <x v="25"/>
          </reference>
          <reference field="30" count="1" selected="0">
            <x v="6"/>
          </reference>
        </references>
      </pivotArea>
    </format>
    <format dxfId="344">
      <pivotArea outline="0" collapsedLevelsAreSubtotals="1" fieldPosition="0">
        <references count="1">
          <reference field="4294967294" count="1" selected="0">
            <x v="5"/>
          </reference>
        </references>
      </pivotArea>
    </format>
    <format dxfId="345">
      <pivotArea dataOnly="0" labelOnly="1" outline="0" fieldPosition="0">
        <references count="1">
          <reference field="4294967294" count="1">
            <x v="5"/>
          </reference>
        </references>
      </pivotArea>
    </format>
    <format dxfId="346">
      <pivotArea dataOnly="0" grandRow="1" fieldPosition="0"/>
    </format>
    <format dxfId="347">
      <pivotArea outline="0" collapsedLevelsAreSubtotals="1" fieldPosition="0">
        <references count="1">
          <reference field="4294967294" count="1" selected="0">
            <x v="3"/>
          </reference>
        </references>
      </pivotArea>
    </format>
    <format dxfId="348">
      <pivotArea outline="0" collapsedLevelsAreSubtotals="1" fieldPosition="0">
        <references count="1">
          <reference field="4294967294" count="1" selected="0">
            <x v="3"/>
          </reference>
        </references>
      </pivotArea>
    </format>
    <format dxfId="349">
      <pivotArea outline="0" collapsedLevelsAreSubtotals="1" fieldPosition="0">
        <references count="1">
          <reference field="4294967294" count="1" selected="0">
            <x v="6"/>
          </reference>
        </references>
      </pivotArea>
    </format>
    <format dxfId="350">
      <pivotArea outline="0" collapsedLevelsAreSubtotals="1" fieldPosition="0">
        <references count="1">
          <reference field="4294967294" count="1" selected="0">
            <x v="6"/>
          </reference>
        </references>
      </pivotArea>
    </format>
  </formats>
  <conditionalFormats count="2">
    <conditionalFormat priority="1">
      <pivotAreas count="1">
        <pivotArea type="data" outline="0" collapsedLevelsAreSubtotals="1" fieldPosition="0">
          <references count="1">
            <reference field="4294967294" count="1" selected="0">
              <x v="3"/>
            </reference>
          </references>
        </pivotArea>
      </pivotAreas>
    </conditionalFormat>
    <conditionalFormat priority="2">
      <pivotAreas count="1">
        <pivotArea type="data" outline="0" collapsedLevelsAreSubtotals="1" fieldPosition="0">
          <references count="1">
            <reference field="4294967294" count="1" selected="0">
              <x v="3"/>
            </reference>
          </references>
        </pivotArea>
      </pivotAreas>
    </conditionalFormat>
  </conditionalFormats>
  <pivotTableStyleInfo name="PivotStyleMedium2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2" cacheId="1219"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H6:U53" firstHeaderRow="0" firstDataRow="1" firstDataCol="1"/>
  <pivotFields count="50">
    <pivotField numFmtId="14" showAll="0">
      <items count="8">
        <item x="3"/>
        <item h="1" m="1" x="5"/>
        <item h="1" m="1" x="6"/>
        <item h="1" m="1" x="4"/>
        <item h="1" x="0"/>
        <item h="1" x="1"/>
        <item h="1" x="2"/>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dataField="1" showAll="0"/>
    <pivotField showAll="0"/>
    <pivotField axis="axisRow" showAll="0">
      <items count="44">
        <item m="1" x="42"/>
        <item x="25"/>
        <item m="1" x="41"/>
        <item m="1" x="40"/>
        <item x="8"/>
        <item x="4"/>
        <item x="19"/>
        <item x="38"/>
        <item x="34"/>
        <item x="36"/>
        <item x="21"/>
        <item x="3"/>
        <item x="33"/>
        <item x="22"/>
        <item x="5"/>
        <item x="29"/>
        <item x="26"/>
        <item x="1"/>
        <item x="27"/>
        <item x="35"/>
        <item x="18"/>
        <item x="2"/>
        <item x="14"/>
        <item x="24"/>
        <item x="10"/>
        <item x="30"/>
        <item x="17"/>
        <item x="6"/>
        <item x="11"/>
        <item x="7"/>
        <item x="20"/>
        <item x="15"/>
        <item x="23"/>
        <item x="28"/>
        <item m="1" x="39"/>
        <item x="12"/>
        <item x="9"/>
        <item x="16"/>
        <item x="0"/>
        <item x="31"/>
        <item x="13"/>
        <item x="37"/>
        <item x="32"/>
        <item t="default"/>
      </items>
    </pivotField>
    <pivotField showAll="0"/>
    <pivotField axis="axisRow" showAll="0">
      <items count="9">
        <item x="3"/>
        <item x="0"/>
        <item x="2"/>
        <item x="5"/>
        <item x="4"/>
        <item x="1"/>
        <item x="6"/>
        <item sd="0" m="1" x="7"/>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30"/>
    <field x="28"/>
  </rowFields>
  <rowItems count="47">
    <i>
      <x/>
    </i>
    <i r="1">
      <x v="4"/>
    </i>
    <i r="1">
      <x v="7"/>
    </i>
    <i r="1">
      <x v="8"/>
    </i>
    <i r="1">
      <x v="33"/>
    </i>
    <i r="1">
      <x v="41"/>
    </i>
    <i>
      <x v="1"/>
    </i>
    <i r="1">
      <x v="5"/>
    </i>
    <i r="1">
      <x v="6"/>
    </i>
    <i r="1">
      <x v="22"/>
    </i>
    <i r="1">
      <x v="32"/>
    </i>
    <i r="1">
      <x v="38"/>
    </i>
    <i>
      <x v="2"/>
    </i>
    <i r="1">
      <x v="9"/>
    </i>
    <i r="1">
      <x v="16"/>
    </i>
    <i r="1">
      <x v="18"/>
    </i>
    <i r="1">
      <x v="19"/>
    </i>
    <i r="1">
      <x v="27"/>
    </i>
    <i r="1">
      <x v="36"/>
    </i>
    <i r="1">
      <x v="39"/>
    </i>
    <i r="1">
      <x v="42"/>
    </i>
    <i>
      <x v="3"/>
    </i>
    <i r="1">
      <x v="10"/>
    </i>
    <i r="1">
      <x v="13"/>
    </i>
    <i r="1">
      <x v="20"/>
    </i>
    <i r="1">
      <x v="26"/>
    </i>
    <i r="1">
      <x v="30"/>
    </i>
    <i r="1">
      <x v="37"/>
    </i>
    <i r="1">
      <x v="40"/>
    </i>
    <i>
      <x v="4"/>
    </i>
    <i r="1">
      <x v="24"/>
    </i>
    <i r="1">
      <x v="31"/>
    </i>
    <i r="1">
      <x v="35"/>
    </i>
    <i>
      <x v="5"/>
    </i>
    <i r="1">
      <x v="11"/>
    </i>
    <i r="1">
      <x v="14"/>
    </i>
    <i r="1">
      <x v="17"/>
    </i>
    <i r="1">
      <x v="21"/>
    </i>
    <i r="1">
      <x v="28"/>
    </i>
    <i r="1">
      <x v="29"/>
    </i>
    <i>
      <x v="6"/>
    </i>
    <i r="1">
      <x v="1"/>
    </i>
    <i r="1">
      <x v="12"/>
    </i>
    <i r="1">
      <x v="15"/>
    </i>
    <i r="1">
      <x v="23"/>
    </i>
    <i r="1">
      <x v="25"/>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WF-HC02} NHS Health Done 2020-2021" fld="3" baseField="0" baseItem="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 name="Sum of {WF-HC-Q06} - Random Total Cholesterol and HDL" fld="24" baseField="0" baseItem="0"/>
    <dataField name="Sum of {WF-HC-Q08} - Optician" fld="26" baseField="0" baseItem="0"/>
  </dataFields>
  <formats count="46">
    <format dxfId="276">
      <pivotArea type="all" dataOnly="0" outline="0" fieldPosition="0"/>
    </format>
    <format dxfId="277">
      <pivotArea outline="0" collapsedLevelsAreSubtotals="1" fieldPosition="0"/>
    </format>
    <format dxfId="278">
      <pivotArea field="30" type="button" dataOnly="0" labelOnly="1" outline="0" axis="axisRow" fieldPosition="0"/>
    </format>
    <format dxfId="279">
      <pivotArea dataOnly="0" labelOnly="1" fieldPosition="0">
        <references count="1">
          <reference field="30" count="0"/>
        </references>
      </pivotArea>
    </format>
    <format dxfId="280">
      <pivotArea dataOnly="0" labelOnly="1" grandRow="1" outline="0" fieldPosition="0"/>
    </format>
    <format dxfId="281">
      <pivotArea dataOnly="0" labelOnly="1" fieldPosition="0">
        <references count="2">
          <reference field="28" count="5">
            <x v="2"/>
            <x v="4"/>
            <x v="7"/>
            <x v="8"/>
            <x v="33"/>
          </reference>
          <reference field="30" count="1" selected="0">
            <x v="0"/>
          </reference>
        </references>
      </pivotArea>
    </format>
    <format dxfId="282">
      <pivotArea dataOnly="0" labelOnly="1" fieldPosition="0">
        <references count="2">
          <reference field="28" count="4">
            <x v="5"/>
            <x v="6"/>
            <x v="22"/>
            <x v="32"/>
          </reference>
          <reference field="30" count="1" selected="0">
            <x v="1"/>
          </reference>
        </references>
      </pivotArea>
    </format>
    <format dxfId="283">
      <pivotArea dataOnly="0" labelOnly="1" fieldPosition="0">
        <references count="2">
          <reference field="28" count="6">
            <x v="3"/>
            <x v="9"/>
            <x v="16"/>
            <x v="18"/>
            <x v="19"/>
            <x v="27"/>
          </reference>
          <reference field="30" count="1" selected="0">
            <x v="2"/>
          </reference>
        </references>
      </pivotArea>
    </format>
    <format dxfId="284">
      <pivotArea dataOnly="0" labelOnly="1" fieldPosition="0">
        <references count="2">
          <reference field="28" count="6">
            <x v="0"/>
            <x v="10"/>
            <x v="13"/>
            <x v="20"/>
            <x v="26"/>
            <x v="30"/>
          </reference>
          <reference field="30" count="1" selected="0">
            <x v="3"/>
          </reference>
        </references>
      </pivotArea>
    </format>
    <format dxfId="285">
      <pivotArea dataOnly="0" labelOnly="1" fieldPosition="0">
        <references count="2">
          <reference field="28" count="2">
            <x v="24"/>
            <x v="31"/>
          </reference>
          <reference field="30" count="1" selected="0">
            <x v="4"/>
          </reference>
        </references>
      </pivotArea>
    </format>
    <format dxfId="286">
      <pivotArea dataOnly="0" labelOnly="1" fieldPosition="0">
        <references count="2">
          <reference field="28" count="6">
            <x v="11"/>
            <x v="14"/>
            <x v="17"/>
            <x v="21"/>
            <x v="28"/>
            <x v="29"/>
          </reference>
          <reference field="30" count="1" selected="0">
            <x v="5"/>
          </reference>
        </references>
      </pivotArea>
    </format>
    <format dxfId="287">
      <pivotArea dataOnly="0" labelOnly="1" fieldPosition="0">
        <references count="2">
          <reference field="28" count="5">
            <x v="1"/>
            <x v="12"/>
            <x v="15"/>
            <x v="23"/>
            <x v="25"/>
          </reference>
          <reference field="30" count="1" selected="0">
            <x v="6"/>
          </reference>
        </references>
      </pivotArea>
    </format>
    <format dxfId="288">
      <pivotArea dataOnly="0" labelOnly="1" outline="0" fieldPosition="0">
        <references count="1">
          <reference field="4294967294" count="13">
            <x v="0"/>
            <x v="1"/>
            <x v="2"/>
            <x v="3"/>
            <x v="4"/>
            <x v="5"/>
            <x v="6"/>
            <x v="7"/>
            <x v="8"/>
            <x v="9"/>
            <x v="10"/>
            <x v="11"/>
            <x v="12"/>
          </reference>
        </references>
      </pivotArea>
    </format>
    <format dxfId="289">
      <pivotArea field="30" type="button" dataOnly="0" labelOnly="1" outline="0" axis="axisRow" fieldPosition="0"/>
    </format>
    <format dxfId="290">
      <pivotArea dataOnly="0" labelOnly="1" outline="0" fieldPosition="0">
        <references count="1">
          <reference field="4294967294" count="13">
            <x v="0"/>
            <x v="1"/>
            <x v="2"/>
            <x v="3"/>
            <x v="4"/>
            <x v="5"/>
            <x v="6"/>
            <x v="7"/>
            <x v="8"/>
            <x v="9"/>
            <x v="10"/>
            <x v="11"/>
            <x v="12"/>
          </reference>
        </references>
      </pivotArea>
    </format>
    <format dxfId="291">
      <pivotArea outline="0" collapsedLevelsAreSubtotals="1" fieldPosition="0">
        <references count="1">
          <reference field="4294967294" count="6" selected="0">
            <x v="0"/>
            <x v="1"/>
            <x v="2"/>
            <x v="3"/>
            <x v="4"/>
            <x v="5"/>
          </reference>
        </references>
      </pivotArea>
    </format>
    <format dxfId="292">
      <pivotArea dataOnly="0" labelOnly="1" outline="0" fieldPosition="0">
        <references count="1">
          <reference field="4294967294" count="6">
            <x v="0"/>
            <x v="1"/>
            <x v="2"/>
            <x v="3"/>
            <x v="4"/>
            <x v="5"/>
          </reference>
        </references>
      </pivotArea>
    </format>
    <format dxfId="293">
      <pivotArea type="all" dataOnly="0" outline="0" fieldPosition="0"/>
    </format>
    <format dxfId="294">
      <pivotArea outline="0" collapsedLevelsAreSubtotals="1" fieldPosition="0"/>
    </format>
    <format dxfId="295">
      <pivotArea field="30" type="button" dataOnly="0" labelOnly="1" outline="0" axis="axisRow" fieldPosition="0"/>
    </format>
    <format dxfId="296">
      <pivotArea dataOnly="0" labelOnly="1" fieldPosition="0">
        <references count="1">
          <reference field="30" count="0"/>
        </references>
      </pivotArea>
    </format>
    <format dxfId="297">
      <pivotArea dataOnly="0" labelOnly="1" grandRow="1" outline="0" fieldPosition="0"/>
    </format>
    <format dxfId="298">
      <pivotArea dataOnly="0" labelOnly="1" fieldPosition="0">
        <references count="2">
          <reference field="28" count="5">
            <x v="2"/>
            <x v="4"/>
            <x v="7"/>
            <x v="8"/>
            <x v="33"/>
          </reference>
          <reference field="30" count="1" selected="0">
            <x v="0"/>
          </reference>
        </references>
      </pivotArea>
    </format>
    <format dxfId="299">
      <pivotArea dataOnly="0" labelOnly="1" fieldPosition="0">
        <references count="2">
          <reference field="28" count="4">
            <x v="5"/>
            <x v="6"/>
            <x v="22"/>
            <x v="32"/>
          </reference>
          <reference field="30" count="1" selected="0">
            <x v="1"/>
          </reference>
        </references>
      </pivotArea>
    </format>
    <format dxfId="300">
      <pivotArea dataOnly="0" labelOnly="1" fieldPosition="0">
        <references count="2">
          <reference field="28" count="6">
            <x v="3"/>
            <x v="9"/>
            <x v="16"/>
            <x v="18"/>
            <x v="19"/>
            <x v="27"/>
          </reference>
          <reference field="30" count="1" selected="0">
            <x v="2"/>
          </reference>
        </references>
      </pivotArea>
    </format>
    <format dxfId="301">
      <pivotArea dataOnly="0" labelOnly="1" fieldPosition="0">
        <references count="2">
          <reference field="28" count="6">
            <x v="0"/>
            <x v="10"/>
            <x v="13"/>
            <x v="20"/>
            <x v="26"/>
            <x v="30"/>
          </reference>
          <reference field="30" count="1" selected="0">
            <x v="3"/>
          </reference>
        </references>
      </pivotArea>
    </format>
    <format dxfId="302">
      <pivotArea dataOnly="0" labelOnly="1" fieldPosition="0">
        <references count="2">
          <reference field="28" count="2">
            <x v="24"/>
            <x v="31"/>
          </reference>
          <reference field="30" count="1" selected="0">
            <x v="4"/>
          </reference>
        </references>
      </pivotArea>
    </format>
    <format dxfId="303">
      <pivotArea dataOnly="0" labelOnly="1" fieldPosition="0">
        <references count="2">
          <reference field="28" count="6">
            <x v="11"/>
            <x v="14"/>
            <x v="17"/>
            <x v="21"/>
            <x v="28"/>
            <x v="29"/>
          </reference>
          <reference field="30" count="1" selected="0">
            <x v="5"/>
          </reference>
        </references>
      </pivotArea>
    </format>
    <format dxfId="304">
      <pivotArea dataOnly="0" labelOnly="1" fieldPosition="0">
        <references count="2">
          <reference field="28" count="5">
            <x v="1"/>
            <x v="12"/>
            <x v="15"/>
            <x v="23"/>
            <x v="25"/>
          </reference>
          <reference field="30" count="1" selected="0">
            <x v="6"/>
          </reference>
        </references>
      </pivotArea>
    </format>
    <format dxfId="305">
      <pivotArea dataOnly="0" labelOnly="1" outline="0" fieldPosition="0">
        <references count="1">
          <reference field="4294967294" count="13">
            <x v="0"/>
            <x v="1"/>
            <x v="2"/>
            <x v="3"/>
            <x v="4"/>
            <x v="5"/>
            <x v="6"/>
            <x v="7"/>
            <x v="8"/>
            <x v="9"/>
            <x v="10"/>
            <x v="11"/>
            <x v="12"/>
          </reference>
        </references>
      </pivotArea>
    </format>
    <format dxfId="306">
      <pivotArea type="all" dataOnly="0" outline="0" fieldPosition="0"/>
    </format>
    <format dxfId="307">
      <pivotArea outline="0" collapsedLevelsAreSubtotals="1" fieldPosition="0"/>
    </format>
    <format dxfId="308">
      <pivotArea field="30" type="button" dataOnly="0" labelOnly="1" outline="0" axis="axisRow" fieldPosition="0"/>
    </format>
    <format dxfId="309">
      <pivotArea dataOnly="0" labelOnly="1" fieldPosition="0">
        <references count="1">
          <reference field="30" count="0"/>
        </references>
      </pivotArea>
    </format>
    <format dxfId="310">
      <pivotArea dataOnly="0" labelOnly="1" grandRow="1" outline="0" fieldPosition="0"/>
    </format>
    <format dxfId="311">
      <pivotArea dataOnly="0" labelOnly="1" fieldPosition="0">
        <references count="2">
          <reference field="28" count="5">
            <x v="2"/>
            <x v="4"/>
            <x v="7"/>
            <x v="8"/>
            <x v="33"/>
          </reference>
          <reference field="30" count="1" selected="0">
            <x v="0"/>
          </reference>
        </references>
      </pivotArea>
    </format>
    <format dxfId="312">
      <pivotArea dataOnly="0" labelOnly="1" fieldPosition="0">
        <references count="2">
          <reference field="28" count="4">
            <x v="5"/>
            <x v="6"/>
            <x v="22"/>
            <x v="32"/>
          </reference>
          <reference field="30" count="1" selected="0">
            <x v="1"/>
          </reference>
        </references>
      </pivotArea>
    </format>
    <format dxfId="313">
      <pivotArea dataOnly="0" labelOnly="1" fieldPosition="0">
        <references count="2">
          <reference field="28" count="6">
            <x v="3"/>
            <x v="9"/>
            <x v="16"/>
            <x v="18"/>
            <x v="19"/>
            <x v="27"/>
          </reference>
          <reference field="30" count="1" selected="0">
            <x v="2"/>
          </reference>
        </references>
      </pivotArea>
    </format>
    <format dxfId="314">
      <pivotArea dataOnly="0" labelOnly="1" fieldPosition="0">
        <references count="2">
          <reference field="28" count="6">
            <x v="0"/>
            <x v="10"/>
            <x v="13"/>
            <x v="20"/>
            <x v="26"/>
            <x v="30"/>
          </reference>
          <reference field="30" count="1" selected="0">
            <x v="3"/>
          </reference>
        </references>
      </pivotArea>
    </format>
    <format dxfId="315">
      <pivotArea dataOnly="0" labelOnly="1" fieldPosition="0">
        <references count="2">
          <reference field="28" count="2">
            <x v="24"/>
            <x v="31"/>
          </reference>
          <reference field="30" count="1" selected="0">
            <x v="4"/>
          </reference>
        </references>
      </pivotArea>
    </format>
    <format dxfId="316">
      <pivotArea dataOnly="0" labelOnly="1" fieldPosition="0">
        <references count="2">
          <reference field="28" count="6">
            <x v="11"/>
            <x v="14"/>
            <x v="17"/>
            <x v="21"/>
            <x v="28"/>
            <x v="29"/>
          </reference>
          <reference field="30" count="1" selected="0">
            <x v="5"/>
          </reference>
        </references>
      </pivotArea>
    </format>
    <format dxfId="317">
      <pivotArea dataOnly="0" labelOnly="1" fieldPosition="0">
        <references count="2">
          <reference field="28" count="5">
            <x v="1"/>
            <x v="12"/>
            <x v="15"/>
            <x v="23"/>
            <x v="25"/>
          </reference>
          <reference field="30" count="1" selected="0">
            <x v="6"/>
          </reference>
        </references>
      </pivotArea>
    </format>
    <format dxfId="318">
      <pivotArea dataOnly="0" labelOnly="1" outline="0" fieldPosition="0">
        <references count="1">
          <reference field="4294967294" count="13">
            <x v="0"/>
            <x v="1"/>
            <x v="2"/>
            <x v="3"/>
            <x v="4"/>
            <x v="5"/>
            <x v="6"/>
            <x v="7"/>
            <x v="8"/>
            <x v="9"/>
            <x v="10"/>
            <x v="11"/>
            <x v="12"/>
          </reference>
        </references>
      </pivotArea>
    </format>
    <format dxfId="319">
      <pivotArea outline="0" collapsedLevelsAreSubtotals="1" fieldPosition="0">
        <references count="1">
          <reference field="4294967294" count="1" selected="0">
            <x v="6"/>
          </reference>
        </references>
      </pivotArea>
    </format>
    <format dxfId="320">
      <pivotArea dataOnly="0" labelOnly="1" outline="0" fieldPosition="0">
        <references count="1">
          <reference field="4294967294" count="1">
            <x v="6"/>
          </reference>
        </references>
      </pivotArea>
    </format>
    <format dxfId="321">
      <pivotArea dataOnly="0" grandRow="1" fieldPosition="0"/>
    </format>
  </formats>
  <pivotTableStyleInfo name="PivotStyleMedium2 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2" cacheId="1218"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G19:T25" firstHeaderRow="0" firstDataRow="1" firstDataCol="1"/>
  <pivotFields count="37">
    <pivotField numFmtId="14" showAll="0">
      <items count="8">
        <item h="1" m="1" x="6"/>
        <item h="1" m="1" x="5"/>
        <item h="1" m="1" x="4"/>
        <item h="1" x="0"/>
        <item h="1" x="1"/>
        <item h="1" x="2"/>
        <item x="3"/>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dataField="1" showAll="0"/>
    <pivotField axis="axisRow" showAll="0">
      <items count="6">
        <item x="4"/>
        <item x="3"/>
        <item x="2"/>
        <item x="0"/>
        <item x="1"/>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7"/>
  </rowFields>
  <rowItems count="6">
    <i>
      <x/>
    </i>
    <i>
      <x v="1"/>
    </i>
    <i>
      <x v="2"/>
    </i>
    <i>
      <x v="3"/>
    </i>
    <i>
      <x v="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WF-HC02} NHS Health Done 2020-2021" fld="3" baseField="0" baseItem="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 name="Sum of {WF-HC-Q06} - Random Total Cholesterol and HDL" fld="24" baseField="0" baseItem="0"/>
    <dataField name="Sum of {WF-HC-Q08} - Optician" fld="2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800-000001000000}" name="PivotTable5" cacheId="1218"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G3:V9" firstHeaderRow="0" firstDataRow="1" firstDataCol="1"/>
  <pivotFields count="37">
    <pivotField numFmtId="14" showAll="0">
      <items count="8">
        <item h="1" m="1" x="6"/>
        <item h="1" m="1" x="5"/>
        <item h="1" m="1" x="4"/>
        <item h="1" x="0"/>
        <item h="1" x="1"/>
        <item h="1" x="2"/>
        <item x="3"/>
        <item t="default"/>
      </items>
    </pivotField>
    <pivotField showAll="0"/>
    <pivotField showAll="0" defaultSubtota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defaultSubtotal="0"/>
    <pivotField dataField="1"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6">
        <item x="4"/>
        <item x="3"/>
        <item x="2"/>
        <item x="0"/>
        <item x="1"/>
        <item t="default"/>
      </items>
    </pivotField>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1">
    <field x="27"/>
  </rowFields>
  <rowItems count="6">
    <i>
      <x/>
    </i>
    <i>
      <x v="1"/>
    </i>
    <i>
      <x v="2"/>
    </i>
    <i>
      <x v="3"/>
    </i>
    <i>
      <x v="4"/>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Sum of {WF-HC01} NHS Health Check Invite 2021-2022" fld="13" baseField="0" baseItem="0"/>
    <dataField name="Sum of {WF-HC02} NHS Health Done 2020-2021" fld="3" baseField="0" baseItem="0"/>
    <dataField name="Sum of {WF-HC03} NHS Health Check Complete 2021-2022 [EOY RECONC]" fld="12" baseField="0" baseItem="0"/>
    <dataField name="Sum of {WF-HC02-Q1} NHS Health Check Done [Q1]" fld="4" baseField="0" baseItem="0"/>
    <dataField name="Sum of {WF-HC03-Q1} NHS Health Check Complete [Q1, PAY]" fld="5" baseField="0" baseItem="0"/>
    <dataField name="Sum of Q1 Incomplete" fld="33" baseField="0" baseItem="0"/>
    <dataField name="Sum of {WF-HC02-Q2} NHS Health Check Done[Q2]" fld="6" baseField="0" baseItem="0"/>
    <dataField name="Sum of {WF-HC03-Q2} NHS Health Check Complete [Q2, PAY]" fld="7" baseField="0" baseItem="0"/>
    <dataField name="Sum of Q2 Incomplete" fld="34" baseField="0" baseItem="0"/>
    <dataField name="Sum of {WF-HC02-Q3} NHS Health Check Done [Q3]" fld="8" baseField="0" baseItem="0"/>
    <dataField name="Sum of {WF-HC03-Q3} NHS Health Check Complete [Q3,PAY]" fld="9" baseField="0" baseItem="0"/>
    <dataField name="Sum of Q3 Incomplete" fld="35" baseField="0" baseItem="0"/>
    <dataField name="Sum of {WF-HC02-Q4} NHS Health Check Done [Q4]" fld="10" baseField="0" baseItem="0"/>
    <dataField name="Sum of {WF-HC03-Q4} NHS Health Check Complete [Q4, PAY]" fld="11" baseField="0" baseItem="0"/>
    <dataField name="Sum of Q4 Incomplete" fld="36"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100-000003000000}" name="PivotTable7" cacheId="1219"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B15:B17" firstHeaderRow="1" firstDataRow="1" firstDataCol="1"/>
  <pivotFields count="50">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h="1" x="8"/>
        <item h="1" x="4"/>
        <item h="1" x="19"/>
        <item h="1" x="38"/>
        <item h="1" x="13"/>
        <item h="1" x="34"/>
        <item h="1" x="36"/>
        <item h="1" x="31"/>
        <item h="1" x="21"/>
        <item h="1" x="3"/>
        <item h="1" x="33"/>
        <item h="1" x="22"/>
        <item h="1" x="0"/>
        <item h="1" x="5"/>
        <item h="1" x="29"/>
        <item h="1" x="26"/>
        <item h="1" x="1"/>
        <item h="1" x="27"/>
        <item h="1" x="12"/>
        <item h="1" x="35"/>
        <item h="1" x="18"/>
        <item h="1" x="2"/>
        <item x="14"/>
        <item h="1" x="25"/>
        <item h="1" x="24"/>
        <item h="1" x="10"/>
        <item h="1" x="30"/>
        <item h="1" x="17"/>
        <item h="1" x="6"/>
        <item h="1" x="16"/>
        <item h="1" x="37"/>
        <item h="1" x="11"/>
        <item h="1" x="7"/>
        <item h="1" x="20"/>
        <item h="1" x="15"/>
        <item h="1" x="9"/>
        <item h="1" x="32"/>
        <item h="1" x="23"/>
        <item h="1" x="28"/>
        <item h="1" m="1" x="39"/>
        <item t="default"/>
      </items>
    </pivotField>
    <pivotField showAll="0"/>
    <pivotField axis="axisRow" showAll="0">
      <items count="9">
        <item x="3"/>
        <item x="0"/>
        <item x="2"/>
        <item x="5"/>
        <item x="4"/>
        <item x="1"/>
        <item x="6"/>
        <item m="1" x="7"/>
        <item t="default"/>
      </items>
    </pivotField>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0"/>
  </rowFields>
  <rowItems count="2">
    <i>
      <x v="1"/>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100-000002000000}" name="PivotTable6" cacheId="1219"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C9:C10" firstHeaderRow="1" firstDataRow="1" firstDataCol="0"/>
  <pivotFields count="50">
    <pivotField numFmtId="14"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Items count="1">
    <i/>
  </rowItems>
  <colItems count="1">
    <i/>
  </colItems>
  <dataFields count="1">
    <dataField name="Sum of {00-00} Listsize" fld="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0" cacheId="1219"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G8:G10" firstHeaderRow="1" firstDataRow="1" firstDataCol="1"/>
  <pivotFields count="50">
    <pivotField axis="axisRow" numFmtId="14" showAll="0">
      <items count="8">
        <item h="1" m="1" x="5"/>
        <item h="1" m="1" x="6"/>
        <item h="1" m="1" x="4"/>
        <item h="1" x="0"/>
        <item x="1"/>
        <item h="1" x="2"/>
        <item h="1" x="3"/>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h="1" x="8"/>
        <item h="1" x="4"/>
        <item h="1" x="19"/>
        <item h="1" x="38"/>
        <item h="1" x="13"/>
        <item h="1" x="34"/>
        <item h="1" x="36"/>
        <item h="1" x="31"/>
        <item h="1" x="21"/>
        <item h="1" x="3"/>
        <item h="1" x="33"/>
        <item h="1" x="22"/>
        <item h="1" x="0"/>
        <item h="1" x="5"/>
        <item h="1" x="29"/>
        <item h="1" x="26"/>
        <item h="1" x="1"/>
        <item h="1" x="27"/>
        <item h="1" x="12"/>
        <item h="1" x="35"/>
        <item h="1" x="18"/>
        <item h="1" x="2"/>
        <item x="14"/>
        <item h="1" x="25"/>
        <item h="1" x="24"/>
        <item h="1" x="10"/>
        <item h="1" x="30"/>
        <item h="1" x="17"/>
        <item h="1" x="6"/>
        <item h="1" x="16"/>
        <item h="1" x="37"/>
        <item h="1" x="11"/>
        <item h="1" x="7"/>
        <item h="1" x="20"/>
        <item h="1" x="15"/>
        <item h="1" x="9"/>
        <item h="1" x="32"/>
        <item h="1" x="23"/>
        <item h="1" x="28"/>
        <item h="1" m="1" x="39"/>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2">
    <i>
      <x v="4"/>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100-000001000000}" name="PivotTable4" cacheId="1219"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C5:C7" firstHeaderRow="1" firstDataRow="1" firstDataCol="1"/>
  <pivotFields count="50">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44">
        <item h="1" m="1" x="42"/>
        <item h="1" m="1" x="41"/>
        <item h="1" m="1" x="40"/>
        <item h="1" x="8"/>
        <item h="1" x="4"/>
        <item h="1" x="19"/>
        <item h="1" x="38"/>
        <item h="1" x="34"/>
        <item h="1" x="36"/>
        <item h="1" x="21"/>
        <item h="1" x="3"/>
        <item h="1" x="33"/>
        <item h="1" x="22"/>
        <item h="1" x="5"/>
        <item h="1" x="29"/>
        <item h="1" x="26"/>
        <item h="1" x="1"/>
        <item h="1" x="27"/>
        <item h="1" x="35"/>
        <item h="1" x="18"/>
        <item h="1" x="2"/>
        <item x="14"/>
        <item h="1" x="25"/>
        <item h="1" x="24"/>
        <item h="1" x="10"/>
        <item h="1" x="30"/>
        <item h="1" x="17"/>
        <item h="1" x="6"/>
        <item h="1" x="11"/>
        <item h="1" x="7"/>
        <item h="1" x="20"/>
        <item h="1" x="15"/>
        <item h="1" x="23"/>
        <item h="1" x="28"/>
        <item h="1" m="1" x="39"/>
        <item h="1" x="12"/>
        <item h="1" x="9"/>
        <item h="1" x="16"/>
        <item h="1" x="0"/>
        <item h="1" x="31"/>
        <item h="1" x="13"/>
        <item h="1" x="37"/>
        <item h="1" x="32"/>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8"/>
  </rowFields>
  <rowItems count="2">
    <i>
      <x v="21"/>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200-000003000000}" name="PivotTable9" cacheId="1219" dataOnRows="1"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B16:C19" firstHeaderRow="1" firstDataRow="1" firstDataCol="1"/>
  <pivotFields count="50">
    <pivotField numFmtId="14" showAll="0">
      <items count="8">
        <item h="1" x="3"/>
        <item h="1" m="1" x="5"/>
        <item h="1" m="1" x="6"/>
        <item h="1" m="1" x="4"/>
        <item h="1" x="0"/>
        <item x="1"/>
        <item h="1"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Eligible Population" fld="27" baseField="0" baseItem="0"/>
    <dataField name="Sum of {WF-HC01} NHS Health Check Invite 2020-2021" fld="13" baseField="0" baseItem="0"/>
    <dataField name="Sum of Proportion Invite" fld="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200-000002000000}" name="PivotTable8" cacheId="1219" dataOnRows="1"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B9:C12" firstHeaderRow="1" firstDataRow="1" firstDataCol="1"/>
  <pivotFields count="50">
    <pivotField numFmtId="14" showAll="0">
      <items count="8">
        <item h="1" x="3"/>
        <item h="1" m="1" x="5"/>
        <item h="1" m="1" x="6"/>
        <item h="1" m="1" x="4"/>
        <item h="1" x="0"/>
        <item x="1"/>
        <item h="1"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items count="44">
        <item h="1" m="1" x="42"/>
        <item h="1" m="1" x="41"/>
        <item h="1" m="1" x="40"/>
        <item h="1" x="8"/>
        <item h="1" x="4"/>
        <item h="1" x="19"/>
        <item h="1" x="38"/>
        <item h="1" x="13"/>
        <item h="1" x="34"/>
        <item h="1" x="36"/>
        <item h="1" x="31"/>
        <item h="1" x="21"/>
        <item h="1" x="3"/>
        <item h="1" x="33"/>
        <item h="1" x="22"/>
        <item h="1" x="0"/>
        <item h="1" x="5"/>
        <item h="1" x="29"/>
        <item h="1" x="26"/>
        <item h="1" x="1"/>
        <item h="1" x="27"/>
        <item h="1" x="12"/>
        <item h="1" x="35"/>
        <item h="1" x="18"/>
        <item h="1" x="2"/>
        <item x="14"/>
        <item h="1" x="25"/>
        <item h="1" x="24"/>
        <item h="1" x="10"/>
        <item h="1" x="30"/>
        <item h="1" x="17"/>
        <item h="1" x="6"/>
        <item h="1" x="16"/>
        <item h="1" x="37"/>
        <item h="1" x="11"/>
        <item h="1" x="7"/>
        <item h="1" x="20"/>
        <item h="1" x="15"/>
        <item h="1" x="9"/>
        <item h="1" x="32"/>
        <item h="1" x="23"/>
        <item h="1" x="28"/>
        <item h="1" m="1" x="39"/>
        <item t="default"/>
      </items>
    </pivotField>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Eligible Population" fld="27" baseField="0" baseItem="0"/>
    <dataField name="Sum of {WF-HC01} NHS Health Check Invite 2020-2021" fld="13" baseField="0" baseItem="0"/>
    <dataField name="Sum of Proportion Invite" fld="3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11" cacheId="1219" dataOnRows="1"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B32:C40" firstHeaderRow="1" firstDataRow="1" firstDataCol="1"/>
  <pivotFields count="50">
    <pivotField numFmtId="14" showAll="0">
      <items count="8">
        <item h="1" x="3"/>
        <item h="1" m="1" x="5"/>
        <item h="1" m="1" x="6"/>
        <item h="1" m="1" x="4"/>
        <item h="1" x="0"/>
        <item x="1"/>
        <item h="1" x="2"/>
        <item t="default"/>
      </items>
    </pivotField>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8">
    <i>
      <x/>
    </i>
    <i i="1">
      <x v="1"/>
    </i>
    <i i="2">
      <x v="2"/>
    </i>
    <i i="3">
      <x v="3"/>
    </i>
    <i i="4">
      <x v="4"/>
    </i>
    <i i="5">
      <x v="5"/>
    </i>
    <i i="6">
      <x v="6"/>
    </i>
    <i i="7">
      <x v="7"/>
    </i>
  </rowItems>
  <colItems count="1">
    <i/>
  </colItems>
  <dataFields count="8">
    <dataField name="Sum of {WF-HC02-Q1} NHS Health Check Done [Q1]" fld="4" baseField="0" baseItem="0"/>
    <dataField name="Sum of {WF-HC03-Q1} NHS Health Check Complete [Q1, PAY]" fld="5" baseField="0" baseItem="0"/>
    <dataField name="Sum of {WF-HC02-Q2} NHS Health Check Done[Q2]" fld="6" baseField="0" baseItem="0"/>
    <dataField name="Sum of {WF-HC03-Q2} NHS Health Check Complete [Q2, PAY]" fld="7" baseField="0" baseItem="0"/>
    <dataField name="Sum of {WF-HC02-Q3} NHS Health Check Done [Q3]" fld="8" baseField="0" baseItem="0"/>
    <dataField name="Sum of {WF-HC03-Q3} NHS Health Check Complete [Q3,PAY]" fld="9" baseField="0" baseItem="0"/>
    <dataField name="Sum of {WF-HC02-Q4} NHS Health Check Done [Q4]" fld="10" baseField="0" baseItem="0"/>
    <dataField name="Sum of {WF-HC03-Q4} NHS Health Check Complete [Q4, PAY]" fld="1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0" cacheId="1219" dataOnRows="1" applyNumberFormats="0" applyBorderFormats="0" applyFontFormats="0" applyPatternFormats="0" applyAlignmentFormats="0" applyWidthHeightFormats="1" dataCaption="Values" updatedVersion="7" minRefreshableVersion="3" itemPrintTitles="1" createdVersion="6" indent="0" outline="1" outlineData="1" multipleFieldFilters="0">
  <location ref="B22:C30" firstHeaderRow="1" firstDataRow="1" firstDataCol="1"/>
  <pivotFields count="50">
    <pivotField numFmtId="14" showAll="0">
      <items count="8">
        <item h="1" x="3"/>
        <item h="1" m="1" x="5"/>
        <item h="1" m="1" x="6"/>
        <item h="1" m="1" x="4"/>
        <item h="1" x="0"/>
        <item x="1"/>
        <item h="1" x="2"/>
        <item t="default"/>
      </items>
    </pivotField>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44">
        <item h="1" m="1" x="42"/>
        <item h="1" m="1" x="41"/>
        <item h="1" m="1" x="40"/>
        <item h="1" x="8"/>
        <item h="1" x="4"/>
        <item h="1" x="19"/>
        <item h="1" x="38"/>
        <item h="1" x="13"/>
        <item h="1" x="34"/>
        <item h="1" x="36"/>
        <item h="1" x="31"/>
        <item h="1" x="21"/>
        <item h="1" x="3"/>
        <item h="1" x="33"/>
        <item h="1" x="22"/>
        <item h="1" x="0"/>
        <item h="1" x="5"/>
        <item h="1" x="29"/>
        <item h="1" x="26"/>
        <item h="1" x="1"/>
        <item h="1" x="27"/>
        <item h="1" x="12"/>
        <item h="1" x="35"/>
        <item h="1" x="18"/>
        <item h="1" x="2"/>
        <item x="14"/>
        <item h="1" x="25"/>
        <item h="1" x="24"/>
        <item h="1" x="10"/>
        <item h="1" x="30"/>
        <item h="1" x="17"/>
        <item h="1" x="6"/>
        <item h="1" x="16"/>
        <item h="1" x="37"/>
        <item h="1" x="11"/>
        <item h="1" x="7"/>
        <item h="1" x="20"/>
        <item h="1" x="15"/>
        <item h="1" x="9"/>
        <item h="1" x="32"/>
        <item h="1" x="23"/>
        <item h="1" x="28"/>
        <item h="1" m="1" x="39"/>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8">
    <i>
      <x/>
    </i>
    <i i="1">
      <x v="1"/>
    </i>
    <i i="2">
      <x v="2"/>
    </i>
    <i i="3">
      <x v="3"/>
    </i>
    <i i="4">
      <x v="4"/>
    </i>
    <i i="5">
      <x v="5"/>
    </i>
    <i i="6">
      <x v="6"/>
    </i>
    <i i="7">
      <x v="7"/>
    </i>
  </rowItems>
  <colItems count="1">
    <i/>
  </colItems>
  <dataFields count="8">
    <dataField name="Sum of {WF-HC02-Q1} NHS Health Check Done [Q1]" fld="4" baseField="0" baseItem="0"/>
    <dataField name="Sum of {WF-HC03-Q1} NHS Health Check Complete [Q1, PAY]" fld="5" baseField="0" baseItem="0"/>
    <dataField name="Sum of {WF-HC02-Q2} NHS Health Check Done[Q2]" fld="6" baseField="0" baseItem="0"/>
    <dataField name="Sum of {WF-HC03-Q2} NHS Health Check Complete [Q2, PAY]" fld="7" baseField="0" baseItem="0"/>
    <dataField name="Sum of {WF-HC02-Q3} NHS Health Check Done [Q3]" fld="8" baseField="0" baseItem="0"/>
    <dataField name="Sum of {WF-HC03-Q3} NHS Health Check Complete [Q3,PAY]" fld="9" baseField="0" baseItem="0"/>
    <dataField name="Sum of {WF-HC02-Q4} NHS Health Check Done [Q4]" fld="10" baseField="0" baseItem="0"/>
    <dataField name="Sum of {WF-HC03-Q4} NHS Health Check Complete [Q4, PAY]" fld="11"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1" cacheId="1218"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3:K9" firstHeaderRow="0" firstDataRow="1" firstDataCol="1"/>
  <pivotFields count="37">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axis="axisRow" showAll="0">
      <items count="6">
        <item x="4"/>
        <item x="3"/>
        <item x="2"/>
        <item x="0"/>
        <item x="1"/>
        <item t="default"/>
      </items>
    </pivotField>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7"/>
  </rowFields>
  <rowItems count="6">
    <i>
      <x/>
    </i>
    <i>
      <x v="1"/>
    </i>
    <i>
      <x v="2"/>
    </i>
    <i>
      <x v="3"/>
    </i>
    <i>
      <x v="4"/>
    </i>
    <i t="grand">
      <x/>
    </i>
  </rowItems>
  <colFields count="1">
    <field x="-2"/>
  </colFields>
  <colItems count="10">
    <i>
      <x/>
    </i>
    <i i="1">
      <x v="1"/>
    </i>
    <i i="2">
      <x v="2"/>
    </i>
    <i i="3">
      <x v="3"/>
    </i>
    <i i="4">
      <x v="4"/>
    </i>
    <i i="5">
      <x v="5"/>
    </i>
    <i i="6">
      <x v="6"/>
    </i>
    <i i="7">
      <x v="7"/>
    </i>
    <i i="8">
      <x v="8"/>
    </i>
    <i i="9">
      <x v="9"/>
    </i>
  </colItems>
  <dataFields count="10">
    <dataField name="Sum of {WF-HC-P01} - BMI" fld="14" baseField="0" baseItem="0"/>
    <dataField name="Sum of {WF-HC-P02} - Ethnicity" fld="15" baseField="0" baseItem="0"/>
    <dataField name="Sum of {WF-HC-P03} - Blood Pressure Measurement" fld="16" baseField="0" baseItem="0"/>
    <dataField name="Sum of {WF-HC-P04} - Cardiovascular risk score - QRISK2" fld="17" baseField="0" baseItem="0"/>
    <dataField name="Sum of {WF-HC-P05} - Smoking status" fld="18" baseField="0" baseItem="0"/>
    <dataField name="Sum of {WF-HC-Q01} - Family history of heart disease" fld="19" baseField="0" baseItem="0"/>
    <dataField name="Sum of {WF-HC-Q02} - Physical Activity" fld="20" baseField="0" baseItem="0"/>
    <dataField name="Sum of {WF-HC-Q03} - Waist Circumference" fld="21" baseField="0" baseItem="0"/>
    <dataField name="Sum of {WF-HC-Q04} - Pulse Check" fld="22" baseField="0" baseItem="0"/>
    <dataField name="Sum of {WF-HC-Q05} - Alcohol Screening" fld="23"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connectionId="9" xr16:uid="{5AE1269B-945C-46DC-A54A-BA192F2BAB34}" autoFormatId="16" applyNumberFormats="0" applyBorderFormats="0" applyFontFormats="0" applyPatternFormats="0" applyAlignmentFormats="0" applyWidthHeightFormats="0">
  <queryTableRefresh nextId="19">
    <queryTableFields count="18">
      <queryTableField id="1" name="Status" tableColumnId="1"/>
      <queryTableField id="2" name="Practice ID" tableColumnId="2"/>
      <queryTableField id="3" name="Practice" tableColumnId="3"/>
      <queryTableField id="4" name="Locality ID" tableColumnId="4"/>
      <queryTableField id="5" name="Locality" tableColumnId="5"/>
      <queryTableField id="6" name="SubLocality ID" tableColumnId="6"/>
      <queryTableField id="7" name="SubLocality" tableColumnId="7"/>
      <queryTableField id="8" name="PCN/Network" tableColumnId="8"/>
      <queryTableField id="9" name="PCN code" tableColumnId="9"/>
      <queryTableField id="10" name="Clinical System" tableColumnId="10"/>
      <queryTableField id="11" name="Address 1" tableColumnId="11"/>
      <queryTableField id="12" name="Address 2" tableColumnId="12"/>
      <queryTableField id="13" name="Postcode" tableColumnId="13"/>
      <queryTableField id="14" name="Grid Reference" tableColumnId="14"/>
      <queryTableField id="15" name="X (easting)" tableColumnId="15"/>
      <queryTableField id="16" name="Y (northing)" tableColumnId="16"/>
      <queryTableField id="17" name="Latitude" tableColumnId="17"/>
      <queryTableField id="18" name="Longitude" tableColumnId="18"/>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4" xr16:uid="{00000000-0016-0000-0900-000000000000}" autoFormatId="0" applyNumberFormats="0" applyBorderFormats="0" applyFontFormats="1" applyPatternFormats="1" applyAlignmentFormats="0" applyWidthHeightFormats="0">
  <queryTableRefresh preserveSortFilterLayout="0" nextId="33">
    <queryTableFields count="32">
      <queryTableField id="1" name="Rel_D" tableColumnId="33"/>
      <queryTableField id="2" name="OrgID" tableColumnId="34"/>
      <queryTableField id="3" name="{00-00} Listsize" tableColumnId="35"/>
      <queryTableField id="4" name="{WF-HC02} NHS Health Done 2020-2021" tableColumnId="36"/>
      <queryTableField id="5" name="{WF-HC02-Q1} NHS Health Check Done [Q1]" tableColumnId="37"/>
      <queryTableField id="6" name="{WF-HC03-Q1} NHS Health Check Complete [Q1, PAY]" tableColumnId="38"/>
      <queryTableField id="7" name="{WF-HC02-Q2} NHS Health Check Done[Q2]" tableColumnId="39"/>
      <queryTableField id="8" name="{WF-HC03-Q2} NHS Health Check Complete [Q2, PAY]" tableColumnId="40"/>
      <queryTableField id="9" name="{WF-HC02-Q3} NHS Health Check Done [Q3]" tableColumnId="41"/>
      <queryTableField id="10" name="{WF-HC03-Q3} NHS Health Check Complete [Q3,PAY]" tableColumnId="42"/>
      <queryTableField id="11" name="{WF-HC02-Q4} NHS Health Check Done [Q4]" tableColumnId="43"/>
      <queryTableField id="12" name="{WF-HC03-Q4} NHS Health Check Complete [Q4, PAY]" tableColumnId="44"/>
      <queryTableField id="13" name="{WF-HC03} NHS Health Check Complete 2020-2021 [EOY RECONC]" tableColumnId="45"/>
      <queryTableField id="14" name="{WF-HC01} NHS Health Check Invite 2020-2021" tableColumnId="46"/>
      <queryTableField id="15" name="{WF-HC-P01} - BMI" tableColumnId="47"/>
      <queryTableField id="16" name="{WF-HC-P02} - Ethnicity" tableColumnId="48"/>
      <queryTableField id="17" name="{WF-HC-P03} - Blood Pressure Measurement" tableColumnId="49"/>
      <queryTableField id="18" name="{WF-HC-P04} - Cardiovascular risk score - QRISK2" tableColumnId="50"/>
      <queryTableField id="19" name="{WF-HC-P05} - Smoking status" tableColumnId="51"/>
      <queryTableField id="20" name="{WF-HC-Q01} - Family history of heart disease" tableColumnId="52"/>
      <queryTableField id="21" name="{WF-HC-Q02} - Physical Activity" tableColumnId="53"/>
      <queryTableField id="22" name="{WF-HC-Q03} - Waist Circumference" tableColumnId="54"/>
      <queryTableField id="23" name="{WF-HC-Q04} - Pulse Check" tableColumnId="55"/>
      <queryTableField id="24" name="{WF-HC-Q05} - Alcohol Screening" tableColumnId="56"/>
      <queryTableField id="25" name="{WF-HC-Q06} - Random Total Cholesterol and HDL" tableColumnId="57"/>
      <queryTableField id="26" name="{WF-HC-Q07} - Raise Awareness of Dementia for Age &gt;65" tableColumnId="58"/>
      <queryTableField id="27" name="{WF-HC-Q08} - Optician" tableColumnId="59"/>
      <queryTableField id="28" name="Eligible Population" tableColumnId="60"/>
      <queryTableField id="29" name="Practice" tableColumnId="61"/>
      <queryTableField id="30" name="SubLocality ID" tableColumnId="62"/>
      <queryTableField id="31" name="SubLocality" tableColumnId="63"/>
      <queryTableField id="32" name="Clinical System" tableColumnId="64"/>
    </queryTable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6" xr16:uid="{00000000-0016-0000-0B00-000001000000}" autoFormatId="0" applyNumberFormats="0" applyBorderFormats="0" applyFontFormats="1" applyPatternFormats="1" applyAlignmentFormats="0" applyWidthHeightFormats="0">
  <queryTableRefresh preserveSortFilterLayout="0" nextId="127">
    <queryTableFields count="126">
      <queryTableField id="1" name="Column1" tableColumnId="1"/>
      <queryTableField id="2" name="Column2" tableColumnId="2"/>
      <queryTableField id="3" name="Column3" tableColumnId="3"/>
      <queryTableField id="4" name="Column4" tableColumnId="4"/>
      <queryTableField id="5" name="Column5" tableColumnId="5"/>
      <queryTableField id="6" name="Column6" tableColumnId="6"/>
      <queryTableField id="7" name="Column7" tableColumnId="7"/>
      <queryTableField id="8" name="Column8" tableColumnId="8"/>
      <queryTableField id="9" name="Column9" tableColumnId="9"/>
      <queryTableField id="10" name="Column10" tableColumnId="10"/>
      <queryTableField id="11" name="Column11" tableColumnId="11"/>
      <queryTableField id="12" name="Column12" tableColumnId="12"/>
      <queryTableField id="13" name="Column13" tableColumnId="13"/>
      <queryTableField id="14" name="Column14" tableColumnId="14"/>
      <queryTableField id="15" name="Column15" tableColumnId="15"/>
      <queryTableField id="16" name="Column16" tableColumnId="16"/>
      <queryTableField id="17" name="Column17" tableColumnId="17"/>
      <queryTableField id="18" name="Column18" tableColumnId="18"/>
      <queryTableField id="19" name="Column19" tableColumnId="19"/>
      <queryTableField id="20" name="Column20" tableColumnId="20"/>
      <queryTableField id="21" name="Column21" tableColumnId="21"/>
      <queryTableField id="22" name="Column22" tableColumnId="22"/>
      <queryTableField id="23" name="Column23" tableColumnId="23"/>
      <queryTableField id="24" name="Column24" tableColumnId="24"/>
      <queryTableField id="25" name="Column25" tableColumnId="25"/>
      <queryTableField id="26" name="Column26" tableColumnId="26"/>
      <queryTableField id="27" name="Column27" tableColumnId="27"/>
      <queryTableField id="28" name="Column28" tableColumnId="28"/>
      <queryTableField id="29" name="Column29" tableColumnId="29"/>
      <queryTableField id="30" name="Column30" tableColumnId="30"/>
      <queryTableField id="31" name="Column31" tableColumnId="31"/>
      <queryTableField id="32" name="Column32" tableColumnId="32"/>
      <queryTableField id="33" name="Column33" tableColumnId="33"/>
      <queryTableField id="34" name="Column34" tableColumnId="34"/>
      <queryTableField id="35" name="Column35" tableColumnId="35"/>
      <queryTableField id="36" name="Column36" tableColumnId="36"/>
      <queryTableField id="37" name="Column37" tableColumnId="37"/>
      <queryTableField id="38" name="Column38" tableColumnId="38"/>
      <queryTableField id="39" name="Column39" tableColumnId="39"/>
      <queryTableField id="40" name="Column40" tableColumnId="40"/>
      <queryTableField id="41" name="Column41" tableColumnId="41"/>
      <queryTableField id="42" name="Column42" tableColumnId="42"/>
      <queryTableField id="43" name="Column43" tableColumnId="43"/>
      <queryTableField id="44" name="Column44" tableColumnId="44"/>
      <queryTableField id="45" name="Column45" tableColumnId="45"/>
      <queryTableField id="46" name="Column46" tableColumnId="46"/>
      <queryTableField id="47" name="Column47" tableColumnId="47"/>
      <queryTableField id="48" name="Column48" tableColumnId="48"/>
      <queryTableField id="49" name="Column49" tableColumnId="49"/>
      <queryTableField id="50" name="Column50" tableColumnId="50"/>
      <queryTableField id="51" name="Column51" tableColumnId="51"/>
      <queryTableField id="52" name="Column52" tableColumnId="52"/>
      <queryTableField id="53" name="Column53" tableColumnId="53"/>
      <queryTableField id="54" name="Column54" tableColumnId="54"/>
      <queryTableField id="55" name="Column55" tableColumnId="55"/>
      <queryTableField id="56" name="Column56" tableColumnId="56"/>
      <queryTableField id="57" name="Column57" tableColumnId="57"/>
      <queryTableField id="58" name="Column58" tableColumnId="58"/>
      <queryTableField id="59" name="Column59" tableColumnId="59"/>
      <queryTableField id="60" name="Column60" tableColumnId="60"/>
      <queryTableField id="61" name="Column61" tableColumnId="61"/>
      <queryTableField id="62" name="Column62" tableColumnId="62"/>
      <queryTableField id="63" name="Column63" tableColumnId="63"/>
      <queryTableField id="64" name="Column64" tableColumnId="64"/>
      <queryTableField id="65" name="Column65" tableColumnId="65"/>
      <queryTableField id="66" name="Column66" tableColumnId="66"/>
      <queryTableField id="67" name="Column67" tableColumnId="67"/>
      <queryTableField id="68" name="Column68" tableColumnId="68"/>
      <queryTableField id="69" name="Column69" tableColumnId="69"/>
      <queryTableField id="70" name="Column70" tableColumnId="70"/>
      <queryTableField id="71" name="Column71" tableColumnId="71"/>
      <queryTableField id="72" name="Column72" tableColumnId="72"/>
      <queryTableField id="73" name="Column73" tableColumnId="73"/>
      <queryTableField id="74" name="Column74" tableColumnId="74"/>
      <queryTableField id="75" name="Column75" tableColumnId="75"/>
      <queryTableField id="76" name="Column76" tableColumnId="76"/>
      <queryTableField id="77" name="Column77" tableColumnId="77"/>
      <queryTableField id="78" name="Column78" tableColumnId="78"/>
      <queryTableField id="79" name="Column79" tableColumnId="79"/>
      <queryTableField id="80" name="Column80" tableColumnId="80"/>
      <queryTableField id="81" name="Column81" tableColumnId="81"/>
      <queryTableField id="82" name="Column82" tableColumnId="82"/>
      <queryTableField id="83" name="Column83" tableColumnId="83"/>
      <queryTableField id="84" name="Column84" tableColumnId="84"/>
      <queryTableField id="85" name="Column85" tableColumnId="85"/>
      <queryTableField id="86" name="Column86" tableColumnId="86"/>
      <queryTableField id="87" name="Column87" tableColumnId="87"/>
      <queryTableField id="88" name="Column88" tableColumnId="88"/>
      <queryTableField id="89" name="Column89" tableColumnId="89"/>
      <queryTableField id="90" name="Column90" tableColumnId="90"/>
      <queryTableField id="91" name="Column91" tableColumnId="91"/>
      <queryTableField id="92" name="Column92" tableColumnId="92"/>
      <queryTableField id="93" name="Column93" tableColumnId="93"/>
      <queryTableField id="94" name="Column94" tableColumnId="94"/>
      <queryTableField id="95" name="Column95" tableColumnId="95"/>
      <queryTableField id="96" name="Column96" tableColumnId="96"/>
      <queryTableField id="97" name="Column97" tableColumnId="97"/>
      <queryTableField id="98" name="Column98" tableColumnId="98"/>
      <queryTableField id="99" name="Column99" tableColumnId="99"/>
      <queryTableField id="100" name="Column100" tableColumnId="100"/>
      <queryTableField id="101" name="Column101" tableColumnId="101"/>
      <queryTableField id="102" name="Column102" tableColumnId="102"/>
      <queryTableField id="103" name="Column103" tableColumnId="103"/>
      <queryTableField id="104" name="Column104" tableColumnId="104"/>
      <queryTableField id="105" name="Column105" tableColumnId="105"/>
      <queryTableField id="106" name="Column106" tableColumnId="106"/>
      <queryTableField id="107" name="Column107" tableColumnId="107"/>
      <queryTableField id="108" name="Column108" tableColumnId="108"/>
      <queryTableField id="109" name="Column109" tableColumnId="109"/>
      <queryTableField id="110" name="Column110" tableColumnId="110"/>
      <queryTableField id="111" name="Column111" tableColumnId="111"/>
      <queryTableField id="112" name="Column112" tableColumnId="112"/>
      <queryTableField id="113" name="Column113" tableColumnId="113"/>
      <queryTableField id="114" name="Column114" tableColumnId="114"/>
      <queryTableField id="115" name="Column115" tableColumnId="115"/>
      <queryTableField id="116" name="Column116" tableColumnId="116"/>
      <queryTableField id="117" name="Column117" tableColumnId="117"/>
      <queryTableField id="118" name="Column118" tableColumnId="118"/>
      <queryTableField id="119" name="Column119" tableColumnId="119"/>
      <queryTableField id="120" name="Column120" tableColumnId="120"/>
      <queryTableField id="121" name="Column121" tableColumnId="121"/>
      <queryTableField id="122" name="Column122" tableColumnId="122"/>
      <queryTableField id="123" name="Column123" tableColumnId="123"/>
      <queryTableField id="124" name="Column124" tableColumnId="124"/>
      <queryTableField id="125" name="Column125" tableColumnId="125"/>
      <queryTableField id="126" name="Column126" tableColumnId="126"/>
    </queryTableFields>
  </queryTableRefresh>
</queryTable>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ExternalData_2" connectionId="8" xr16:uid="{BCDBD051-AC58-4A96-B25A-F700FF2A5E75}" autoFormatId="16" applyNumberFormats="0" applyBorderFormats="0" applyFontFormats="0" applyPatternFormats="0" applyAlignmentFormats="0" applyWidthHeightFormats="0">
  <queryTableRefresh nextId="8">
    <queryTableFields count="7">
      <queryTableField id="1" name="Practice ID" tableColumnId="1"/>
      <queryTableField id="2" name="Practice" tableColumnId="2"/>
      <queryTableField id="3" name="Locality ID" tableColumnId="3"/>
      <queryTableField id="4" name="Locality" tableColumnId="4"/>
      <queryTableField id="5" name="SubLocality ID" tableColumnId="5"/>
      <queryTableField id="6" name="SubLocality" tableColumnId="6"/>
      <queryTableField id="7" name="Clinical System" tableColumnId="7"/>
    </queryTableFields>
  </queryTableRefresh>
</queryTable>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ExternalData_1" connectionId="7" xr16:uid="{00000000-0016-0000-0D00-000002000000}" autoFormatId="0" applyNumberFormats="0" applyBorderFormats="0" applyFontFormats="1" applyPatternFormats="1" applyAlignmentFormats="0" applyWidthHeightFormats="0">
  <queryTableRefresh preserveSortFilterLayout="0" nextId="32">
    <queryTableFields count="31">
      <queryTableField id="1" name="Rel_D" tableColumnId="63"/>
      <queryTableField id="2" name="OrgID" tableColumnId="64"/>
      <queryTableField id="3" name="{00-00} ListSize" tableColumnId="65"/>
      <queryTableField id="4" name="{WF-HC02} NHS Health Done 2020-2021" tableColumnId="66"/>
      <queryTableField id="5" name="{WF-HC02-Q1} NHS Health Check Done [Q1]" tableColumnId="67"/>
      <queryTableField id="6" name="{WF-HC03-Q1} NHS Health Check Complete [Q1, PAY]" tableColumnId="68"/>
      <queryTableField id="7" name="{WF-HC02-Q2} NHS Health Check Done[Q2]" tableColumnId="69"/>
      <queryTableField id="8" name="{WF-HC03-Q2} NHS Health Check Complete [Q2, PAY]" tableColumnId="70"/>
      <queryTableField id="9" name="{WF-HC02-Q3} NHS Health Check Done [Q3]" tableColumnId="71"/>
      <queryTableField id="10" name="{WF-HC03-Q3} NHS Health Check Complete [Q3,PAY]" tableColumnId="72"/>
      <queryTableField id="11" name="{WF-HC02-Q4} NHS Health Check Done [Q4]" tableColumnId="73"/>
      <queryTableField id="12" name="{WF-HC03-Q4} NHS Health Check Complete [Q4, PAY]" tableColumnId="74"/>
      <queryTableField id="13" name="{WF-HC03} NHS Health Check Complete 2021-2022 [EOY RECONC]" tableColumnId="75"/>
      <queryTableField id="14" name="{WF-HC01} NHS Health Check Invite 2021-2022" tableColumnId="76"/>
      <queryTableField id="15" name="{WF-HC-P01} - BMI" tableColumnId="77"/>
      <queryTableField id="16" name="{WF-HC-P02} - Ethnicity" tableColumnId="78"/>
      <queryTableField id="17" name="{WF-HC-P03} - Blood Pressure Measurement" tableColumnId="79"/>
      <queryTableField id="18" name="{WF-HC-P04} - Cardiovascular risk score - QRISK2" tableColumnId="80"/>
      <queryTableField id="19" name="{WF-HC-P05} - Smoking status" tableColumnId="81"/>
      <queryTableField id="20" name="{WF-HC-Q01} - Family history of heart disease" tableColumnId="82"/>
      <queryTableField id="21" name="{WF-HC-Q02} - Physical Activity" tableColumnId="83"/>
      <queryTableField id="22" name="{WF-HC-Q03} - Waist Circumference" tableColumnId="84"/>
      <queryTableField id="23" name="{WF-HC-Q04} - Pulse Check" tableColumnId="85"/>
      <queryTableField id="24" name="{WF-HC-Q05} - Alcohol Screening" tableColumnId="86"/>
      <queryTableField id="25" name="{WF-HC-Q06} - Random Total Cholesterol and HDL" tableColumnId="87"/>
      <queryTableField id="26" name="{WF-HC-Q07} - Raise Awareness of Dementia for Age &gt;65" tableColumnId="88"/>
      <queryTableField id="27" name="{WF-HC-Q08} - Optician" tableColumnId="89"/>
      <queryTableField id="28" name="Practice" tableColumnId="90"/>
      <queryTableField id="29" name="SubLocality ID" tableColumnId="91"/>
      <queryTableField id="30" name="SubLocality" tableColumnId="92"/>
      <queryTableField id="31" name="Clinical System" tableColumnId="93"/>
    </queryTableFields>
  </queryTableRefresh>
</queryTable>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ExternalData_1" connectionId="5" xr16:uid="{00000000-0016-0000-0E00-000003000000}" autoFormatId="0" applyNumberFormats="0" applyBorderFormats="0" applyFontFormats="1" applyPatternFormats="1" applyAlignmentFormats="0" applyWidthHeightFormats="0">
  <queryTableRefresh preserveSortFilterLayout="0" nextId="127">
    <queryTableFields count="126">
      <queryTableField id="1" name="Column1" tableColumnId="127"/>
      <queryTableField id="2" name="Column2" tableColumnId="128"/>
      <queryTableField id="3" name="Column3" tableColumnId="129"/>
      <queryTableField id="4" name="Column4" tableColumnId="130"/>
      <queryTableField id="5" name="Column5" tableColumnId="131"/>
      <queryTableField id="6" name="Column6" tableColumnId="132"/>
      <queryTableField id="7" name="Column7" tableColumnId="133"/>
      <queryTableField id="8" name="Column8" tableColumnId="134"/>
      <queryTableField id="9" name="Column9" tableColumnId="135"/>
      <queryTableField id="10" name="Column10" tableColumnId="136"/>
      <queryTableField id="11" name="Column11" tableColumnId="137"/>
      <queryTableField id="12" name="Column12" tableColumnId="138"/>
      <queryTableField id="13" name="Column13" tableColumnId="139"/>
      <queryTableField id="14" name="Column14" tableColumnId="140"/>
      <queryTableField id="15" name="Column15" tableColumnId="141"/>
      <queryTableField id="16" name="Column16" tableColumnId="142"/>
      <queryTableField id="17" name="Column17" tableColumnId="143"/>
      <queryTableField id="18" name="Column18" tableColumnId="144"/>
      <queryTableField id="19" name="Column19" tableColumnId="145"/>
      <queryTableField id="20" name="Column20" tableColumnId="146"/>
      <queryTableField id="21" name="Column21" tableColumnId="147"/>
      <queryTableField id="22" name="Column22" tableColumnId="148"/>
      <queryTableField id="23" name="Column23" tableColumnId="149"/>
      <queryTableField id="24" name="Column24" tableColumnId="150"/>
      <queryTableField id="25" name="Column25" tableColumnId="151"/>
      <queryTableField id="26" name="Column26" tableColumnId="152"/>
      <queryTableField id="27" name="Column27" tableColumnId="153"/>
      <queryTableField id="28" name="Column28" tableColumnId="154"/>
      <queryTableField id="29" name="Column29" tableColumnId="155"/>
      <queryTableField id="30" name="Column30" tableColumnId="156"/>
      <queryTableField id="31" name="Column31" tableColumnId="157"/>
      <queryTableField id="32" name="Column32" tableColumnId="158"/>
      <queryTableField id="33" name="Column33" tableColumnId="159"/>
      <queryTableField id="34" name="Column34" tableColumnId="160"/>
      <queryTableField id="35" name="Column35" tableColumnId="161"/>
      <queryTableField id="36" name="Column36" tableColumnId="162"/>
      <queryTableField id="37" name="Column37" tableColumnId="163"/>
      <queryTableField id="38" name="Column38" tableColumnId="164"/>
      <queryTableField id="39" name="Column39" tableColumnId="165"/>
      <queryTableField id="40" name="Column40" tableColumnId="166"/>
      <queryTableField id="41" name="Column41" tableColumnId="167"/>
      <queryTableField id="42" name="Column42" tableColumnId="168"/>
      <queryTableField id="43" name="Column43" tableColumnId="169"/>
      <queryTableField id="44" name="Column44" tableColumnId="170"/>
      <queryTableField id="45" name="Column45" tableColumnId="171"/>
      <queryTableField id="46" name="Column46" tableColumnId="172"/>
      <queryTableField id="47" name="Column47" tableColumnId="173"/>
      <queryTableField id="48" name="Column48" tableColumnId="174"/>
      <queryTableField id="49" name="Column49" tableColumnId="175"/>
      <queryTableField id="50" name="Column50" tableColumnId="176"/>
      <queryTableField id="51" name="Column51" tableColumnId="177"/>
      <queryTableField id="52" name="Column52" tableColumnId="178"/>
      <queryTableField id="53" name="Column53" tableColumnId="179"/>
      <queryTableField id="54" name="Column54" tableColumnId="180"/>
      <queryTableField id="55" name="Column55" tableColumnId="181"/>
      <queryTableField id="56" name="Column56" tableColumnId="182"/>
      <queryTableField id="57" name="Column57" tableColumnId="183"/>
      <queryTableField id="58" name="Column58" tableColumnId="184"/>
      <queryTableField id="59" name="Column59" tableColumnId="185"/>
      <queryTableField id="60" name="Column60" tableColumnId="186"/>
      <queryTableField id="61" name="Column61" tableColumnId="187"/>
      <queryTableField id="62" name="Column62" tableColumnId="188"/>
      <queryTableField id="63" name="Column63" tableColumnId="189"/>
      <queryTableField id="64" name="Column64" tableColumnId="190"/>
      <queryTableField id="65" name="Column65" tableColumnId="191"/>
      <queryTableField id="66" name="Column66" tableColumnId="192"/>
      <queryTableField id="67" name="Column67" tableColumnId="193"/>
      <queryTableField id="68" name="Column68" tableColumnId="194"/>
      <queryTableField id="69" name="Column69" tableColumnId="195"/>
      <queryTableField id="70" name="Column70" tableColumnId="196"/>
      <queryTableField id="71" name="Column71" tableColumnId="197"/>
      <queryTableField id="72" name="Column72" tableColumnId="198"/>
      <queryTableField id="73" name="Column73" tableColumnId="199"/>
      <queryTableField id="74" name="Column74" tableColumnId="200"/>
      <queryTableField id="75" name="Column75" tableColumnId="201"/>
      <queryTableField id="76" name="Column76" tableColumnId="202"/>
      <queryTableField id="77" name="Column77" tableColumnId="203"/>
      <queryTableField id="78" name="Column78" tableColumnId="204"/>
      <queryTableField id="79" name="Column79" tableColumnId="205"/>
      <queryTableField id="80" name="Column80" tableColumnId="206"/>
      <queryTableField id="81" name="Column81" tableColumnId="207"/>
      <queryTableField id="82" name="Column82" tableColumnId="208"/>
      <queryTableField id="83" name="Column83" tableColumnId="209"/>
      <queryTableField id="84" name="Column84" tableColumnId="210"/>
      <queryTableField id="85" name="Column85" tableColumnId="211"/>
      <queryTableField id="86" name="Column86" tableColumnId="212"/>
      <queryTableField id="87" name="Column87" tableColumnId="213"/>
      <queryTableField id="88" name="Column88" tableColumnId="214"/>
      <queryTableField id="89" name="Column89" tableColumnId="215"/>
      <queryTableField id="90" name="Column90" tableColumnId="216"/>
      <queryTableField id="91" name="Column91" tableColumnId="217"/>
      <queryTableField id="92" name="Column92" tableColumnId="218"/>
      <queryTableField id="93" name="Column93" tableColumnId="219"/>
      <queryTableField id="94" name="Column94" tableColumnId="220"/>
      <queryTableField id="95" name="Column95" tableColumnId="221"/>
      <queryTableField id="96" name="Column96" tableColumnId="222"/>
      <queryTableField id="97" name="Column97" tableColumnId="223"/>
      <queryTableField id="98" name="Column98" tableColumnId="224"/>
      <queryTableField id="99" name="Column99" tableColumnId="225"/>
      <queryTableField id="100" name="Column100" tableColumnId="226"/>
      <queryTableField id="101" name="Column101" tableColumnId="227"/>
      <queryTableField id="102" name="Column102" tableColumnId="228"/>
      <queryTableField id="103" name="Column103" tableColumnId="229"/>
      <queryTableField id="104" name="Column104" tableColumnId="230"/>
      <queryTableField id="105" name="Column105" tableColumnId="231"/>
      <queryTableField id="106" name="Column106" tableColumnId="232"/>
      <queryTableField id="107" name="Column107" tableColumnId="233"/>
      <queryTableField id="108" name="Column108" tableColumnId="234"/>
      <queryTableField id="109" name="Column109" tableColumnId="235"/>
      <queryTableField id="110" name="Column110" tableColumnId="236"/>
      <queryTableField id="111" name="Column111" tableColumnId="237"/>
      <queryTableField id="112" name="Column112" tableColumnId="238"/>
      <queryTableField id="113" name="Column113" tableColumnId="239"/>
      <queryTableField id="114" name="Column114" tableColumnId="240"/>
      <queryTableField id="115" name="Column115" tableColumnId="241"/>
      <queryTableField id="116" name="Column116" tableColumnId="242"/>
      <queryTableField id="117" name="Column117" tableColumnId="243"/>
      <queryTableField id="118" name="Column118" tableColumnId="244"/>
      <queryTableField id="119" name="Column119" tableColumnId="245"/>
      <queryTableField id="120" name="Column120" tableColumnId="246"/>
      <queryTableField id="121" name="Column121" tableColumnId="247"/>
      <queryTableField id="122" name="Column122" tableColumnId="248"/>
      <queryTableField id="123" name="Column123" tableColumnId="249"/>
      <queryTableField id="124" name="Column124" tableColumnId="250"/>
      <queryTableField id="125" name="Column125" tableColumnId="251"/>
      <queryTableField id="126" name="Column126" tableColumnId="252"/>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1000000}" sourceName="Rel_D">
  <pivotTables>
    <pivotTable tabId="21" name="PivotTable2"/>
  </pivotTables>
  <data>
    <tabular pivotCacheId="1">
      <items count="7">
        <i x="3" s="1"/>
        <i x="0"/>
        <i x="1"/>
        <i x="2"/>
        <i x="5" nd="1"/>
        <i x="6" nd="1"/>
        <i x="4"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2000000}" sourceName="SubLocality">
  <pivotTables>
    <pivotTable tabId="21" name="PivotTable2"/>
  </pivotTables>
  <data>
    <tabular pivotCacheId="1">
      <items count="8">
        <i x="3" s="1"/>
        <i x="0" s="1"/>
        <i x="2" s="1"/>
        <i x="5" s="1"/>
        <i x="4" s="1"/>
        <i x="1" s="1"/>
        <i x="6" s="1"/>
        <i x="7"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00000000-0013-0000-FFFF-FFFF04000000}" sourceName="Rel_D">
  <pivotTables>
    <pivotTable tabId="27" name="PivotTable2"/>
  </pivotTables>
  <data>
    <tabular pivotCacheId="1">
      <items count="7">
        <i x="3" s="1"/>
        <i x="0"/>
        <i x="1"/>
        <i x="2"/>
        <i x="5" nd="1"/>
        <i x="6" nd="1"/>
        <i x="4"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00000000-0013-0000-FFFF-FFFF05000000}" sourceName="Rel_D">
  <pivotTables>
    <pivotTable tabId="28" name="PivotTable5"/>
    <pivotTable tabId="28" name="PivotTable2"/>
  </pivotTables>
  <data>
    <tabular pivotCacheId="2">
      <items count="7">
        <i x="0"/>
        <i x="1"/>
        <i x="2"/>
        <i x="3" s="1"/>
        <i x="6" nd="1"/>
        <i x="5" nd="1"/>
        <i x="4"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actice" xr10:uid="{00000000-0013-0000-FFFF-FFFF06000000}" sourceName="Practice">
  <pivotTables>
    <pivotTable tabId="30" name="PivotTable4"/>
    <pivotTable tabId="30" name="PivotTable10"/>
    <pivotTable tabId="30" name="PivotTable7"/>
    <pivotTable tabId="31" name="PivotTable8"/>
    <pivotTable tabId="31" name="PivotTable10"/>
  </pivotTables>
  <data>
    <tabular pivotCacheId="1" showMissing="0">
      <items count="43">
        <i x="8"/>
        <i x="4"/>
        <i x="19"/>
        <i x="38"/>
        <i x="13"/>
        <i x="34"/>
        <i x="36"/>
        <i x="31"/>
        <i x="21"/>
        <i x="3"/>
        <i x="33"/>
        <i x="22"/>
        <i x="0"/>
        <i x="5"/>
        <i x="29"/>
        <i x="26"/>
        <i x="1"/>
        <i x="27"/>
        <i x="12"/>
        <i x="35"/>
        <i x="18"/>
        <i x="2"/>
        <i x="14" s="1"/>
        <i x="25"/>
        <i x="24"/>
        <i x="10"/>
        <i x="30"/>
        <i x="17"/>
        <i x="6"/>
        <i x="16"/>
        <i x="37"/>
        <i x="11"/>
        <i x="7"/>
        <i x="20"/>
        <i x="15"/>
        <i x="9"/>
        <i x="32"/>
        <i x="23"/>
        <i x="28"/>
        <i x="42" nd="1"/>
        <i x="41" nd="1"/>
        <i x="40" nd="1"/>
        <i x="39"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3" xr10:uid="{00000000-0013-0000-FFFF-FFFF07000000}" sourceName="Rel_D">
  <pivotTables>
    <pivotTable tabId="30" name="PivotTable10"/>
    <pivotTable tabId="31" name="PivotTable8"/>
    <pivotTable tabId="31" name="PivotTable9"/>
    <pivotTable tabId="31" name="PivotTable10"/>
    <pivotTable tabId="31" name="PivotTable11"/>
  </pivotTables>
  <data>
    <tabular pivotCacheId="1">
      <items count="7">
        <i x="3"/>
        <i x="0"/>
        <i x="1" s="1"/>
        <i x="2"/>
        <i x="5" nd="1"/>
        <i x="6" nd="1"/>
        <i x="4" nd="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00000000-0013-0000-FFFF-FFFF03000000}" sourceName="SubLocality">
  <pivotTables>
    <pivotTable tabId="27" name="PivotTable2"/>
  </pivotTables>
  <data>
    <tabular pivotCacheId="1">
      <items count="8">
        <i x="3" s="1"/>
        <i x="0" s="1"/>
        <i x="2" s="1"/>
        <i x="5" s="1"/>
        <i x="4" s="1"/>
        <i x="1" s="1"/>
        <i x="6" s="1"/>
        <i x="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actice" xr10:uid="{00000000-0014-0000-FFFF-FFFF01000000}" cache="Slicer_Practice" caption="Practice" startItem="24" showCaption="0" style="SlicerStyleDark5 2" rowHeight="241300"/>
  <slicer name="Rel_D 4" xr10:uid="{00000000-0014-0000-FFFF-FFFF02000000}" cache="Slicer_Rel_D3" caption="Rel_D" startItem="3" showCaption="0" style="SlicerStyleDark5"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00000000-0014-0000-FFFF-FFFF03000000}" cache="Slicer_Rel_D" caption="Rel_D" showCaption="0" style="SlicerStyleDark5" lockedPosition="1" rowHeight="241300"/>
  <slicer name="SubLocality" xr10:uid="{00000000-0014-0000-FFFF-FFFF04000000}" cache="Slicer_SubLocality" caption="SubLocality" style="SlicerStyleOther2 2"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2" xr10:uid="{00000000-0014-0000-FFFF-FFFF06000000}" cache="Slicer_Rel_D2" caption="Rel_D" showCaption="0" style="SlicerStyleDark5" lockedPosition="1" rowHeight="241300"/>
  <slicer name="SubLocality 1" xr10:uid="{00000000-0014-0000-FFFF-FFFF05000000}" cache="Slicer_SubLocality1" caption="SubLocality" style="SlicerStyleOther2 2"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3" xr10:uid="{00000000-0014-0000-FFFF-FFFF07000000}" cache="Slicer_Rel_D1" caption="Rel_D" startItem="3" showCaption="0" style="SlicerStyleDark5" lockedPosition="1"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771526C0-A3E5-4F0C-82BA-1B2071D76CF0}" name="PracticeTABLE1" displayName="PracticeTABLE1" ref="A1:R273" tableType="queryTable" totalsRowShown="0">
  <autoFilter ref="A1:R273" xr:uid="{771526C0-A3E5-4F0C-82BA-1B2071D76CF0}"/>
  <tableColumns count="18">
    <tableColumn id="1" xr3:uid="{7F0E85BF-6EF8-4C40-B11A-D4BE51CC9758}" uniqueName="1" name="Status" queryTableFieldId="1" dataDxfId="273"/>
    <tableColumn id="2" xr3:uid="{8522824C-1BFB-4418-BF41-F52E117363DC}" uniqueName="2" name="Practice ID" queryTableFieldId="2" dataDxfId="272"/>
    <tableColumn id="3" xr3:uid="{1424515F-1EB6-417B-B7E4-949186D897F9}" uniqueName="3" name="Practice" queryTableFieldId="3" dataDxfId="271"/>
    <tableColumn id="4" xr3:uid="{12069D7B-C185-420E-953F-7B979308E7B0}" uniqueName="4" name="Locality ID" queryTableFieldId="4" dataDxfId="270"/>
    <tableColumn id="5" xr3:uid="{392169F5-56E8-4254-91A3-DA876A831EE3}" uniqueName="5" name="Locality" queryTableFieldId="5" dataDxfId="269"/>
    <tableColumn id="6" xr3:uid="{C813C592-AADF-47D3-804C-6489FDA251C5}" uniqueName="6" name="SubLocality ID" queryTableFieldId="6" dataDxfId="268"/>
    <tableColumn id="7" xr3:uid="{1CB9703F-BFC5-4167-A43E-DF46ABB899D5}" uniqueName="7" name="SubLocality" queryTableFieldId="7" dataDxfId="267"/>
    <tableColumn id="8" xr3:uid="{CAC42201-4A1A-4085-9F41-63202400959E}" uniqueName="8" name="PCN/Network" queryTableFieldId="8" dataDxfId="266"/>
    <tableColumn id="9" xr3:uid="{160E0441-2C28-4838-8C85-F7C15CBC572D}" uniqueName="9" name="PCN code" queryTableFieldId="9" dataDxfId="265"/>
    <tableColumn id="10" xr3:uid="{68BE0E4E-189E-488E-B636-FF6D7CFC21C9}" uniqueName="10" name="Clinical System" queryTableFieldId="10" dataDxfId="264"/>
    <tableColumn id="11" xr3:uid="{E72951D1-DDE5-4AFD-A134-BCBEF4910E7D}" uniqueName="11" name="Address 1" queryTableFieldId="11" dataDxfId="263"/>
    <tableColumn id="12" xr3:uid="{E4AC2754-CC9A-484C-8959-2145A1A6F12A}" uniqueName="12" name="Address 2" queryTableFieldId="12" dataDxfId="262"/>
    <tableColumn id="13" xr3:uid="{DF376D6A-1600-4B86-BD77-8D605FF8CB5A}" uniqueName="13" name="Postcode" queryTableFieldId="13" dataDxfId="261"/>
    <tableColumn id="14" xr3:uid="{92E2031C-B8F7-454B-87D8-7F4C0EADFB1E}" uniqueName="14" name="Grid Reference" queryTableFieldId="14" dataDxfId="260"/>
    <tableColumn id="15" xr3:uid="{CF60E245-F8AE-4B99-B096-1F11A3B35B96}" uniqueName="15" name="X (easting)" queryTableFieldId="15"/>
    <tableColumn id="16" xr3:uid="{ACFE6E4D-9739-436C-ADE9-EB99A90DBF36}" uniqueName="16" name="Y (northing)" queryTableFieldId="16"/>
    <tableColumn id="17" xr3:uid="{A738F9D8-B96A-4504-99D9-C0EB08CE0A06}" uniqueName="17" name="Latitude" queryTableFieldId="17"/>
    <tableColumn id="18" xr3:uid="{AC9240EF-7BD6-4E76-8FA5-EDF2A5BB39EC}" uniqueName="18" name="Longitude" queryTableFieldId="18"/>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EmisData" displayName="EmisData" ref="A1:AF157" tableType="queryTable" totalsRowShown="0">
  <autoFilter ref="A1:AF157" xr:uid="{00000000-000C-0000-FFFF-FFFF00000000}"/>
  <tableColumns count="32">
    <tableColumn id="33" xr3:uid="{827E91AE-9017-4EF6-B03C-748363267AF5}" uniqueName="33" name="Rel_D" queryTableFieldId="1"/>
    <tableColumn id="34" xr3:uid="{2E090C01-0384-4BA2-A8E4-95C9E9A454EA}" uniqueName="34" name="OrgID" queryTableFieldId="2"/>
    <tableColumn id="35" xr3:uid="{66EC3295-14A1-43D9-85BE-FF4630F79A14}" uniqueName="35" name="{00-00} Listsize" queryTableFieldId="3"/>
    <tableColumn id="36" xr3:uid="{C12B4AA4-56B6-40FD-A430-CC3E261FF89C}" uniqueName="36" name="{WF-HC02} NHS Health Done 2020-2021" queryTableFieldId="4"/>
    <tableColumn id="37" xr3:uid="{B789F906-91DB-46CC-BE63-6641A8EC3101}" uniqueName="37" name="{WF-HC02-Q1} NHS Health Check Done [Q1]" queryTableFieldId="5"/>
    <tableColumn id="38" xr3:uid="{D6625885-A7F3-41BB-8A04-E15E02D97146}" uniqueName="38" name="{WF-HC03-Q1} NHS Health Check Complete [Q1, PAY]" queryTableFieldId="6"/>
    <tableColumn id="39" xr3:uid="{71FE1BC3-BC4D-4DE9-AED6-A8DDEE9A3645}" uniqueName="39" name="{WF-HC02-Q2} NHS Health Check Done[Q2]" queryTableFieldId="7"/>
    <tableColumn id="40" xr3:uid="{063D8B1F-C7AB-4577-8EA1-953F8A4D2F7D}" uniqueName="40" name="{WF-HC03-Q2} NHS Health Check Complete [Q2, PAY]" queryTableFieldId="8"/>
    <tableColumn id="41" xr3:uid="{ED1A8D82-7A5C-4FE4-840C-F9088B5B49F0}" uniqueName="41" name="{WF-HC02-Q3} NHS Health Check Done [Q3]" queryTableFieldId="9"/>
    <tableColumn id="42" xr3:uid="{58D3C767-362F-4153-A8DF-BC3128655F01}" uniqueName="42" name="{WF-HC03-Q3} NHS Health Check Complete [Q3,PAY]" queryTableFieldId="10"/>
    <tableColumn id="43" xr3:uid="{3B65BBDD-0F4D-493C-A5DB-5BB636802D91}" uniqueName="43" name="{WF-HC02-Q4} NHS Health Check Done [Q4]" queryTableFieldId="11"/>
    <tableColumn id="44" xr3:uid="{186A0DE3-B7EF-44A3-BADE-048EF1E1A406}" uniqueName="44" name="{WF-HC03-Q4} NHS Health Check Complete [Q4, PAY]" queryTableFieldId="12"/>
    <tableColumn id="45" xr3:uid="{3EF6224E-8AE0-4477-9475-6CA117E7E1AE}" uniqueName="45" name="{WF-HC03} NHS Health Check Complete 2020-2021 [EOY RECONC]" queryTableFieldId="13"/>
    <tableColumn id="46" xr3:uid="{DA66EEAC-3B5A-482E-9AD3-269DAFF75D8F}" uniqueName="46" name="{WF-HC01} NHS Health Check Invite 2020-2021" queryTableFieldId="14"/>
    <tableColumn id="47" xr3:uid="{486BF418-CE40-4D1D-B212-11C1D29799AB}" uniqueName="47" name="{WF-HC-P01} - BMI" queryTableFieldId="15"/>
    <tableColumn id="48" xr3:uid="{2A4BC9B5-956B-4FFC-8F1C-CA28751E0896}" uniqueName="48" name="{WF-HC-P02} - Ethnicity" queryTableFieldId="16"/>
    <tableColumn id="49" xr3:uid="{9D6DCE58-4161-463D-8384-4EE9A1D515D6}" uniqueName="49" name="{WF-HC-P03} - Blood Pressure Measurement" queryTableFieldId="17"/>
    <tableColumn id="50" xr3:uid="{CFBD3B60-2970-4FC1-A763-7A9C2058C290}" uniqueName="50" name="{WF-HC-P04} - Cardiovascular risk score - QRISK2" queryTableFieldId="18"/>
    <tableColumn id="51" xr3:uid="{9D334E61-7A8C-49A1-87FB-350F9FFA32C4}" uniqueName="51" name="{WF-HC-P05} - Smoking status" queryTableFieldId="19"/>
    <tableColumn id="52" xr3:uid="{8B55E5D0-B641-44E4-B54F-F03578EDD0A2}" uniqueName="52" name="{WF-HC-Q01} - Family history of heart disease" queryTableFieldId="20"/>
    <tableColumn id="53" xr3:uid="{B0153AD2-3417-497F-9681-C8D1C4E4A266}" uniqueName="53" name="{WF-HC-Q02} - Physical Activity" queryTableFieldId="21"/>
    <tableColumn id="54" xr3:uid="{521CA394-7649-417F-A585-7E82D60AE77D}" uniqueName="54" name="{WF-HC-Q03} - Waist Circumference" queryTableFieldId="22"/>
    <tableColumn id="55" xr3:uid="{5574FBC6-06AF-4B11-94E8-E396483D6BA5}" uniqueName="55" name="{WF-HC-Q04} - Pulse Check" queryTableFieldId="23"/>
    <tableColumn id="56" xr3:uid="{EA97AD3B-48E6-4427-96DB-873A93F54C32}" uniqueName="56" name="{WF-HC-Q05} - Alcohol Screening" queryTableFieldId="24"/>
    <tableColumn id="57" xr3:uid="{58091277-E169-4960-B70B-01FAB8C14963}" uniqueName="57" name="{WF-HC-Q06} - Random Total Cholesterol and HDL" queryTableFieldId="25"/>
    <tableColumn id="58" xr3:uid="{EE46A812-A113-4BF4-A037-67FA33BAB55E}" uniqueName="58" name="{WF-HC-Q07} - Raise Awareness of Dementia for Age &gt;65" queryTableFieldId="26"/>
    <tableColumn id="59" xr3:uid="{8E347E72-DE90-4523-A42C-3083AE147FA0}" uniqueName="59" name="{WF-HC-Q08} - Optician" queryTableFieldId="27"/>
    <tableColumn id="60" xr3:uid="{18C0B86E-67AC-4954-BEEC-81361A9E7040}" uniqueName="60" name="Eligible Population" queryTableFieldId="28"/>
    <tableColumn id="61" xr3:uid="{11A4262A-A2FD-4814-9F38-A67E18E605E3}" uniqueName="61" name="Practice" queryTableFieldId="29"/>
    <tableColumn id="62" xr3:uid="{897E2A07-A58C-4FFA-8ED8-3D0E4C9032F5}" uniqueName="62" name="SubLocality ID" queryTableFieldId="30"/>
    <tableColumn id="63" xr3:uid="{1C048029-C8D4-4814-A9C3-8D0280FEDE5B}" uniqueName="63" name="SubLocality" queryTableFieldId="31"/>
    <tableColumn id="64" xr3:uid="{4F279F4C-7B2D-443A-A538-E0BF2422E5E9}" uniqueName="64" name="Clinical System" queryTableFieldId="32"/>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FEDNET_HC_Headers1" displayName="FEDNET_HC_Headers1" ref="A1:DV5" tableType="queryTable" totalsRowShown="0">
  <autoFilter ref="A1:DV5" xr:uid="{00000000-0009-0000-0100-000003000000}"/>
  <tableColumns count="126">
    <tableColumn id="1" xr3:uid="{00000000-0010-0000-0100-000001000000}" uniqueName="1" name="Column1" queryTableFieldId="1" dataDxfId="259"/>
    <tableColumn id="2" xr3:uid="{00000000-0010-0000-0100-000002000000}" uniqueName="2" name="Column2" queryTableFieldId="2" dataDxfId="258"/>
    <tableColumn id="3" xr3:uid="{00000000-0010-0000-0100-000003000000}" uniqueName="3" name="Column3" queryTableFieldId="3" dataDxfId="257"/>
    <tableColumn id="4" xr3:uid="{00000000-0010-0000-0100-000004000000}" uniqueName="4" name="Column4" queryTableFieldId="4" dataDxfId="256"/>
    <tableColumn id="5" xr3:uid="{00000000-0010-0000-0100-000005000000}" uniqueName="5" name="Column5" queryTableFieldId="5" dataDxfId="255"/>
    <tableColumn id="6" xr3:uid="{00000000-0010-0000-0100-000006000000}" uniqueName="6" name="Column6" queryTableFieldId="6" dataDxfId="254"/>
    <tableColumn id="7" xr3:uid="{00000000-0010-0000-0100-000007000000}" uniqueName="7" name="Column7" queryTableFieldId="7" dataDxfId="253"/>
    <tableColumn id="8" xr3:uid="{00000000-0010-0000-0100-000008000000}" uniqueName="8" name="Column8" queryTableFieldId="8" dataDxfId="252"/>
    <tableColumn id="9" xr3:uid="{00000000-0010-0000-0100-000009000000}" uniqueName="9" name="Column9" queryTableFieldId="9" dataDxfId="251"/>
    <tableColumn id="10" xr3:uid="{00000000-0010-0000-0100-00000A000000}" uniqueName="10" name="Column10" queryTableFieldId="10" dataDxfId="250"/>
    <tableColumn id="11" xr3:uid="{00000000-0010-0000-0100-00000B000000}" uniqueName="11" name="Column11" queryTableFieldId="11" dataDxfId="249"/>
    <tableColumn id="12" xr3:uid="{00000000-0010-0000-0100-00000C000000}" uniqueName="12" name="Column12" queryTableFieldId="12" dataDxfId="248"/>
    <tableColumn id="13" xr3:uid="{00000000-0010-0000-0100-00000D000000}" uniqueName="13" name="Column13" queryTableFieldId="13" dataDxfId="247"/>
    <tableColumn id="14" xr3:uid="{00000000-0010-0000-0100-00000E000000}" uniqueName="14" name="Column14" queryTableFieldId="14" dataDxfId="246"/>
    <tableColumn id="15" xr3:uid="{00000000-0010-0000-0100-00000F000000}" uniqueName="15" name="Column15" queryTableFieldId="15" dataDxfId="245"/>
    <tableColumn id="16" xr3:uid="{00000000-0010-0000-0100-000010000000}" uniqueName="16" name="Column16" queryTableFieldId="16" dataDxfId="244"/>
    <tableColumn id="17" xr3:uid="{00000000-0010-0000-0100-000011000000}" uniqueName="17" name="Column17" queryTableFieldId="17" dataDxfId="243"/>
    <tableColumn id="18" xr3:uid="{00000000-0010-0000-0100-000012000000}" uniqueName="18" name="Column18" queryTableFieldId="18" dataDxfId="242"/>
    <tableColumn id="19" xr3:uid="{00000000-0010-0000-0100-000013000000}" uniqueName="19" name="Column19" queryTableFieldId="19" dataDxfId="241"/>
    <tableColumn id="20" xr3:uid="{00000000-0010-0000-0100-000014000000}" uniqueName="20" name="Column20" queryTableFieldId="20" dataDxfId="240"/>
    <tableColumn id="21" xr3:uid="{00000000-0010-0000-0100-000015000000}" uniqueName="21" name="Column21" queryTableFieldId="21" dataDxfId="239"/>
    <tableColumn id="22" xr3:uid="{00000000-0010-0000-0100-000016000000}" uniqueName="22" name="Column22" queryTableFieldId="22" dataDxfId="238"/>
    <tableColumn id="23" xr3:uid="{00000000-0010-0000-0100-000017000000}" uniqueName="23" name="Column23" queryTableFieldId="23" dataDxfId="237"/>
    <tableColumn id="24" xr3:uid="{00000000-0010-0000-0100-000018000000}" uniqueName="24" name="Column24" queryTableFieldId="24" dataDxfId="236"/>
    <tableColumn id="25" xr3:uid="{00000000-0010-0000-0100-000019000000}" uniqueName="25" name="Column25" queryTableFieldId="25" dataDxfId="235"/>
    <tableColumn id="26" xr3:uid="{00000000-0010-0000-0100-00001A000000}" uniqueName="26" name="Column26" queryTableFieldId="26" dataDxfId="234"/>
    <tableColumn id="27" xr3:uid="{00000000-0010-0000-0100-00001B000000}" uniqueName="27" name="Column27" queryTableFieldId="27" dataDxfId="233"/>
    <tableColumn id="28" xr3:uid="{00000000-0010-0000-0100-00001C000000}" uniqueName="28" name="Column28" queryTableFieldId="28" dataDxfId="232"/>
    <tableColumn id="29" xr3:uid="{00000000-0010-0000-0100-00001D000000}" uniqueName="29" name="Column29" queryTableFieldId="29" dataDxfId="231"/>
    <tableColumn id="30" xr3:uid="{00000000-0010-0000-0100-00001E000000}" uniqueName="30" name="Column30" queryTableFieldId="30" dataDxfId="230"/>
    <tableColumn id="31" xr3:uid="{00000000-0010-0000-0100-00001F000000}" uniqueName="31" name="Column31" queryTableFieldId="31" dataDxfId="229"/>
    <tableColumn id="32" xr3:uid="{00000000-0010-0000-0100-000020000000}" uniqueName="32" name="Column32" queryTableFieldId="32" dataDxfId="228"/>
    <tableColumn id="33" xr3:uid="{00000000-0010-0000-0100-000021000000}" uniqueName="33" name="Column33" queryTableFieldId="33" dataDxfId="227"/>
    <tableColumn id="34" xr3:uid="{00000000-0010-0000-0100-000022000000}" uniqueName="34" name="Column34" queryTableFieldId="34" dataDxfId="226"/>
    <tableColumn id="35" xr3:uid="{00000000-0010-0000-0100-000023000000}" uniqueName="35" name="Column35" queryTableFieldId="35" dataDxfId="225"/>
    <tableColumn id="36" xr3:uid="{00000000-0010-0000-0100-000024000000}" uniqueName="36" name="Column36" queryTableFieldId="36" dataDxfId="224"/>
    <tableColumn id="37" xr3:uid="{00000000-0010-0000-0100-000025000000}" uniqueName="37" name="Column37" queryTableFieldId="37" dataDxfId="223"/>
    <tableColumn id="38" xr3:uid="{00000000-0010-0000-0100-000026000000}" uniqueName="38" name="Column38" queryTableFieldId="38" dataDxfId="222"/>
    <tableColumn id="39" xr3:uid="{00000000-0010-0000-0100-000027000000}" uniqueName="39" name="Column39" queryTableFieldId="39" dataDxfId="221"/>
    <tableColumn id="40" xr3:uid="{00000000-0010-0000-0100-000028000000}" uniqueName="40" name="Column40" queryTableFieldId="40" dataDxfId="220"/>
    <tableColumn id="41" xr3:uid="{00000000-0010-0000-0100-000029000000}" uniqueName="41" name="Column41" queryTableFieldId="41" dataDxfId="219"/>
    <tableColumn id="42" xr3:uid="{00000000-0010-0000-0100-00002A000000}" uniqueName="42" name="Column42" queryTableFieldId="42" dataDxfId="218"/>
    <tableColumn id="43" xr3:uid="{00000000-0010-0000-0100-00002B000000}" uniqueName="43" name="Column43" queryTableFieldId="43" dataDxfId="217"/>
    <tableColumn id="44" xr3:uid="{00000000-0010-0000-0100-00002C000000}" uniqueName="44" name="Column44" queryTableFieldId="44" dataDxfId="216"/>
    <tableColumn id="45" xr3:uid="{00000000-0010-0000-0100-00002D000000}" uniqueName="45" name="Column45" queryTableFieldId="45" dataDxfId="215"/>
    <tableColumn id="46" xr3:uid="{00000000-0010-0000-0100-00002E000000}" uniqueName="46" name="Column46" queryTableFieldId="46" dataDxfId="214"/>
    <tableColumn id="47" xr3:uid="{00000000-0010-0000-0100-00002F000000}" uniqueName="47" name="Column47" queryTableFieldId="47" dataDxfId="213"/>
    <tableColumn id="48" xr3:uid="{00000000-0010-0000-0100-000030000000}" uniqueName="48" name="Column48" queryTableFieldId="48" dataDxfId="212"/>
    <tableColumn id="49" xr3:uid="{00000000-0010-0000-0100-000031000000}" uniqueName="49" name="Column49" queryTableFieldId="49" dataDxfId="211"/>
    <tableColumn id="50" xr3:uid="{00000000-0010-0000-0100-000032000000}" uniqueName="50" name="Column50" queryTableFieldId="50" dataDxfId="210"/>
    <tableColumn id="51" xr3:uid="{00000000-0010-0000-0100-000033000000}" uniqueName="51" name="Column51" queryTableFieldId="51" dataDxfId="209"/>
    <tableColumn id="52" xr3:uid="{00000000-0010-0000-0100-000034000000}" uniqueName="52" name="Column52" queryTableFieldId="52" dataDxfId="208"/>
    <tableColumn id="53" xr3:uid="{00000000-0010-0000-0100-000035000000}" uniqueName="53" name="Column53" queryTableFieldId="53" dataDxfId="207"/>
    <tableColumn id="54" xr3:uid="{00000000-0010-0000-0100-000036000000}" uniqueName="54" name="Column54" queryTableFieldId="54" dataDxfId="206"/>
    <tableColumn id="55" xr3:uid="{00000000-0010-0000-0100-000037000000}" uniqueName="55" name="Column55" queryTableFieldId="55" dataDxfId="205"/>
    <tableColumn id="56" xr3:uid="{00000000-0010-0000-0100-000038000000}" uniqueName="56" name="Column56" queryTableFieldId="56" dataDxfId="204"/>
    <tableColumn id="57" xr3:uid="{00000000-0010-0000-0100-000039000000}" uniqueName="57" name="Column57" queryTableFieldId="57" dataDxfId="203"/>
    <tableColumn id="58" xr3:uid="{00000000-0010-0000-0100-00003A000000}" uniqueName="58" name="Column58" queryTableFieldId="58" dataDxfId="202"/>
    <tableColumn id="59" xr3:uid="{00000000-0010-0000-0100-00003B000000}" uniqueName="59" name="Column59" queryTableFieldId="59" dataDxfId="201"/>
    <tableColumn id="60" xr3:uid="{00000000-0010-0000-0100-00003C000000}" uniqueName="60" name="Column60" queryTableFieldId="60" dataDxfId="200"/>
    <tableColumn id="61" xr3:uid="{00000000-0010-0000-0100-00003D000000}" uniqueName="61" name="Column61" queryTableFieldId="61" dataDxfId="199"/>
    <tableColumn id="62" xr3:uid="{00000000-0010-0000-0100-00003E000000}" uniqueName="62" name="Column62" queryTableFieldId="62" dataDxfId="198"/>
    <tableColumn id="63" xr3:uid="{00000000-0010-0000-0100-00003F000000}" uniqueName="63" name="Column63" queryTableFieldId="63" dataDxfId="197"/>
    <tableColumn id="64" xr3:uid="{00000000-0010-0000-0100-000040000000}" uniqueName="64" name="Column64" queryTableFieldId="64" dataDxfId="196"/>
    <tableColumn id="65" xr3:uid="{00000000-0010-0000-0100-000041000000}" uniqueName="65" name="Column65" queryTableFieldId="65" dataDxfId="195"/>
    <tableColumn id="66" xr3:uid="{00000000-0010-0000-0100-000042000000}" uniqueName="66" name="Column66" queryTableFieldId="66" dataDxfId="194"/>
    <tableColumn id="67" xr3:uid="{00000000-0010-0000-0100-000043000000}" uniqueName="67" name="Column67" queryTableFieldId="67" dataDxfId="193"/>
    <tableColumn id="68" xr3:uid="{00000000-0010-0000-0100-000044000000}" uniqueName="68" name="Column68" queryTableFieldId="68" dataDxfId="192"/>
    <tableColumn id="69" xr3:uid="{00000000-0010-0000-0100-000045000000}" uniqueName="69" name="Column69" queryTableFieldId="69" dataDxfId="191"/>
    <tableColumn id="70" xr3:uid="{00000000-0010-0000-0100-000046000000}" uniqueName="70" name="Column70" queryTableFieldId="70" dataDxfId="190"/>
    <tableColumn id="71" xr3:uid="{00000000-0010-0000-0100-000047000000}" uniqueName="71" name="Column71" queryTableFieldId="71" dataDxfId="189"/>
    <tableColumn id="72" xr3:uid="{00000000-0010-0000-0100-000048000000}" uniqueName="72" name="Column72" queryTableFieldId="72" dataDxfId="188"/>
    <tableColumn id="73" xr3:uid="{00000000-0010-0000-0100-000049000000}" uniqueName="73" name="Column73" queryTableFieldId="73" dataDxfId="187"/>
    <tableColumn id="74" xr3:uid="{00000000-0010-0000-0100-00004A000000}" uniqueName="74" name="Column74" queryTableFieldId="74" dataDxfId="186"/>
    <tableColumn id="75" xr3:uid="{00000000-0010-0000-0100-00004B000000}" uniqueName="75" name="Column75" queryTableFieldId="75" dataDxfId="185"/>
    <tableColumn id="76" xr3:uid="{00000000-0010-0000-0100-00004C000000}" uniqueName="76" name="Column76" queryTableFieldId="76" dataDxfId="184"/>
    <tableColumn id="77" xr3:uid="{00000000-0010-0000-0100-00004D000000}" uniqueName="77" name="Column77" queryTableFieldId="77" dataDxfId="183"/>
    <tableColumn id="78" xr3:uid="{00000000-0010-0000-0100-00004E000000}" uniqueName="78" name="Column78" queryTableFieldId="78" dataDxfId="182"/>
    <tableColumn id="79" xr3:uid="{00000000-0010-0000-0100-00004F000000}" uniqueName="79" name="Column79" queryTableFieldId="79" dataDxfId="181"/>
    <tableColumn id="80" xr3:uid="{00000000-0010-0000-0100-000050000000}" uniqueName="80" name="Column80" queryTableFieldId="80" dataDxfId="180"/>
    <tableColumn id="81" xr3:uid="{00000000-0010-0000-0100-000051000000}" uniqueName="81" name="Column81" queryTableFieldId="81" dataDxfId="179"/>
    <tableColumn id="82" xr3:uid="{00000000-0010-0000-0100-000052000000}" uniqueName="82" name="Column82" queryTableFieldId="82" dataDxfId="178"/>
    <tableColumn id="83" xr3:uid="{00000000-0010-0000-0100-000053000000}" uniqueName="83" name="Column83" queryTableFieldId="83" dataDxfId="177"/>
    <tableColumn id="84" xr3:uid="{00000000-0010-0000-0100-000054000000}" uniqueName="84" name="Column84" queryTableFieldId="84" dataDxfId="176"/>
    <tableColumn id="85" xr3:uid="{00000000-0010-0000-0100-000055000000}" uniqueName="85" name="Column85" queryTableFieldId="85" dataDxfId="175"/>
    <tableColumn id="86" xr3:uid="{00000000-0010-0000-0100-000056000000}" uniqueName="86" name="Column86" queryTableFieldId="86" dataDxfId="174"/>
    <tableColumn id="87" xr3:uid="{00000000-0010-0000-0100-000057000000}" uniqueName="87" name="Column87" queryTableFieldId="87" dataDxfId="173"/>
    <tableColumn id="88" xr3:uid="{00000000-0010-0000-0100-000058000000}" uniqueName="88" name="Column88" queryTableFieldId="88" dataDxfId="172"/>
    <tableColumn id="89" xr3:uid="{00000000-0010-0000-0100-000059000000}" uniqueName="89" name="Column89" queryTableFieldId="89" dataDxfId="171"/>
    <tableColumn id="90" xr3:uid="{00000000-0010-0000-0100-00005A000000}" uniqueName="90" name="Column90" queryTableFieldId="90" dataDxfId="170"/>
    <tableColumn id="91" xr3:uid="{00000000-0010-0000-0100-00005B000000}" uniqueName="91" name="Column91" queryTableFieldId="91" dataDxfId="169"/>
    <tableColumn id="92" xr3:uid="{00000000-0010-0000-0100-00005C000000}" uniqueName="92" name="Column92" queryTableFieldId="92" dataDxfId="168"/>
    <tableColumn id="93" xr3:uid="{00000000-0010-0000-0100-00005D000000}" uniqueName="93" name="Column93" queryTableFieldId="93" dataDxfId="167"/>
    <tableColumn id="94" xr3:uid="{00000000-0010-0000-0100-00005E000000}" uniqueName="94" name="Column94" queryTableFieldId="94" dataDxfId="166"/>
    <tableColumn id="95" xr3:uid="{00000000-0010-0000-0100-00005F000000}" uniqueName="95" name="Column95" queryTableFieldId="95" dataDxfId="165"/>
    <tableColumn id="96" xr3:uid="{00000000-0010-0000-0100-000060000000}" uniqueName="96" name="Column96" queryTableFieldId="96" dataDxfId="164"/>
    <tableColumn id="97" xr3:uid="{00000000-0010-0000-0100-000061000000}" uniqueName="97" name="Column97" queryTableFieldId="97" dataDxfId="163"/>
    <tableColumn id="98" xr3:uid="{00000000-0010-0000-0100-000062000000}" uniqueName="98" name="Column98" queryTableFieldId="98" dataDxfId="162"/>
    <tableColumn id="99" xr3:uid="{00000000-0010-0000-0100-000063000000}" uniqueName="99" name="Column99" queryTableFieldId="99" dataDxfId="161"/>
    <tableColumn id="100" xr3:uid="{00000000-0010-0000-0100-000064000000}" uniqueName="100" name="Column100" queryTableFieldId="100" dataDxfId="160"/>
    <tableColumn id="101" xr3:uid="{00000000-0010-0000-0100-000065000000}" uniqueName="101" name="Column101" queryTableFieldId="101" dataDxfId="159"/>
    <tableColumn id="102" xr3:uid="{00000000-0010-0000-0100-000066000000}" uniqueName="102" name="Column102" queryTableFieldId="102" dataDxfId="158"/>
    <tableColumn id="103" xr3:uid="{00000000-0010-0000-0100-000067000000}" uniqueName="103" name="Column103" queryTableFieldId="103" dataDxfId="157"/>
    <tableColumn id="104" xr3:uid="{00000000-0010-0000-0100-000068000000}" uniqueName="104" name="Column104" queryTableFieldId="104" dataDxfId="156"/>
    <tableColumn id="105" xr3:uid="{00000000-0010-0000-0100-000069000000}" uniqueName="105" name="Column105" queryTableFieldId="105" dataDxfId="155"/>
    <tableColumn id="106" xr3:uid="{00000000-0010-0000-0100-00006A000000}" uniqueName="106" name="Column106" queryTableFieldId="106" dataDxfId="154"/>
    <tableColumn id="107" xr3:uid="{00000000-0010-0000-0100-00006B000000}" uniqueName="107" name="Column107" queryTableFieldId="107" dataDxfId="153"/>
    <tableColumn id="108" xr3:uid="{00000000-0010-0000-0100-00006C000000}" uniqueName="108" name="Column108" queryTableFieldId="108" dataDxfId="152"/>
    <tableColumn id="109" xr3:uid="{00000000-0010-0000-0100-00006D000000}" uniqueName="109" name="Column109" queryTableFieldId="109" dataDxfId="151"/>
    <tableColumn id="110" xr3:uid="{00000000-0010-0000-0100-00006E000000}" uniqueName="110" name="Column110" queryTableFieldId="110" dataDxfId="150"/>
    <tableColumn id="111" xr3:uid="{00000000-0010-0000-0100-00006F000000}" uniqueName="111" name="Column111" queryTableFieldId="111" dataDxfId="149"/>
    <tableColumn id="112" xr3:uid="{00000000-0010-0000-0100-000070000000}" uniqueName="112" name="Column112" queryTableFieldId="112" dataDxfId="148"/>
    <tableColumn id="113" xr3:uid="{00000000-0010-0000-0100-000071000000}" uniqueName="113" name="Column113" queryTableFieldId="113" dataDxfId="147"/>
    <tableColumn id="114" xr3:uid="{00000000-0010-0000-0100-000072000000}" uniqueName="114" name="Column114" queryTableFieldId="114" dataDxfId="146"/>
    <tableColumn id="115" xr3:uid="{00000000-0010-0000-0100-000073000000}" uniqueName="115" name="Column115" queryTableFieldId="115" dataDxfId="145"/>
    <tableColumn id="116" xr3:uid="{00000000-0010-0000-0100-000074000000}" uniqueName="116" name="Column116" queryTableFieldId="116" dataDxfId="144"/>
    <tableColumn id="117" xr3:uid="{00000000-0010-0000-0100-000075000000}" uniqueName="117" name="Column117" queryTableFieldId="117" dataDxfId="143"/>
    <tableColumn id="118" xr3:uid="{00000000-0010-0000-0100-000076000000}" uniqueName="118" name="Column118" queryTableFieldId="118" dataDxfId="142"/>
    <tableColumn id="119" xr3:uid="{00000000-0010-0000-0100-000077000000}" uniqueName="119" name="Column119" queryTableFieldId="119" dataDxfId="141"/>
    <tableColumn id="120" xr3:uid="{00000000-0010-0000-0100-000078000000}" uniqueName="120" name="Column120" queryTableFieldId="120" dataDxfId="140"/>
    <tableColumn id="121" xr3:uid="{00000000-0010-0000-0100-000079000000}" uniqueName="121" name="Column121" queryTableFieldId="121" dataDxfId="139"/>
    <tableColumn id="122" xr3:uid="{00000000-0010-0000-0100-00007A000000}" uniqueName="122" name="Column122" queryTableFieldId="122" dataDxfId="138"/>
    <tableColumn id="123" xr3:uid="{00000000-0010-0000-0100-00007B000000}" uniqueName="123" name="Column123" queryTableFieldId="123" dataDxfId="137"/>
    <tableColumn id="124" xr3:uid="{00000000-0010-0000-0100-00007C000000}" uniqueName="124" name="Column124" queryTableFieldId="124" dataDxfId="136"/>
    <tableColumn id="125" xr3:uid="{00000000-0010-0000-0100-00007D000000}" uniqueName="125" name="Column125" queryTableFieldId="125" dataDxfId="135"/>
    <tableColumn id="126" xr3:uid="{00000000-0010-0000-0100-00007E000000}" uniqueName="126" name="Column126" queryTableFieldId="126" dataDxfId="134"/>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35DF69A-4B75-479E-B36E-07832FD0BDE7}" name="PracticeTABLE" displayName="PracticeTABLE" ref="A1:G45" tableType="queryTable" totalsRowShown="0">
  <autoFilter ref="A1:G45" xr:uid="{035DF69A-4B75-479E-B36E-07832FD0BDE7}"/>
  <tableColumns count="7">
    <tableColumn id="1" xr3:uid="{FEE890CA-A79A-4D2A-95DF-30DBC8890185}" uniqueName="1" name="Practice ID" queryTableFieldId="1" dataDxfId="133"/>
    <tableColumn id="2" xr3:uid="{447BB0AA-8ACF-43D5-BC5E-7C391D5B307E}" uniqueName="2" name="Practice" queryTableFieldId="2" dataDxfId="132"/>
    <tableColumn id="3" xr3:uid="{5BCFC51C-4A7E-4557-9A9B-A1AE1A6AB047}" uniqueName="3" name="Locality ID" queryTableFieldId="3" dataDxfId="131"/>
    <tableColumn id="4" xr3:uid="{C3E79EFF-47BB-45AC-ABD0-0290FD567E3F}" uniqueName="4" name="Locality" queryTableFieldId="4" dataDxfId="130"/>
    <tableColumn id="5" xr3:uid="{1E8EC03E-96D2-45B1-BFD3-703327D903FA}" uniqueName="5" name="SubLocality ID" queryTableFieldId="5" dataDxfId="129"/>
    <tableColumn id="6" xr3:uid="{77CE0972-C5D9-4D73-8EA8-7FCF12B3D793}" uniqueName="6" name="SubLocality" queryTableFieldId="6" dataDxfId="128"/>
    <tableColumn id="7" xr3:uid="{69A23178-66F3-40CB-B1E3-9ACD01291130}" uniqueName="7" name="Clinical System" queryTableFieldId="7" dataDxfId="127"/>
  </tableColumns>
  <tableStyleInfo name="TableStyleMedium7"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FednetData1" displayName="FednetData1" ref="A1:AE21" tableType="queryTable" totalsRowShown="0">
  <autoFilter ref="A1:AE21" xr:uid="{00000000-000C-0000-FFFF-FFFF02000000}"/>
  <tableColumns count="31">
    <tableColumn id="63" xr3:uid="{EC765319-E6A1-4C40-907A-F148F1972611}" uniqueName="63" name="Rel_D" queryTableFieldId="1" dataDxfId="126"/>
    <tableColumn id="64" xr3:uid="{07EBCFAD-D70C-4217-8817-D5789435C163}" uniqueName="64" name="OrgID" queryTableFieldId="2"/>
    <tableColumn id="65" xr3:uid="{E2DB47DA-C464-49E8-9D17-A02FC8A95669}" uniqueName="65" name="{00-00} ListSize" queryTableFieldId="3"/>
    <tableColumn id="66" xr3:uid="{9A1DABF0-06B3-424C-B12D-EC6A906B9540}" uniqueName="66" name="{WF-HC02} NHS Health Done 2020-2021" queryTableFieldId="4"/>
    <tableColumn id="67" xr3:uid="{DD39FE7C-508D-4A52-939F-720464375538}" uniqueName="67" name="{WF-HC02-Q1} NHS Health Check Done [Q1]" queryTableFieldId="5"/>
    <tableColumn id="68" xr3:uid="{715352B1-B342-4F9E-907E-C59DB865ED7A}" uniqueName="68" name="{WF-HC03-Q1} NHS Health Check Complete [Q1, PAY]" queryTableFieldId="6"/>
    <tableColumn id="69" xr3:uid="{68B1F079-7E29-4E33-B068-086540ED1499}" uniqueName="69" name="{WF-HC02-Q2} NHS Health Check Done[Q2]" queryTableFieldId="7"/>
    <tableColumn id="70" xr3:uid="{0E262E6F-4A6E-4386-BD3A-16526B639A77}" uniqueName="70" name="{WF-HC03-Q2} NHS Health Check Complete [Q2, PAY]" queryTableFieldId="8"/>
    <tableColumn id="71" xr3:uid="{12DCDDD7-261D-495B-A491-1DEB5A6BAC57}" uniqueName="71" name="{WF-HC02-Q3} NHS Health Check Done [Q3]" queryTableFieldId="9"/>
    <tableColumn id="72" xr3:uid="{D45D9B90-EBB3-4BCD-89CC-29EBB66FDCF9}" uniqueName="72" name="{WF-HC03-Q3} NHS Health Check Complete [Q3,PAY]" queryTableFieldId="10"/>
    <tableColumn id="73" xr3:uid="{87B38542-4D75-4969-8C4F-CA2C2E970617}" uniqueName="73" name="{WF-HC02-Q4} NHS Health Check Done [Q4]" queryTableFieldId="11"/>
    <tableColumn id="74" xr3:uid="{9AA73978-2F96-4132-838B-C7683E2097BE}" uniqueName="74" name="{WF-HC03-Q4} NHS Health Check Complete [Q4, PAY]" queryTableFieldId="12"/>
    <tableColumn id="75" xr3:uid="{0C803C7B-C508-4411-BA06-C343924A90E1}" uniqueName="75" name="{WF-HC03} NHS Health Check Complete 2021-2022 [EOY RECONC]" queryTableFieldId="13"/>
    <tableColumn id="76" xr3:uid="{57093F09-7D2A-4CAB-97AC-C252AB5ECA31}" uniqueName="76" name="{WF-HC01} NHS Health Check Invite 2021-2022" queryTableFieldId="14"/>
    <tableColumn id="77" xr3:uid="{674AF12D-C775-4BC6-82B9-342A0B79D4CA}" uniqueName="77" name="{WF-HC-P01} - BMI" queryTableFieldId="15"/>
    <tableColumn id="78" xr3:uid="{B7924573-298C-4ED6-AAD4-1078C03B0AFC}" uniqueName="78" name="{WF-HC-P02} - Ethnicity" queryTableFieldId="16"/>
    <tableColumn id="79" xr3:uid="{F2E67BE7-D597-458D-BB39-3DCF3BDFD802}" uniqueName="79" name="{WF-HC-P03} - Blood Pressure Measurement" queryTableFieldId="17"/>
    <tableColumn id="80" xr3:uid="{354FBE4F-2441-4DD8-BC6C-90A05D424904}" uniqueName="80" name="{WF-HC-P04} - Cardiovascular risk score - QRISK2" queryTableFieldId="18"/>
    <tableColumn id="81" xr3:uid="{C535613C-CC03-4AEB-BBF1-69F4BB1DE8E9}" uniqueName="81" name="{WF-HC-P05} - Smoking status" queryTableFieldId="19"/>
    <tableColumn id="82" xr3:uid="{33707737-CE8C-4284-8BE7-1C089EAB13B3}" uniqueName="82" name="{WF-HC-Q01} - Family history of heart disease" queryTableFieldId="20"/>
    <tableColumn id="83" xr3:uid="{860A173E-8F6A-4DB2-A53C-11C57CA002D3}" uniqueName="83" name="{WF-HC-Q02} - Physical Activity" queryTableFieldId="21"/>
    <tableColumn id="84" xr3:uid="{3CFD2DB2-79F9-4409-BC02-C79728B48356}" uniqueName="84" name="{WF-HC-Q03} - Waist Circumference" queryTableFieldId="22"/>
    <tableColumn id="85" xr3:uid="{3E777187-0E01-49C1-8586-394BDF267CCF}" uniqueName="85" name="{WF-HC-Q04} - Pulse Check" queryTableFieldId="23"/>
    <tableColumn id="86" xr3:uid="{C17EC02E-CF51-44AF-9E27-8AE5D51C0B20}" uniqueName="86" name="{WF-HC-Q05} - Alcohol Screening" queryTableFieldId="24"/>
    <tableColumn id="87" xr3:uid="{FA1F4371-503E-4117-803B-A4A7B876012D}" uniqueName="87" name="{WF-HC-Q06} - Random Total Cholesterol and HDL" queryTableFieldId="25"/>
    <tableColumn id="88" xr3:uid="{77784185-ADE0-457D-BE43-E70299B113F1}" uniqueName="88" name="{WF-HC-Q07} - Raise Awareness of Dementia for Age &gt;65" queryTableFieldId="26"/>
    <tableColumn id="89" xr3:uid="{929E823D-8571-4035-8B23-19970399044C}" uniqueName="89" name="{WF-HC-Q08} - Optician" queryTableFieldId="27"/>
    <tableColumn id="90" xr3:uid="{6527F2B4-9AB4-455D-8ED1-86B1D594867E}" uniqueName="90" name="Practice" queryTableFieldId="28"/>
    <tableColumn id="91" xr3:uid="{B43F7088-E82E-4623-B97A-0BAD84996409}" uniqueName="91" name="SubLocality ID" queryTableFieldId="29"/>
    <tableColumn id="92" xr3:uid="{6FB9E8F8-D835-4EB9-9928-587FDF1723D3}" uniqueName="92" name="SubLocality" queryTableFieldId="30"/>
    <tableColumn id="93" xr3:uid="{22D3FF4B-ECD8-40B4-A935-56E1BBDAD390}" uniqueName="93" name="Clinical System" queryTableFieldId="31"/>
  </tableColumns>
  <tableStyleInfo name="TableStyleMedium7"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3000000}" name="FEDNET_HC_Headers" displayName="FEDNET_HC_Headers" ref="A1:DV5" tableType="queryTable" totalsRowShown="0">
  <autoFilter ref="A1:DV5" xr:uid="{00000000-000C-0000-FFFF-FFFF03000000}"/>
  <tableColumns count="126">
    <tableColumn id="127" xr3:uid="{6CC44C95-7F94-478D-8BBF-1D8837CED9C7}" uniqueName="127" name="Column1" queryTableFieldId="1" dataDxfId="125"/>
    <tableColumn id="128" xr3:uid="{BFD8057F-0992-4DF7-8484-A33266C5FFCF}" uniqueName="128" name="Column2" queryTableFieldId="2" dataDxfId="124"/>
    <tableColumn id="129" xr3:uid="{D9366C83-E8FF-49CD-B574-5993C2C2F172}" uniqueName="129" name="Column3" queryTableFieldId="3" dataDxfId="123"/>
    <tableColumn id="130" xr3:uid="{5991686F-EF28-4EF1-8F72-E727415FEF66}" uniqueName="130" name="Column4" queryTableFieldId="4" dataDxfId="122"/>
    <tableColumn id="131" xr3:uid="{BA466E44-C35A-4C70-A171-6BD11A9845C1}" uniqueName="131" name="Column5" queryTableFieldId="5" dataDxfId="121"/>
    <tableColumn id="132" xr3:uid="{0BC58AE2-0E0D-449A-BFDF-BEAF293B1AC9}" uniqueName="132" name="Column6" queryTableFieldId="6" dataDxfId="120"/>
    <tableColumn id="133" xr3:uid="{334CEE5E-1C53-4F54-8623-489CE8471665}" uniqueName="133" name="Column7" queryTableFieldId="7" dataDxfId="119"/>
    <tableColumn id="134" xr3:uid="{C6B34712-6D41-4F7C-A4B5-74D36F647C99}" uniqueName="134" name="Column8" queryTableFieldId="8" dataDxfId="118"/>
    <tableColumn id="135" xr3:uid="{22FA6187-A60C-4E00-8E1A-5B2F087E2188}" uniqueName="135" name="Column9" queryTableFieldId="9" dataDxfId="117"/>
    <tableColumn id="136" xr3:uid="{D2E6B9E0-4F0C-4804-95A0-7989A1087886}" uniqueName="136" name="Column10" queryTableFieldId="10" dataDxfId="116"/>
    <tableColumn id="137" xr3:uid="{1489F4BC-6BC9-462F-9FAB-7398184FC04E}" uniqueName="137" name="Column11" queryTableFieldId="11" dataDxfId="115"/>
    <tableColumn id="138" xr3:uid="{8692F395-FF7D-4FD9-A04C-4A6E9CB26968}" uniqueName="138" name="Column12" queryTableFieldId="12" dataDxfId="114"/>
    <tableColumn id="139" xr3:uid="{38055F58-6E42-43A9-AEDC-AF026F463990}" uniqueName="139" name="Column13" queryTableFieldId="13" dataDxfId="113"/>
    <tableColumn id="140" xr3:uid="{FBC673C8-964F-4866-8D79-488A58031C0C}" uniqueName="140" name="Column14" queryTableFieldId="14" dataDxfId="112"/>
    <tableColumn id="141" xr3:uid="{8E7D3171-28E5-48B7-A5E7-696F8B8DDEEF}" uniqueName="141" name="Column15" queryTableFieldId="15" dataDxfId="111"/>
    <tableColumn id="142" xr3:uid="{E6C616AE-24B5-41BF-BE73-6F084EFDA230}" uniqueName="142" name="Column16" queryTableFieldId="16" dataDxfId="110"/>
    <tableColumn id="143" xr3:uid="{AEA26A6E-BA45-4352-8896-A3EE2382BBC1}" uniqueName="143" name="Column17" queryTableFieldId="17" dataDxfId="109"/>
    <tableColumn id="144" xr3:uid="{72132EFE-C2A6-4A5C-BB4D-A649649A3841}" uniqueName="144" name="Column18" queryTableFieldId="18" dataDxfId="108"/>
    <tableColumn id="145" xr3:uid="{0D49015B-8A50-415F-9AD4-2D641482DD3D}" uniqueName="145" name="Column19" queryTableFieldId="19" dataDxfId="107"/>
    <tableColumn id="146" xr3:uid="{732CCBD2-050C-4951-BF9E-1C1BABA3662C}" uniqueName="146" name="Column20" queryTableFieldId="20" dataDxfId="106"/>
    <tableColumn id="147" xr3:uid="{9264C8ED-589F-48D9-AB38-51B4697FCA8D}" uniqueName="147" name="Column21" queryTableFieldId="21" dataDxfId="105"/>
    <tableColumn id="148" xr3:uid="{82EC781A-1654-481F-8740-C64F13F789BC}" uniqueName="148" name="Column22" queryTableFieldId="22" dataDxfId="104"/>
    <tableColumn id="149" xr3:uid="{63C2E6E8-B3DB-42D8-A64B-9B964AE0DC34}" uniqueName="149" name="Column23" queryTableFieldId="23" dataDxfId="103"/>
    <tableColumn id="150" xr3:uid="{BA11618F-5689-4837-892F-C0E21E5FAAEE}" uniqueName="150" name="Column24" queryTableFieldId="24" dataDxfId="102"/>
    <tableColumn id="151" xr3:uid="{2DD7FD01-10EA-4851-9ABC-AE012E39EDD2}" uniqueName="151" name="Column25" queryTableFieldId="25" dataDxfId="101"/>
    <tableColumn id="152" xr3:uid="{FBBF47D8-1461-4056-B4D4-AA7D657FAEEB}" uniqueName="152" name="Column26" queryTableFieldId="26" dataDxfId="100"/>
    <tableColumn id="153" xr3:uid="{79A3038E-40AE-4ED1-B7D6-5C9CEFA87B67}" uniqueName="153" name="Column27" queryTableFieldId="27" dataDxfId="99"/>
    <tableColumn id="154" xr3:uid="{E6BE3BE0-028C-4A6A-A3C7-2220A766AB7F}" uniqueName="154" name="Column28" queryTableFieldId="28" dataDxfId="98"/>
    <tableColumn id="155" xr3:uid="{E6057CEB-78E6-45FC-8128-4A69513E9453}" uniqueName="155" name="Column29" queryTableFieldId="29" dataDxfId="97"/>
    <tableColumn id="156" xr3:uid="{11E095C7-10B6-4C03-8A54-0B7771E608F2}" uniqueName="156" name="Column30" queryTableFieldId="30" dataDxfId="96"/>
    <tableColumn id="157" xr3:uid="{7A73CF86-38B9-4221-B0E9-43C0D495BC37}" uniqueName="157" name="Column31" queryTableFieldId="31" dataDxfId="95"/>
    <tableColumn id="158" xr3:uid="{929AE94A-0247-48F8-A99D-8BA734B2E0F7}" uniqueName="158" name="Column32" queryTableFieldId="32" dataDxfId="94"/>
    <tableColumn id="159" xr3:uid="{1AB858F1-B779-4616-93EA-B9EA8DC434F8}" uniqueName="159" name="Column33" queryTableFieldId="33" dataDxfId="93"/>
    <tableColumn id="160" xr3:uid="{55B96F0E-9BE1-4FCA-801E-E719F7C72EF3}" uniqueName="160" name="Column34" queryTableFieldId="34" dataDxfId="92"/>
    <tableColumn id="161" xr3:uid="{79906D74-C7B6-4BBE-BAB5-B4FFE47CC568}" uniqueName="161" name="Column35" queryTableFieldId="35" dataDxfId="91"/>
    <tableColumn id="162" xr3:uid="{B93307D5-3B8D-4648-B1A0-E0603D9CDA86}" uniqueName="162" name="Column36" queryTableFieldId="36" dataDxfId="90"/>
    <tableColumn id="163" xr3:uid="{540CA6A3-F375-4902-8EF7-1691DA09F95C}" uniqueName="163" name="Column37" queryTableFieldId="37" dataDxfId="89"/>
    <tableColumn id="164" xr3:uid="{1AE8DC83-19CF-4BB8-B90E-91FF3E690646}" uniqueName="164" name="Column38" queryTableFieldId="38" dataDxfId="88"/>
    <tableColumn id="165" xr3:uid="{058355A4-E842-4191-8C78-D0FB9298B222}" uniqueName="165" name="Column39" queryTableFieldId="39" dataDxfId="87"/>
    <tableColumn id="166" xr3:uid="{448BEAA7-8789-4B64-B3F2-F4B0FA97ED4A}" uniqueName="166" name="Column40" queryTableFieldId="40" dataDxfId="86"/>
    <tableColumn id="167" xr3:uid="{06A56E14-7000-4B80-9EB9-332583929564}" uniqueName="167" name="Column41" queryTableFieldId="41" dataDxfId="85"/>
    <tableColumn id="168" xr3:uid="{C854D9B9-1808-418D-84D3-DCEBCECADD34}" uniqueName="168" name="Column42" queryTableFieldId="42" dataDxfId="84"/>
    <tableColumn id="169" xr3:uid="{BF2BBEC3-045C-4E94-885C-478361673356}" uniqueName="169" name="Column43" queryTableFieldId="43" dataDxfId="83"/>
    <tableColumn id="170" xr3:uid="{960C2733-B35D-43CC-AB2C-4427D6951BD3}" uniqueName="170" name="Column44" queryTableFieldId="44" dataDxfId="82"/>
    <tableColumn id="171" xr3:uid="{6EDC86FD-46FE-46FA-BB5F-35DD262E07B2}" uniqueName="171" name="Column45" queryTableFieldId="45" dataDxfId="81"/>
    <tableColumn id="172" xr3:uid="{16AB2263-F354-4B37-A545-4E094CCD1443}" uniqueName="172" name="Column46" queryTableFieldId="46" dataDxfId="80"/>
    <tableColumn id="173" xr3:uid="{77170920-207F-4F2D-85FA-677B359E0FB1}" uniqueName="173" name="Column47" queryTableFieldId="47" dataDxfId="79"/>
    <tableColumn id="174" xr3:uid="{66C277DC-0B45-42B0-ACE8-8B4C4DDC8DFB}" uniqueName="174" name="Column48" queryTableFieldId="48" dataDxfId="78"/>
    <tableColumn id="175" xr3:uid="{1774E083-AD72-444C-A56C-083A5B9FF8D0}" uniqueName="175" name="Column49" queryTableFieldId="49" dataDxfId="77"/>
    <tableColumn id="176" xr3:uid="{D79596E0-BB38-4349-887E-5AACB709C4C8}" uniqueName="176" name="Column50" queryTableFieldId="50" dataDxfId="76"/>
    <tableColumn id="177" xr3:uid="{9F78926E-E7A6-41AC-862F-93A33E8A926E}" uniqueName="177" name="Column51" queryTableFieldId="51" dataDxfId="75"/>
    <tableColumn id="178" xr3:uid="{87EF9D84-A4E2-4CFE-B537-D803447D6C0D}" uniqueName="178" name="Column52" queryTableFieldId="52" dataDxfId="74"/>
    <tableColumn id="179" xr3:uid="{116BAD01-1158-4F6E-BB2B-B6F7A333494E}" uniqueName="179" name="Column53" queryTableFieldId="53" dataDxfId="73"/>
    <tableColumn id="180" xr3:uid="{F38D321A-BB3E-4D62-AAEC-92AEEA826FBF}" uniqueName="180" name="Column54" queryTableFieldId="54" dataDxfId="72"/>
    <tableColumn id="181" xr3:uid="{205D72D4-D189-48D4-915C-D76136D32EE0}" uniqueName="181" name="Column55" queryTableFieldId="55" dataDxfId="71"/>
    <tableColumn id="182" xr3:uid="{927C98D5-4B96-4273-9205-CB9DEE7DE56C}" uniqueName="182" name="Column56" queryTableFieldId="56" dataDxfId="70"/>
    <tableColumn id="183" xr3:uid="{6C8D643F-AF83-49E7-8931-20A548C9755A}" uniqueName="183" name="Column57" queryTableFieldId="57" dataDxfId="69"/>
    <tableColumn id="184" xr3:uid="{605D2470-57A3-438A-ABFE-A55CA28398C2}" uniqueName="184" name="Column58" queryTableFieldId="58" dataDxfId="68"/>
    <tableColumn id="185" xr3:uid="{06D6A822-E81E-4244-998E-517E8930E42B}" uniqueName="185" name="Column59" queryTableFieldId="59" dataDxfId="67"/>
    <tableColumn id="186" xr3:uid="{26B42646-E89E-40F5-8213-693804AEE4DB}" uniqueName="186" name="Column60" queryTableFieldId="60" dataDxfId="66"/>
    <tableColumn id="187" xr3:uid="{2236BEC5-2C61-46FA-9E30-358D6B82336F}" uniqueName="187" name="Column61" queryTableFieldId="61" dataDxfId="65"/>
    <tableColumn id="188" xr3:uid="{DFC448EE-557E-4CFD-8BB5-8DD1113A7F61}" uniqueName="188" name="Column62" queryTableFieldId="62" dataDxfId="64"/>
    <tableColumn id="189" xr3:uid="{3481A51E-BF62-4C86-8A80-752EFEBD26C4}" uniqueName="189" name="Column63" queryTableFieldId="63" dataDxfId="63"/>
    <tableColumn id="190" xr3:uid="{91E10877-80A8-4F80-82CD-37D647482E4E}" uniqueName="190" name="Column64" queryTableFieldId="64" dataDxfId="62"/>
    <tableColumn id="191" xr3:uid="{24514463-87E5-4E39-BB5F-BE4FAFE99D34}" uniqueName="191" name="Column65" queryTableFieldId="65" dataDxfId="61"/>
    <tableColumn id="192" xr3:uid="{562E0E52-3945-4F76-86CE-B3717EF8962E}" uniqueName="192" name="Column66" queryTableFieldId="66" dataDxfId="60"/>
    <tableColumn id="193" xr3:uid="{A5D4483E-4689-4EEF-B655-8E08630ECC34}" uniqueName="193" name="Column67" queryTableFieldId="67" dataDxfId="59"/>
    <tableColumn id="194" xr3:uid="{B470845F-D4B9-4C72-A081-E16F89B9A206}" uniqueName="194" name="Column68" queryTableFieldId="68" dataDxfId="58"/>
    <tableColumn id="195" xr3:uid="{C272A563-2989-4AF5-BA6B-1F75EE62E06F}" uniqueName="195" name="Column69" queryTableFieldId="69" dataDxfId="57"/>
    <tableColumn id="196" xr3:uid="{A198C8D2-189A-4999-877A-FEE2729245B6}" uniqueName="196" name="Column70" queryTableFieldId="70" dataDxfId="56"/>
    <tableColumn id="197" xr3:uid="{E3163657-7EA0-43AB-AAD0-3A8CE73FDCA1}" uniqueName="197" name="Column71" queryTableFieldId="71" dataDxfId="55"/>
    <tableColumn id="198" xr3:uid="{2B612243-5957-418A-AE84-94D701B09B12}" uniqueName="198" name="Column72" queryTableFieldId="72" dataDxfId="54"/>
    <tableColumn id="199" xr3:uid="{E3EF9B3C-B425-4FE8-B32F-83F00DA20328}" uniqueName="199" name="Column73" queryTableFieldId="73" dataDxfId="53"/>
    <tableColumn id="200" xr3:uid="{5648CB6C-03B5-4B39-AB93-309C4D138A97}" uniqueName="200" name="Column74" queryTableFieldId="74" dataDxfId="52"/>
    <tableColumn id="201" xr3:uid="{8CE32404-1C59-405C-A335-0CA07DF0DF28}" uniqueName="201" name="Column75" queryTableFieldId="75" dataDxfId="51"/>
    <tableColumn id="202" xr3:uid="{5F084CDB-FA9E-451E-A799-9CA67C22B333}" uniqueName="202" name="Column76" queryTableFieldId="76" dataDxfId="50"/>
    <tableColumn id="203" xr3:uid="{5DC6812F-4C08-4492-B48C-91122BE3B3B0}" uniqueName="203" name="Column77" queryTableFieldId="77" dataDxfId="49"/>
    <tableColumn id="204" xr3:uid="{0030E31B-88B0-4E14-981B-243A6264EA24}" uniqueName="204" name="Column78" queryTableFieldId="78" dataDxfId="48"/>
    <tableColumn id="205" xr3:uid="{2BCB71BC-4F5F-4C24-88C0-7E2C0975C662}" uniqueName="205" name="Column79" queryTableFieldId="79" dataDxfId="47"/>
    <tableColumn id="206" xr3:uid="{C7B3E0DF-9491-4008-84B1-13D7F2082009}" uniqueName="206" name="Column80" queryTableFieldId="80" dataDxfId="46"/>
    <tableColumn id="207" xr3:uid="{20233D31-1494-447D-97C1-CA44CBDBE5E0}" uniqueName="207" name="Column81" queryTableFieldId="81" dataDxfId="45"/>
    <tableColumn id="208" xr3:uid="{DF08F064-DCCA-4D6F-ABCB-671306F67720}" uniqueName="208" name="Column82" queryTableFieldId="82" dataDxfId="44"/>
    <tableColumn id="209" xr3:uid="{D0A308C2-158A-4410-8275-82D00065FF05}" uniqueName="209" name="Column83" queryTableFieldId="83" dataDxfId="43"/>
    <tableColumn id="210" xr3:uid="{2B88E904-2E92-4D12-AFDE-54C2DDF6F535}" uniqueName="210" name="Column84" queryTableFieldId="84" dataDxfId="42"/>
    <tableColumn id="211" xr3:uid="{468964D7-ECE8-4AFC-BBB9-54ED0892004B}" uniqueName="211" name="Column85" queryTableFieldId="85" dataDxfId="41"/>
    <tableColumn id="212" xr3:uid="{059E8DB2-3E37-41D1-9FD4-39EAFB07124A}" uniqueName="212" name="Column86" queryTableFieldId="86" dataDxfId="40"/>
    <tableColumn id="213" xr3:uid="{202961F9-BC57-4811-BB11-1098A305D4F7}" uniqueName="213" name="Column87" queryTableFieldId="87" dataDxfId="39"/>
    <tableColumn id="214" xr3:uid="{F220A498-CD4B-4C6A-B219-C4DFDA59F84D}" uniqueName="214" name="Column88" queryTableFieldId="88" dataDxfId="38"/>
    <tableColumn id="215" xr3:uid="{899EFAE8-AF56-4634-89FE-214125ED99C1}" uniqueName="215" name="Column89" queryTableFieldId="89" dataDxfId="37"/>
    <tableColumn id="216" xr3:uid="{3DA6B401-F30E-40A2-8946-1A30AE0AD994}" uniqueName="216" name="Column90" queryTableFieldId="90" dataDxfId="36"/>
    <tableColumn id="217" xr3:uid="{667BEE05-0C1F-4976-BDCC-DD6205B11E12}" uniqueName="217" name="Column91" queryTableFieldId="91" dataDxfId="35"/>
    <tableColumn id="218" xr3:uid="{87DE2073-9A43-48B8-AB7A-FF92A64B47BA}" uniqueName="218" name="Column92" queryTableFieldId="92" dataDxfId="34"/>
    <tableColumn id="219" xr3:uid="{D4191B26-E300-4709-A9B0-EF7E556E3EAF}" uniqueName="219" name="Column93" queryTableFieldId="93" dataDxfId="33"/>
    <tableColumn id="220" xr3:uid="{29314D62-D95F-49A9-9231-40752736A39C}" uniqueName="220" name="Column94" queryTableFieldId="94" dataDxfId="32"/>
    <tableColumn id="221" xr3:uid="{88C9CE36-300A-43FE-816B-8D70D587108B}" uniqueName="221" name="Column95" queryTableFieldId="95" dataDxfId="31"/>
    <tableColumn id="222" xr3:uid="{9E18D331-6746-4C29-A4C5-EE298E5C59E7}" uniqueName="222" name="Column96" queryTableFieldId="96" dataDxfId="30"/>
    <tableColumn id="223" xr3:uid="{5A9A9072-D420-4217-AAF1-25B950466A38}" uniqueName="223" name="Column97" queryTableFieldId="97" dataDxfId="29"/>
    <tableColumn id="224" xr3:uid="{8BDB455C-686B-43FD-92EE-A9765570E114}" uniqueName="224" name="Column98" queryTableFieldId="98" dataDxfId="28"/>
    <tableColumn id="225" xr3:uid="{CDBA8FC8-0988-4D89-9B77-AB50C3B254F2}" uniqueName="225" name="Column99" queryTableFieldId="99" dataDxfId="27"/>
    <tableColumn id="226" xr3:uid="{B98E2513-909C-4489-B595-89712A38AFCB}" uniqueName="226" name="Column100" queryTableFieldId="100" dataDxfId="26"/>
    <tableColumn id="227" xr3:uid="{E4E0EB5F-658F-43DA-A91F-C23791CEDD7D}" uniqueName="227" name="Column101" queryTableFieldId="101" dataDxfId="25"/>
    <tableColumn id="228" xr3:uid="{4CCC3F75-6DC5-4813-B5C4-9A40169116B3}" uniqueName="228" name="Column102" queryTableFieldId="102" dataDxfId="24"/>
    <tableColumn id="229" xr3:uid="{4EA5A0B2-8C86-415D-B308-9D0CFC2553D7}" uniqueName="229" name="Column103" queryTableFieldId="103" dataDxfId="23"/>
    <tableColumn id="230" xr3:uid="{62C5F8A1-9CE5-4DFF-A6F2-53A442A5FADC}" uniqueName="230" name="Column104" queryTableFieldId="104" dataDxfId="22"/>
    <tableColumn id="231" xr3:uid="{72F9ADC8-4058-46EB-8C4E-C5B30162C111}" uniqueName="231" name="Column105" queryTableFieldId="105" dataDxfId="21"/>
    <tableColumn id="232" xr3:uid="{2360D6F5-2ADE-4660-B413-F1767506001E}" uniqueName="232" name="Column106" queryTableFieldId="106" dataDxfId="20"/>
    <tableColumn id="233" xr3:uid="{F2F1329A-C80F-4BA5-9076-7C6B715CFF22}" uniqueName="233" name="Column107" queryTableFieldId="107" dataDxfId="19"/>
    <tableColumn id="234" xr3:uid="{4AA7FFFF-6AE5-4E14-8A6A-4346393BFA81}" uniqueName="234" name="Column108" queryTableFieldId="108" dataDxfId="18"/>
    <tableColumn id="235" xr3:uid="{2D5C3BB6-741E-4BE3-980F-3D459AAD96BF}" uniqueName="235" name="Column109" queryTableFieldId="109" dataDxfId="17"/>
    <tableColumn id="236" xr3:uid="{B06DF876-D23F-4ECE-9E2E-AA1560E6DAC2}" uniqueName="236" name="Column110" queryTableFieldId="110" dataDxfId="16"/>
    <tableColumn id="237" xr3:uid="{10B1B4F5-EBCE-4000-8E4A-EC14C810D3A5}" uniqueName="237" name="Column111" queryTableFieldId="111" dataDxfId="15"/>
    <tableColumn id="238" xr3:uid="{F16D9739-0733-42EF-BBA6-478D2011A70F}" uniqueName="238" name="Column112" queryTableFieldId="112" dataDxfId="14"/>
    <tableColumn id="239" xr3:uid="{05140E82-E5E8-45D1-819D-7FE9D9DF48A1}" uniqueName="239" name="Column113" queryTableFieldId="113" dataDxfId="13"/>
    <tableColumn id="240" xr3:uid="{EDE54B3C-88F9-4F43-84F3-F17777067B6C}" uniqueName="240" name="Column114" queryTableFieldId="114" dataDxfId="12"/>
    <tableColumn id="241" xr3:uid="{8B654E00-A3FC-4D40-9977-BF5C646DDEA6}" uniqueName="241" name="Column115" queryTableFieldId="115" dataDxfId="11"/>
    <tableColumn id="242" xr3:uid="{CE4B29C8-E708-49BC-A314-80BB23B721CF}" uniqueName="242" name="Column116" queryTableFieldId="116" dataDxfId="10"/>
    <tableColumn id="243" xr3:uid="{F7D0B809-2DC6-4A0B-BCA6-E1F8B6BBF3B7}" uniqueName="243" name="Column117" queryTableFieldId="117" dataDxfId="9"/>
    <tableColumn id="244" xr3:uid="{BCD2EAB1-BD2B-4F1C-8B70-AA4C48CD78D5}" uniqueName="244" name="Column118" queryTableFieldId="118" dataDxfId="8"/>
    <tableColumn id="245" xr3:uid="{EFAD1DEF-7113-4F86-85EE-0F8BF42F37D9}" uniqueName="245" name="Column119" queryTableFieldId="119" dataDxfId="7"/>
    <tableColumn id="246" xr3:uid="{E4C99A8D-5F75-42EA-8166-279ECDC9394F}" uniqueName="246" name="Column120" queryTableFieldId="120" dataDxfId="6"/>
    <tableColumn id="247" xr3:uid="{55B68E60-7154-49A8-9535-8CEA02303AD5}" uniqueName="247" name="Column121" queryTableFieldId="121" dataDxfId="5"/>
    <tableColumn id="248" xr3:uid="{FC98FECC-1981-4D2B-9E28-A92D1864ABFA}" uniqueName="248" name="Column122" queryTableFieldId="122" dataDxfId="4"/>
    <tableColumn id="249" xr3:uid="{8A8936C8-360E-401B-A996-4EBD70AB1402}" uniqueName="249" name="Column123" queryTableFieldId="123" dataDxfId="3"/>
    <tableColumn id="250" xr3:uid="{8F724E7D-579D-49EC-ADA2-F707682B6DE2}" uniqueName="250" name="Column124" queryTableFieldId="124" dataDxfId="2"/>
    <tableColumn id="251" xr3:uid="{6A1A8EFB-E117-4C10-9D48-83F8E4644588}" uniqueName="251" name="Column125" queryTableFieldId="125" dataDxfId="1"/>
    <tableColumn id="252" xr3:uid="{5D26DA26-ED8E-46BF-9D23-AD6FF414EA15}" uniqueName="252" name="Column126" queryTableFieldId="12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solidFill>
          <a:schemeClr val="lt1"/>
        </a:solidFill>
        <a:ln w="9525" cmpd="sng">
          <a:solidFill>
            <a:schemeClr val="lt1">
              <a:shade val="50000"/>
            </a:schemeClr>
          </a:solidFill>
        </a:ln>
      </a:spPr>
      <a:bodyPr vertOverflow="clip" horzOverflow="clip" wrap="square" rtlCol="0" anchor="t"/>
      <a:lstStyle>
        <a:defPPr>
          <a:defRPr sz="1100" b="0" i="0" u="none" strike="noStrike">
            <a:solidFill>
              <a:srgbClr val="E71B4C"/>
            </a:solidFill>
            <a:latin typeface="Calibri"/>
          </a:defRPr>
        </a:defPPr>
      </a:lstStyle>
      <a:style>
        <a:lnRef idx="0">
          <a:scrgbClr r="0" g="0" b="0"/>
        </a:lnRef>
        <a:fillRef idx="0">
          <a:scrgbClr r="0" g="0" b="0"/>
        </a:fillRef>
        <a:effectRef idx="0">
          <a:scrgbClr r="0" g="0" b="0"/>
        </a:effectRef>
        <a:fontRef idx="minor">
          <a:schemeClr val="dk1"/>
        </a:fontRef>
      </a:style>
    </a:tx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3.bin"/><Relationship Id="rId1" Type="http://schemas.openxmlformats.org/officeDocument/2006/relationships/pivotTable" Target="../pivotTables/pivotTable2.xml"/><Relationship Id="rId4" Type="http://schemas.microsoft.com/office/2007/relationships/slicer" Target="../slicers/slicer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ivotTable" Target="../pivotTables/pivotTable4.xml"/><Relationship Id="rId1" Type="http://schemas.openxmlformats.org/officeDocument/2006/relationships/pivotTable" Target="../pivotTables/pivotTable3.xml"/><Relationship Id="rId5" Type="http://schemas.microsoft.com/office/2007/relationships/slicer" Target="../slicers/slicer4.xml"/><Relationship Id="rId4" Type="http://schemas.openxmlformats.org/officeDocument/2006/relationships/drawing" Target="../drawings/drawing8.xml"/></Relationships>
</file>

<file path=xl/worksheets/_rels/sheet8.xml.rels><?xml version="1.0" encoding="UTF-8" standalone="yes"?>
<Relationships xmlns="http://schemas.openxmlformats.org/package/2006/relationships"><Relationship Id="rId3" Type="http://schemas.openxmlformats.org/officeDocument/2006/relationships/pivotTable" Target="../pivotTables/pivotTable7.xml"/><Relationship Id="rId2" Type="http://schemas.openxmlformats.org/officeDocument/2006/relationships/pivotTable" Target="../pivotTables/pivotTable6.xml"/><Relationship Id="rId1" Type="http://schemas.openxmlformats.org/officeDocument/2006/relationships/pivotTable" Target="../pivotTables/pivotTable5.xml"/><Relationship Id="rId4" Type="http://schemas.openxmlformats.org/officeDocument/2006/relationships/pivotTable" Target="../pivotTables/pivotTable8.xml"/></Relationships>
</file>

<file path=xl/worksheets/_rels/sheet9.xml.rels><?xml version="1.0" encoding="UTF-8" standalone="yes"?>
<Relationships xmlns="http://schemas.openxmlformats.org/package/2006/relationships"><Relationship Id="rId3" Type="http://schemas.openxmlformats.org/officeDocument/2006/relationships/pivotTable" Target="../pivotTables/pivotTable11.xml"/><Relationship Id="rId2" Type="http://schemas.openxmlformats.org/officeDocument/2006/relationships/pivotTable" Target="../pivotTables/pivotTable10.xml"/><Relationship Id="rId1" Type="http://schemas.openxmlformats.org/officeDocument/2006/relationships/pivotTable" Target="../pivotTables/pivotTable9.xml"/><Relationship Id="rId4" Type="http://schemas.openxmlformats.org/officeDocument/2006/relationships/pivotTable" Target="../pivotTables/pivotTable12.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4:AO43"/>
  <sheetViews>
    <sheetView showGridLines="0" showRowColHeaders="0" tabSelected="1" zoomScale="62" zoomScaleNormal="82" workbookViewId="0">
      <selection activeCell="L57" sqref="L57"/>
    </sheetView>
  </sheetViews>
  <sheetFormatPr defaultRowHeight="15"/>
  <cols>
    <col min="1" max="1" width="2.140625" customWidth="1"/>
    <col min="7" max="8" width="8.7109375" customWidth="1"/>
    <col min="9" max="9" width="5.42578125" customWidth="1"/>
    <col min="10" max="10" width="6.85546875" customWidth="1"/>
    <col min="11" max="11" width="6.140625" customWidth="1"/>
    <col min="13" max="13" width="18.5703125" customWidth="1"/>
    <col min="14" max="14" width="6.42578125" customWidth="1"/>
    <col min="16" max="16" width="5.85546875" customWidth="1"/>
    <col min="18" max="18" width="6.140625" customWidth="1"/>
    <col min="19" max="19" width="7.85546875" customWidth="1"/>
    <col min="20" max="20" width="18.5703125" customWidth="1"/>
    <col min="21" max="21" width="3.5703125" customWidth="1"/>
    <col min="22" max="22" width="3.85546875" customWidth="1"/>
    <col min="24" max="24" width="5.42578125" customWidth="1"/>
    <col min="26" max="26" width="6.5703125" customWidth="1"/>
    <col min="28" max="28" width="8.7109375" customWidth="1"/>
    <col min="30" max="30" width="13.140625" bestFit="1" customWidth="1"/>
    <col min="31" max="31" width="46.28515625" bestFit="1" customWidth="1"/>
    <col min="32" max="32" width="12.140625" bestFit="1" customWidth="1"/>
    <col min="33" max="33" width="13.7109375" bestFit="1" customWidth="1"/>
    <col min="34" max="35" width="11.5703125" bestFit="1" customWidth="1"/>
    <col min="36" max="36" width="17" hidden="1" customWidth="1"/>
    <col min="37" max="37" width="11.140625" hidden="1" customWidth="1"/>
    <col min="38" max="38" width="22.85546875" hidden="1" customWidth="1"/>
    <col min="39" max="39" width="51.85546875" hidden="1" customWidth="1"/>
    <col min="40" max="41" width="53.42578125" hidden="1" customWidth="1"/>
    <col min="42" max="56" width="53.42578125" bestFit="1" customWidth="1"/>
    <col min="57" max="57" width="11.140625" bestFit="1" customWidth="1"/>
  </cols>
  <sheetData>
    <row r="4" spans="2:32" ht="29.1" customHeight="1"/>
    <row r="6" spans="2:32">
      <c r="B6" s="5"/>
      <c r="C6" s="5"/>
      <c r="D6" s="5"/>
      <c r="E6" s="5"/>
      <c r="F6" s="5"/>
      <c r="G6" s="5"/>
      <c r="H6" s="5"/>
      <c r="I6" s="5"/>
      <c r="J6" s="5"/>
      <c r="K6" s="5"/>
      <c r="L6" s="5"/>
      <c r="M6" s="5"/>
      <c r="N6" s="5"/>
      <c r="O6" s="5"/>
      <c r="P6" s="5"/>
      <c r="Q6" s="5"/>
      <c r="R6" s="5"/>
      <c r="S6" s="5"/>
      <c r="T6" s="5"/>
      <c r="U6" s="5"/>
      <c r="V6" s="5"/>
      <c r="W6" s="5"/>
      <c r="X6" s="5"/>
      <c r="Y6" s="5"/>
      <c r="Z6" s="5"/>
      <c r="AA6" s="5"/>
      <c r="AB6" s="5"/>
    </row>
    <row r="7" spans="2:32" ht="15.6" customHeight="1">
      <c r="B7" s="5"/>
      <c r="C7" s="5"/>
      <c r="D7" s="5"/>
      <c r="E7" s="5"/>
      <c r="F7" s="5"/>
      <c r="G7" s="5"/>
      <c r="H7" s="101" t="s">
        <v>0</v>
      </c>
      <c r="I7" s="5"/>
      <c r="J7" s="5"/>
      <c r="K7" s="5"/>
      <c r="L7" s="5"/>
      <c r="M7" s="5"/>
      <c r="N7" s="5"/>
      <c r="O7" s="5"/>
      <c r="P7" s="5"/>
      <c r="Q7" s="5"/>
      <c r="R7" s="5"/>
      <c r="S7" s="90"/>
      <c r="T7" s="5"/>
      <c r="U7" s="5"/>
      <c r="V7" s="5"/>
      <c r="W7" s="5"/>
      <c r="X7" s="5"/>
      <c r="Y7" s="5"/>
      <c r="Z7" s="5"/>
      <c r="AA7" s="5"/>
      <c r="AB7" s="5"/>
    </row>
    <row r="8" spans="2:32" ht="15.6" customHeight="1">
      <c r="B8" s="5"/>
      <c r="C8" s="5"/>
      <c r="D8" s="5"/>
      <c r="E8" s="5"/>
      <c r="F8" s="5"/>
      <c r="G8" s="93"/>
      <c r="H8" s="92"/>
      <c r="I8" s="5"/>
      <c r="J8" s="5"/>
      <c r="K8" s="76"/>
      <c r="L8" s="5"/>
      <c r="M8" s="5"/>
      <c r="N8" s="5"/>
      <c r="O8" s="76"/>
      <c r="P8" s="5"/>
      <c r="Q8" s="5"/>
      <c r="R8" s="5"/>
      <c r="S8" s="5"/>
      <c r="T8" s="5"/>
      <c r="U8" s="5"/>
      <c r="V8" s="76" t="str">
        <f>"Latest Data Sets: "&amp;" "&amp;Sheet3!$J$8</f>
        <v>Latest Data Sets:  01/04/2022</v>
      </c>
      <c r="W8" s="5"/>
      <c r="X8" s="5"/>
      <c r="Y8" s="5"/>
      <c r="Z8" s="5"/>
      <c r="AA8" s="5"/>
      <c r="AB8" s="5"/>
    </row>
    <row r="9" spans="2:32" ht="15.6" customHeight="1">
      <c r="B9" s="5"/>
      <c r="C9" s="5"/>
      <c r="D9" s="5"/>
      <c r="E9" s="5"/>
      <c r="F9" s="5"/>
      <c r="G9" s="5"/>
      <c r="H9" s="5"/>
      <c r="I9" s="5"/>
      <c r="J9" s="5"/>
      <c r="K9" s="5"/>
      <c r="L9" s="5"/>
      <c r="M9" s="5"/>
      <c r="N9" s="5"/>
      <c r="O9" s="5"/>
      <c r="P9" s="5"/>
      <c r="Q9" s="5"/>
      <c r="R9" s="5"/>
      <c r="S9" s="5"/>
      <c r="T9" s="5"/>
      <c r="U9" s="5"/>
      <c r="V9" s="5"/>
      <c r="W9" s="5"/>
      <c r="X9" s="5"/>
      <c r="Y9" s="5"/>
      <c r="Z9" s="5"/>
      <c r="AA9" s="5"/>
      <c r="AB9" s="5"/>
    </row>
    <row r="10" spans="2:32" ht="15.75">
      <c r="B10" s="5"/>
      <c r="C10" s="5"/>
      <c r="D10" s="5"/>
      <c r="E10" s="5"/>
      <c r="F10" s="5"/>
      <c r="G10" s="107" t="s">
        <v>1</v>
      </c>
      <c r="H10" s="104"/>
      <c r="I10" s="106" t="str">
        <f>Sheet3!C6</f>
        <v>Old Church Surgery</v>
      </c>
      <c r="J10" s="105"/>
      <c r="K10" s="105"/>
      <c r="L10" s="105"/>
      <c r="M10" s="105"/>
      <c r="N10" s="88"/>
      <c r="O10" s="106"/>
      <c r="P10" s="108" t="s">
        <v>2</v>
      </c>
      <c r="Q10" s="106" t="str">
        <f>Sheet3!B16</f>
        <v>Chingford E4</v>
      </c>
      <c r="R10" s="106"/>
      <c r="S10" s="105"/>
      <c r="T10" s="5"/>
      <c r="U10" s="5"/>
      <c r="V10" s="5"/>
      <c r="W10" s="106" t="s">
        <v>3</v>
      </c>
      <c r="X10" s="5"/>
      <c r="Y10" s="5"/>
      <c r="Z10" s="5"/>
      <c r="AA10" s="5"/>
      <c r="AB10" s="5"/>
    </row>
    <row r="11" spans="2:32">
      <c r="B11" s="5"/>
      <c r="C11" s="5"/>
      <c r="D11" s="5"/>
      <c r="E11" s="5"/>
      <c r="F11" s="5"/>
      <c r="G11" s="5"/>
      <c r="H11" s="5"/>
      <c r="I11" s="5"/>
      <c r="J11" s="5"/>
      <c r="K11" s="5"/>
      <c r="L11" s="5"/>
      <c r="M11" s="5"/>
      <c r="N11" s="5"/>
      <c r="O11" s="5"/>
      <c r="P11" s="5"/>
      <c r="Q11" s="5"/>
      <c r="R11" s="5"/>
      <c r="S11" s="5"/>
      <c r="T11" s="5"/>
      <c r="U11" s="5"/>
      <c r="V11" s="5"/>
      <c r="W11" s="5"/>
      <c r="X11" s="5"/>
      <c r="Y11" s="5"/>
      <c r="Z11" s="5"/>
      <c r="AA11" s="5"/>
      <c r="AB11" s="5"/>
    </row>
    <row r="12" spans="2:32" ht="15.75">
      <c r="B12" s="5"/>
      <c r="C12" s="5"/>
      <c r="D12" s="5"/>
      <c r="E12" s="5"/>
      <c r="F12" s="5"/>
      <c r="G12" s="95"/>
      <c r="H12" s="102" t="s">
        <v>4</v>
      </c>
      <c r="I12" s="103"/>
      <c r="J12" s="103"/>
      <c r="K12" s="5"/>
      <c r="L12" s="115">
        <f>Sheet4!I8</f>
        <v>2001</v>
      </c>
      <c r="M12" s="5"/>
      <c r="N12" s="88"/>
      <c r="O12" s="102" t="s">
        <v>4</v>
      </c>
      <c r="P12" s="103"/>
      <c r="Q12" s="103"/>
      <c r="R12" s="5"/>
      <c r="S12" s="116">
        <f>Sheet4!I9</f>
        <v>14666</v>
      </c>
      <c r="T12" s="5"/>
      <c r="U12" s="5"/>
      <c r="V12" s="88"/>
      <c r="W12" s="102" t="s">
        <v>4</v>
      </c>
      <c r="X12" s="103"/>
      <c r="Y12" s="103"/>
      <c r="Z12" s="5"/>
      <c r="AA12" s="116">
        <f>Sheet4!I10</f>
        <v>82592</v>
      </c>
      <c r="AB12" s="5"/>
      <c r="AD12" s="7"/>
      <c r="AE12" s="7"/>
      <c r="AF12" s="7"/>
    </row>
    <row r="13" spans="2:32" ht="9.9499999999999993" customHeight="1">
      <c r="B13" s="5"/>
      <c r="C13" s="5"/>
      <c r="D13" s="5"/>
      <c r="E13" s="5"/>
      <c r="F13" s="5"/>
      <c r="G13" s="5"/>
      <c r="H13" s="96"/>
      <c r="I13" s="5"/>
      <c r="J13" s="5"/>
      <c r="K13" s="5"/>
      <c r="L13" s="5"/>
      <c r="M13" s="5"/>
      <c r="N13" s="5"/>
      <c r="O13" s="96"/>
      <c r="P13" s="5"/>
      <c r="Q13" s="5"/>
      <c r="R13" s="5"/>
      <c r="S13" s="5"/>
      <c r="T13" s="5"/>
      <c r="U13" s="5"/>
      <c r="V13" s="5"/>
      <c r="W13" s="96"/>
      <c r="X13" s="5"/>
      <c r="Y13" s="5"/>
      <c r="Z13" s="5"/>
      <c r="AA13" s="5"/>
      <c r="AB13" s="5"/>
      <c r="AC13" s="89"/>
      <c r="AD13" s="7"/>
      <c r="AE13" s="7"/>
      <c r="AF13" s="7"/>
    </row>
    <row r="14" spans="2:32" ht="15.75">
      <c r="B14" s="5"/>
      <c r="C14" s="5"/>
      <c r="D14" s="5"/>
      <c r="E14" s="5"/>
      <c r="F14" s="5"/>
      <c r="G14" s="92"/>
      <c r="H14" s="102" t="s">
        <v>5</v>
      </c>
      <c r="I14" s="103"/>
      <c r="J14" s="103"/>
      <c r="K14" s="5"/>
      <c r="L14" s="116">
        <f>Sheet4!J8</f>
        <v>308</v>
      </c>
      <c r="M14" s="5"/>
      <c r="N14" s="88"/>
      <c r="O14" s="102" t="s">
        <v>5</v>
      </c>
      <c r="P14" s="103"/>
      <c r="Q14" s="103"/>
      <c r="R14" s="5"/>
      <c r="S14" s="116">
        <f>Sheet4!J9</f>
        <v>2409</v>
      </c>
      <c r="T14" s="5"/>
      <c r="U14" s="5"/>
      <c r="V14" s="88"/>
      <c r="W14" s="102" t="s">
        <v>5</v>
      </c>
      <c r="X14" s="103"/>
      <c r="Y14" s="103"/>
      <c r="Z14" s="5"/>
      <c r="AA14" s="116">
        <f>Sheet4!J10</f>
        <v>8734</v>
      </c>
      <c r="AB14" s="5"/>
    </row>
    <row r="15" spans="2:32" ht="8.1" customHeight="1">
      <c r="B15" s="5"/>
      <c r="C15" s="5"/>
      <c r="D15" s="5"/>
      <c r="E15" s="5"/>
      <c r="F15" s="5"/>
      <c r="G15" s="5"/>
      <c r="H15" s="96"/>
      <c r="I15" s="5"/>
      <c r="J15" s="5"/>
      <c r="K15" s="5"/>
      <c r="L15" s="5"/>
      <c r="M15" s="5"/>
      <c r="N15" s="5"/>
      <c r="O15" s="96"/>
      <c r="P15" s="5"/>
      <c r="Q15" s="5"/>
      <c r="R15" s="5"/>
      <c r="S15" s="5"/>
      <c r="T15" s="5"/>
      <c r="U15" s="5"/>
      <c r="V15" s="5"/>
      <c r="W15" s="96"/>
      <c r="X15" s="5"/>
      <c r="Y15" s="5"/>
      <c r="Z15" s="5"/>
      <c r="AA15" s="5"/>
      <c r="AB15" s="5"/>
    </row>
    <row r="16" spans="2:32" ht="15.75">
      <c r="B16" s="5"/>
      <c r="C16" s="5"/>
      <c r="D16" s="5"/>
      <c r="E16" s="5"/>
      <c r="F16" s="5"/>
      <c r="G16" s="98" t="s">
        <v>6</v>
      </c>
      <c r="H16" s="102" t="s">
        <v>7</v>
      </c>
      <c r="I16" s="103"/>
      <c r="J16" s="103"/>
      <c r="K16" s="5"/>
      <c r="L16" s="117">
        <f>Sheet4!K8</f>
        <v>0.15392303848075961</v>
      </c>
      <c r="M16" s="5"/>
      <c r="N16" s="98" t="s">
        <v>8</v>
      </c>
      <c r="O16" s="102" t="s">
        <v>7</v>
      </c>
      <c r="P16" s="103"/>
      <c r="Q16" s="103"/>
      <c r="R16" s="5"/>
      <c r="S16" s="117">
        <f>Sheet4!K9</f>
        <v>0.16425746624846585</v>
      </c>
      <c r="T16" s="5"/>
      <c r="U16" s="98" t="s">
        <v>6</v>
      </c>
      <c r="V16" s="88"/>
      <c r="W16" s="102" t="s">
        <v>7</v>
      </c>
      <c r="X16" s="103"/>
      <c r="Y16" s="103"/>
      <c r="Z16" s="5"/>
      <c r="AA16" s="117">
        <f>Sheet4!K10</f>
        <v>0.10574874079814026</v>
      </c>
      <c r="AB16" s="5"/>
      <c r="AC16" s="89"/>
    </row>
    <row r="17" spans="2:32" ht="9" customHeight="1">
      <c r="B17" s="5"/>
      <c r="C17" s="5"/>
      <c r="D17" s="5"/>
      <c r="E17" s="5"/>
      <c r="F17" s="5"/>
      <c r="G17" s="97"/>
      <c r="H17" s="96"/>
      <c r="I17" s="5"/>
      <c r="J17" s="5"/>
      <c r="K17" s="5"/>
      <c r="L17" s="5"/>
      <c r="M17" s="5"/>
      <c r="N17" s="5"/>
      <c r="O17" s="96"/>
      <c r="P17" s="5"/>
      <c r="Q17" s="5"/>
      <c r="R17" s="5"/>
      <c r="S17" s="5"/>
      <c r="T17" s="5"/>
      <c r="U17" s="5"/>
      <c r="V17" s="5"/>
      <c r="W17" s="96"/>
      <c r="X17" s="5"/>
      <c r="Y17" s="5"/>
      <c r="Z17" s="5"/>
      <c r="AA17" s="5"/>
      <c r="AB17" s="5"/>
    </row>
    <row r="18" spans="2:32" ht="15.75">
      <c r="B18" s="5"/>
      <c r="C18" s="5"/>
      <c r="D18" s="5"/>
      <c r="E18" s="5"/>
      <c r="F18" s="5"/>
      <c r="G18" s="92"/>
      <c r="H18" s="99" t="s">
        <v>9</v>
      </c>
      <c r="I18" s="100"/>
      <c r="J18" s="100"/>
      <c r="K18" s="5"/>
      <c r="L18" s="113">
        <f>Sheet4!L8</f>
        <v>0.8</v>
      </c>
      <c r="M18" s="5"/>
      <c r="N18" s="88"/>
      <c r="O18" s="99" t="s">
        <v>9</v>
      </c>
      <c r="P18" s="100"/>
      <c r="Q18" s="100"/>
      <c r="R18" s="5"/>
      <c r="S18" s="113">
        <f>Sheet4!L9</f>
        <v>0.94265232974910396</v>
      </c>
      <c r="T18" s="5"/>
      <c r="U18" s="5"/>
      <c r="V18" s="88"/>
      <c r="W18" s="99" t="s">
        <v>9</v>
      </c>
      <c r="X18" s="100"/>
      <c r="Y18" s="100"/>
      <c r="Z18" s="5"/>
      <c r="AA18" s="113">
        <f>Sheet4!L10</f>
        <v>0.80528846153846156</v>
      </c>
      <c r="AB18" s="5"/>
    </row>
    <row r="19" spans="2:32" ht="8.1" customHeight="1">
      <c r="B19" s="5"/>
      <c r="C19" s="5"/>
      <c r="D19" s="5"/>
      <c r="E19" s="5"/>
      <c r="F19" s="5"/>
      <c r="G19" s="5"/>
      <c r="H19" s="96"/>
      <c r="I19" s="5"/>
      <c r="J19" s="5"/>
      <c r="K19" s="5"/>
      <c r="L19" s="5"/>
      <c r="M19" s="5"/>
      <c r="N19" s="5"/>
      <c r="O19" s="96"/>
      <c r="P19" s="5"/>
      <c r="Q19" s="5"/>
      <c r="R19" s="5"/>
      <c r="S19" s="5"/>
      <c r="T19" s="5"/>
      <c r="U19" s="5"/>
      <c r="V19" s="5"/>
      <c r="W19" s="96"/>
      <c r="X19" s="5"/>
      <c r="Y19" s="5"/>
      <c r="Z19" s="5"/>
      <c r="AA19" s="5"/>
      <c r="AB19" s="5"/>
    </row>
    <row r="20" spans="2:32" ht="15.75">
      <c r="B20" s="5"/>
      <c r="C20" s="5"/>
      <c r="D20" s="5"/>
      <c r="E20" s="5"/>
      <c r="F20" s="5"/>
      <c r="G20" s="94" t="s">
        <v>10</v>
      </c>
      <c r="H20" s="110" t="s">
        <v>11</v>
      </c>
      <c r="I20" s="111"/>
      <c r="J20" s="111"/>
      <c r="K20" s="5"/>
      <c r="L20" s="114">
        <f>Sheet4!M8</f>
        <v>0.2</v>
      </c>
      <c r="M20" s="5"/>
      <c r="N20" s="94" t="s">
        <v>12</v>
      </c>
      <c r="O20" s="110" t="s">
        <v>11</v>
      </c>
      <c r="P20" s="109"/>
      <c r="Q20" s="109"/>
      <c r="R20" s="5"/>
      <c r="S20" s="114">
        <f>Sheet4!M9</f>
        <v>5.7347670250896057E-2</v>
      </c>
      <c r="T20" s="5"/>
      <c r="U20" s="88"/>
      <c r="V20" s="5"/>
      <c r="W20" s="110" t="s">
        <v>11</v>
      </c>
      <c r="X20" s="109"/>
      <c r="Y20" s="109"/>
      <c r="Z20" s="5"/>
      <c r="AA20" s="114">
        <f>Sheet4!M10</f>
        <v>0.19471153846153846</v>
      </c>
      <c r="AB20" s="5"/>
    </row>
    <row r="21" spans="2:32">
      <c r="B21" s="5"/>
      <c r="C21" s="5"/>
      <c r="D21" s="5"/>
      <c r="E21" s="5"/>
      <c r="F21" s="90"/>
      <c r="G21" s="90"/>
      <c r="H21" s="5"/>
      <c r="I21" s="5"/>
      <c r="J21" s="5"/>
      <c r="K21" s="5"/>
      <c r="L21" s="5"/>
      <c r="M21" s="5"/>
      <c r="N21" s="5"/>
      <c r="O21" s="5"/>
      <c r="P21" s="5"/>
      <c r="Q21" s="5"/>
      <c r="R21" s="5"/>
      <c r="S21" s="5"/>
      <c r="T21" s="5"/>
      <c r="U21" s="5"/>
      <c r="V21" s="5"/>
      <c r="W21" s="5"/>
      <c r="X21" s="5"/>
      <c r="Y21" s="5"/>
      <c r="Z21" s="5"/>
      <c r="AA21" s="5"/>
      <c r="AB21" s="5"/>
    </row>
    <row r="22" spans="2:32">
      <c r="B22" s="5"/>
      <c r="C22" s="5"/>
      <c r="D22" s="5"/>
      <c r="E22" s="5"/>
      <c r="F22" s="91"/>
      <c r="G22" s="90"/>
      <c r="H22" s="5"/>
      <c r="I22" s="5"/>
      <c r="J22" s="5"/>
      <c r="K22" s="5"/>
      <c r="L22" s="5"/>
      <c r="M22" s="5"/>
      <c r="N22" s="5"/>
      <c r="O22" s="5"/>
      <c r="P22" s="5"/>
      <c r="Q22" s="5"/>
      <c r="R22" s="5"/>
      <c r="S22" s="5"/>
      <c r="T22" s="5"/>
      <c r="U22" s="5"/>
      <c r="V22" s="5"/>
      <c r="W22" s="5"/>
      <c r="X22" s="5"/>
      <c r="Y22" s="5"/>
      <c r="Z22" s="5"/>
      <c r="AA22" s="5"/>
      <c r="AB22" s="5"/>
    </row>
    <row r="23" spans="2:32">
      <c r="B23" s="5"/>
      <c r="C23" s="5"/>
      <c r="D23" s="5"/>
      <c r="E23" s="5"/>
      <c r="F23" s="5"/>
      <c r="G23" s="5"/>
      <c r="H23" s="5"/>
      <c r="I23" s="5"/>
      <c r="J23" s="5"/>
      <c r="K23" s="5"/>
      <c r="L23" s="5"/>
      <c r="M23" s="5"/>
      <c r="N23" s="5"/>
      <c r="O23" s="5"/>
      <c r="P23" s="5"/>
      <c r="Q23" s="5"/>
      <c r="R23" s="5"/>
      <c r="S23" s="5"/>
      <c r="T23" s="5"/>
      <c r="U23" s="5"/>
      <c r="V23" s="5"/>
      <c r="W23" s="5"/>
      <c r="X23" s="5"/>
      <c r="Y23" s="5"/>
      <c r="Z23" s="5"/>
      <c r="AA23" s="5"/>
      <c r="AB23" s="94"/>
    </row>
    <row r="24" spans="2:32">
      <c r="B24" s="5"/>
      <c r="C24" s="5"/>
      <c r="D24" s="5"/>
      <c r="E24" s="5"/>
      <c r="F24" s="5"/>
      <c r="G24" s="5"/>
      <c r="H24" s="5"/>
      <c r="I24" s="5"/>
      <c r="J24" s="5"/>
      <c r="K24" s="5"/>
      <c r="L24" s="5"/>
      <c r="M24" s="5"/>
      <c r="N24" s="5"/>
      <c r="O24" s="5"/>
      <c r="P24" s="5"/>
      <c r="Q24" s="5"/>
      <c r="R24" s="5"/>
      <c r="S24" s="5"/>
      <c r="T24" s="5"/>
      <c r="U24" s="5"/>
      <c r="V24" s="5"/>
      <c r="W24" s="5"/>
      <c r="X24" s="5"/>
      <c r="Y24" s="5"/>
      <c r="Z24" s="5"/>
      <c r="AA24" s="5"/>
      <c r="AB24" s="5"/>
      <c r="AE24" s="80"/>
      <c r="AF24" s="80"/>
    </row>
    <row r="25" spans="2:32">
      <c r="B25" s="5"/>
      <c r="C25" s="5"/>
      <c r="D25" s="5"/>
      <c r="E25" s="5"/>
      <c r="F25" s="5"/>
      <c r="G25" s="5"/>
      <c r="H25" s="5"/>
      <c r="I25" s="5"/>
      <c r="J25" s="5"/>
      <c r="K25" s="5"/>
      <c r="L25" s="5"/>
      <c r="M25" s="5"/>
      <c r="N25" s="5"/>
      <c r="O25" s="5"/>
      <c r="P25" s="5"/>
      <c r="Q25" s="5"/>
      <c r="R25" s="5"/>
      <c r="S25" s="5"/>
      <c r="T25" s="5"/>
      <c r="U25" s="5"/>
      <c r="V25" s="5"/>
      <c r="W25" s="5"/>
      <c r="X25" s="5"/>
      <c r="Y25" s="5"/>
      <c r="Z25" s="5"/>
      <c r="AA25" s="5"/>
      <c r="AB25" s="5"/>
      <c r="AE25" s="81"/>
      <c r="AF25" s="80"/>
    </row>
    <row r="26" spans="2:32">
      <c r="B26" s="5"/>
      <c r="C26" s="5"/>
      <c r="D26" s="5"/>
      <c r="E26" s="5"/>
      <c r="F26" s="5"/>
      <c r="G26" s="5"/>
      <c r="H26" s="5"/>
      <c r="I26" s="5"/>
      <c r="J26" s="5"/>
      <c r="K26" s="5"/>
      <c r="L26" s="5"/>
      <c r="M26" s="5"/>
      <c r="N26" s="5"/>
      <c r="O26" s="5"/>
      <c r="P26" s="5"/>
      <c r="Q26" s="5"/>
      <c r="R26" s="5"/>
      <c r="S26" s="5"/>
      <c r="T26" s="5"/>
      <c r="U26" s="5"/>
      <c r="V26" s="5"/>
      <c r="W26" s="5"/>
      <c r="X26" s="5"/>
      <c r="Y26" s="5"/>
      <c r="Z26" s="5"/>
      <c r="AA26" s="5"/>
      <c r="AB26" s="5"/>
      <c r="AE26" s="81"/>
      <c r="AF26" s="80"/>
    </row>
    <row r="27" spans="2:32">
      <c r="B27" s="5"/>
      <c r="C27" s="5"/>
      <c r="D27" s="5"/>
      <c r="E27" s="5"/>
      <c r="F27" s="5"/>
      <c r="G27" s="5"/>
      <c r="H27" s="5"/>
      <c r="I27" s="5"/>
      <c r="J27" s="5"/>
      <c r="K27" s="5"/>
      <c r="L27" s="5"/>
      <c r="M27" s="5"/>
      <c r="N27" s="5"/>
      <c r="O27" s="5"/>
      <c r="P27" s="5"/>
      <c r="Q27" s="5"/>
      <c r="R27" s="5"/>
      <c r="S27" s="5"/>
      <c r="T27" s="5"/>
      <c r="U27" s="5"/>
      <c r="V27" s="5"/>
      <c r="W27" s="5"/>
      <c r="X27" s="5"/>
      <c r="Y27" s="5"/>
      <c r="Z27" s="5"/>
      <c r="AA27" s="5"/>
      <c r="AB27" s="5"/>
      <c r="AD27" s="4"/>
      <c r="AE27" s="81"/>
      <c r="AF27" s="80"/>
    </row>
    <row r="28" spans="2:32">
      <c r="B28" s="5"/>
      <c r="C28" s="5"/>
      <c r="D28" s="5"/>
      <c r="E28" s="5"/>
      <c r="F28" s="5"/>
      <c r="G28" s="5"/>
      <c r="H28" s="5"/>
      <c r="I28" s="5"/>
      <c r="J28" s="5"/>
      <c r="K28" s="5"/>
      <c r="L28" s="5"/>
      <c r="M28" s="5"/>
      <c r="N28" s="5"/>
      <c r="O28" s="5"/>
      <c r="P28" s="5"/>
      <c r="Q28" s="5"/>
      <c r="R28" s="5"/>
      <c r="S28" s="5"/>
      <c r="T28" s="5"/>
      <c r="U28" s="5"/>
      <c r="V28" s="5"/>
      <c r="W28" s="5"/>
      <c r="X28" s="5"/>
      <c r="Y28" s="5"/>
      <c r="Z28" s="5"/>
      <c r="AA28" s="5"/>
      <c r="AB28" s="5"/>
    </row>
    <row r="29" spans="2:32">
      <c r="B29" s="5"/>
      <c r="C29" s="5"/>
      <c r="D29" s="5"/>
      <c r="E29" s="5"/>
      <c r="F29" s="5"/>
      <c r="G29" s="5"/>
      <c r="H29" s="5"/>
      <c r="I29" s="5"/>
      <c r="J29" s="5"/>
      <c r="K29" s="5"/>
      <c r="L29" s="5"/>
      <c r="M29" s="5"/>
      <c r="N29" s="5"/>
      <c r="O29" s="5"/>
      <c r="P29" s="5"/>
      <c r="Q29" s="5"/>
      <c r="R29" s="5"/>
      <c r="S29" s="5"/>
      <c r="T29" s="5"/>
      <c r="U29" s="5"/>
      <c r="V29" s="5"/>
      <c r="W29" s="5"/>
      <c r="X29" s="5"/>
      <c r="Y29" s="5"/>
      <c r="Z29" s="5"/>
      <c r="AA29" s="5"/>
      <c r="AB29" s="5"/>
    </row>
    <row r="30" spans="2:32">
      <c r="B30" s="5"/>
      <c r="C30" s="5"/>
      <c r="D30" s="5"/>
      <c r="E30" s="5"/>
      <c r="F30" s="5"/>
      <c r="G30" s="5"/>
      <c r="H30" s="5"/>
      <c r="I30" s="5"/>
      <c r="J30" s="5"/>
      <c r="K30" s="5"/>
      <c r="L30" s="5"/>
      <c r="M30" s="5"/>
      <c r="N30" s="5"/>
      <c r="O30" s="5"/>
      <c r="P30" s="5"/>
      <c r="Q30" s="5"/>
      <c r="R30" s="5"/>
      <c r="S30" s="5"/>
      <c r="T30" s="5"/>
      <c r="U30" s="5"/>
      <c r="V30" s="5"/>
      <c r="W30" s="5"/>
      <c r="X30" s="5"/>
      <c r="Y30" s="5"/>
      <c r="Z30" s="5"/>
      <c r="AA30" s="5"/>
      <c r="AB30" s="5"/>
    </row>
    <row r="31" spans="2:32">
      <c r="B31" s="5"/>
      <c r="C31" s="5"/>
      <c r="D31" s="5"/>
      <c r="E31" s="5"/>
      <c r="F31" s="5"/>
      <c r="G31" s="5"/>
      <c r="H31" s="5"/>
      <c r="I31" s="5"/>
      <c r="J31" s="5"/>
      <c r="K31" s="5"/>
      <c r="L31" s="5"/>
      <c r="M31" s="5"/>
      <c r="N31" s="5"/>
      <c r="O31" s="5"/>
      <c r="P31" s="5"/>
      <c r="Q31" s="5"/>
      <c r="R31" s="5"/>
      <c r="S31" s="5"/>
      <c r="T31" s="5"/>
      <c r="U31" s="5"/>
      <c r="V31" s="5"/>
      <c r="W31" s="5"/>
      <c r="X31" s="5"/>
      <c r="Y31" s="5"/>
      <c r="Z31" s="5"/>
      <c r="AA31" s="5"/>
      <c r="AB31" s="5"/>
      <c r="AD31" s="80"/>
      <c r="AE31" s="80"/>
      <c r="AF31" s="80"/>
    </row>
    <row r="32" spans="2:32">
      <c r="B32" s="5"/>
      <c r="C32" s="5"/>
      <c r="D32" s="5"/>
      <c r="E32" s="5"/>
      <c r="F32" s="5"/>
      <c r="G32" s="5"/>
      <c r="H32" s="5"/>
      <c r="I32" s="5"/>
      <c r="J32" s="5"/>
      <c r="K32" s="5"/>
      <c r="L32" s="5"/>
      <c r="M32" s="5"/>
      <c r="N32" s="5"/>
      <c r="O32" s="5"/>
      <c r="P32" s="5"/>
      <c r="Q32" s="5"/>
      <c r="R32" s="5"/>
      <c r="S32" s="5"/>
      <c r="T32" s="5"/>
      <c r="U32" s="5"/>
      <c r="V32" s="5"/>
      <c r="W32" s="5"/>
      <c r="X32" s="5"/>
      <c r="Y32" s="5"/>
      <c r="Z32" s="5"/>
      <c r="AA32" s="5"/>
      <c r="AB32" s="5"/>
      <c r="AD32" s="80"/>
      <c r="AE32" s="80"/>
      <c r="AF32" s="80"/>
    </row>
    <row r="33" spans="2:32">
      <c r="B33" s="5"/>
      <c r="C33" s="5"/>
      <c r="D33" s="5"/>
      <c r="E33" s="5"/>
      <c r="F33" s="5"/>
      <c r="G33" s="5"/>
      <c r="H33" s="5"/>
      <c r="I33" s="5"/>
      <c r="J33" s="5"/>
      <c r="K33" s="5"/>
      <c r="L33" s="5"/>
      <c r="M33" s="5"/>
      <c r="N33" s="5"/>
      <c r="O33" s="5"/>
      <c r="P33" s="5"/>
      <c r="Q33" s="5"/>
      <c r="R33" s="5"/>
      <c r="S33" s="5"/>
      <c r="T33" s="5"/>
      <c r="U33" s="5"/>
      <c r="V33" s="5"/>
      <c r="W33" s="5"/>
      <c r="X33" s="5"/>
      <c r="Y33" s="5"/>
      <c r="Z33" s="5"/>
      <c r="AA33" s="5"/>
      <c r="AB33" s="5"/>
      <c r="AD33" s="80"/>
      <c r="AE33" s="80"/>
      <c r="AF33" s="80"/>
    </row>
    <row r="34" spans="2:32">
      <c r="B34" s="5"/>
      <c r="C34" s="5"/>
      <c r="D34" s="5"/>
      <c r="E34" s="5"/>
      <c r="F34" s="5"/>
      <c r="G34" s="5"/>
      <c r="H34" s="5"/>
      <c r="I34" s="5"/>
      <c r="J34" s="5"/>
      <c r="K34" s="5"/>
      <c r="L34" s="5"/>
      <c r="M34" s="5"/>
      <c r="N34" s="5"/>
      <c r="O34" s="5"/>
      <c r="P34" s="5"/>
      <c r="Q34" s="5"/>
      <c r="R34" s="5"/>
      <c r="S34" s="5"/>
      <c r="T34" s="5"/>
      <c r="U34" s="5"/>
      <c r="V34" s="5"/>
      <c r="W34" s="5"/>
      <c r="X34" s="5"/>
      <c r="Y34" s="5"/>
      <c r="Z34" s="5"/>
      <c r="AA34" s="5"/>
      <c r="AB34" s="5"/>
      <c r="AD34" s="80"/>
      <c r="AE34" s="80"/>
      <c r="AF34" s="80"/>
    </row>
    <row r="35" spans="2:32">
      <c r="B35" s="5"/>
      <c r="C35" s="5"/>
      <c r="D35" s="5"/>
      <c r="E35" s="5"/>
      <c r="F35" s="5"/>
      <c r="G35" s="5"/>
      <c r="H35" s="5"/>
      <c r="I35" s="5"/>
      <c r="J35" s="5"/>
      <c r="K35" s="5"/>
      <c r="L35" s="5"/>
      <c r="M35" s="5"/>
      <c r="N35" s="5"/>
      <c r="O35" s="5"/>
      <c r="P35" s="5"/>
      <c r="Q35" s="5"/>
      <c r="R35" s="5"/>
      <c r="S35" s="5"/>
      <c r="T35" s="5"/>
      <c r="U35" s="5"/>
      <c r="V35" s="5"/>
      <c r="W35" s="5"/>
      <c r="X35" s="5"/>
      <c r="Y35" s="5"/>
      <c r="Z35" s="5"/>
      <c r="AA35" s="5"/>
      <c r="AB35" s="5"/>
    </row>
    <row r="36" spans="2:32">
      <c r="B36" s="5"/>
      <c r="C36" s="5"/>
      <c r="D36" s="5"/>
      <c r="E36" s="5"/>
      <c r="F36" s="5"/>
      <c r="G36" s="5"/>
      <c r="H36" s="5"/>
      <c r="I36" s="5"/>
      <c r="J36" s="5"/>
      <c r="K36" s="5"/>
      <c r="L36" s="5"/>
      <c r="M36" s="5"/>
      <c r="N36" s="5"/>
      <c r="O36" s="5"/>
      <c r="P36" s="5"/>
      <c r="Q36" s="5"/>
      <c r="R36" s="5"/>
      <c r="S36" s="5"/>
      <c r="T36" s="5"/>
      <c r="U36" s="5"/>
      <c r="V36" s="5"/>
      <c r="W36" s="5"/>
      <c r="X36" s="5"/>
      <c r="Y36" s="5"/>
      <c r="Z36" s="5"/>
      <c r="AA36" s="5"/>
      <c r="AB36" s="5"/>
    </row>
    <row r="37" spans="2:32">
      <c r="B37" s="5"/>
      <c r="C37" s="5"/>
      <c r="D37" s="5"/>
      <c r="E37" s="5"/>
      <c r="F37" s="5"/>
      <c r="G37" s="5"/>
      <c r="H37" s="5"/>
      <c r="I37" s="5"/>
      <c r="J37" s="5"/>
      <c r="K37" s="5"/>
      <c r="L37" s="5"/>
      <c r="M37" s="5"/>
      <c r="N37" s="5"/>
      <c r="O37" s="5"/>
      <c r="P37" s="5"/>
      <c r="Q37" s="5"/>
      <c r="R37" s="5"/>
      <c r="S37" s="5"/>
      <c r="T37" s="5"/>
      <c r="U37" s="5"/>
      <c r="V37" s="5"/>
      <c r="W37" s="5"/>
      <c r="X37" s="5"/>
      <c r="Y37" s="5"/>
      <c r="Z37" s="5"/>
      <c r="AA37" s="5"/>
      <c r="AB37" s="5"/>
    </row>
    <row r="38" spans="2:32">
      <c r="B38" s="5"/>
      <c r="C38" s="5"/>
      <c r="D38" s="5"/>
      <c r="E38" s="5"/>
      <c r="F38" s="5"/>
      <c r="G38" s="5"/>
      <c r="H38" s="5"/>
      <c r="I38" s="5"/>
      <c r="J38" s="5"/>
      <c r="K38" s="5"/>
      <c r="L38" s="5"/>
      <c r="M38" s="5"/>
      <c r="N38" s="5"/>
      <c r="O38" s="5"/>
      <c r="P38" s="5"/>
      <c r="Q38" s="5"/>
      <c r="R38" s="5"/>
      <c r="S38" s="5"/>
      <c r="T38" s="5"/>
      <c r="U38" s="5"/>
      <c r="V38" s="5"/>
      <c r="W38" s="5"/>
      <c r="X38" s="5"/>
      <c r="Y38" s="5"/>
      <c r="Z38" s="5"/>
      <c r="AA38" s="5"/>
      <c r="AB38" s="5"/>
    </row>
    <row r="39" spans="2:32">
      <c r="B39" s="5"/>
      <c r="C39" s="5"/>
      <c r="D39" s="5"/>
      <c r="E39" s="5"/>
      <c r="F39" s="5"/>
      <c r="G39" s="5"/>
      <c r="H39" s="5"/>
      <c r="I39" s="5"/>
      <c r="J39" s="5"/>
      <c r="K39" s="5"/>
      <c r="L39" s="5"/>
      <c r="M39" s="5"/>
      <c r="N39" s="5"/>
      <c r="O39" s="5"/>
      <c r="P39" s="5"/>
      <c r="Q39" s="5"/>
      <c r="R39" s="5"/>
      <c r="S39" s="5"/>
      <c r="T39" s="5"/>
      <c r="U39" s="5"/>
      <c r="V39" s="5"/>
      <c r="W39" s="5"/>
      <c r="X39" s="5"/>
      <c r="Y39" s="5"/>
      <c r="Z39" s="5"/>
      <c r="AA39" s="5"/>
      <c r="AB39" s="5"/>
    </row>
    <row r="40" spans="2:32">
      <c r="B40" s="5"/>
      <c r="C40" s="5"/>
      <c r="D40" s="5"/>
      <c r="E40" s="5"/>
      <c r="F40" s="5"/>
      <c r="G40" s="5"/>
      <c r="H40" s="5"/>
      <c r="I40" s="5"/>
      <c r="J40" s="5"/>
      <c r="K40" s="5"/>
      <c r="L40" s="5"/>
      <c r="M40" s="5"/>
      <c r="N40" s="5"/>
      <c r="O40" s="5"/>
      <c r="P40" s="5"/>
      <c r="Q40" s="5"/>
      <c r="R40" s="5"/>
      <c r="S40" s="5"/>
      <c r="T40" s="5"/>
      <c r="U40" s="5"/>
      <c r="V40" s="5"/>
      <c r="W40" s="5"/>
      <c r="X40" s="5"/>
      <c r="Y40" s="5"/>
      <c r="Z40" s="5"/>
      <c r="AA40" s="5"/>
      <c r="AB40" s="5"/>
    </row>
    <row r="41" spans="2:32">
      <c r="B41" s="5"/>
      <c r="C41" s="5"/>
      <c r="D41" s="5"/>
      <c r="E41" s="5"/>
      <c r="F41" s="5"/>
      <c r="G41" s="5"/>
      <c r="H41" s="5"/>
      <c r="I41" s="5"/>
      <c r="J41" s="5"/>
      <c r="K41" s="5"/>
      <c r="L41" s="5"/>
      <c r="M41" s="5"/>
      <c r="N41" s="5"/>
      <c r="O41" s="5"/>
      <c r="P41" s="5"/>
      <c r="Q41" s="5"/>
      <c r="R41" s="5"/>
      <c r="S41" s="5"/>
      <c r="T41" s="5"/>
      <c r="U41" s="5"/>
      <c r="V41" s="5"/>
      <c r="W41" s="5"/>
      <c r="X41" s="5"/>
      <c r="Y41" s="5"/>
      <c r="Z41" s="5"/>
      <c r="AA41" s="5"/>
      <c r="AB41" s="5"/>
    </row>
    <row r="42" spans="2:32">
      <c r="B42" s="5"/>
      <c r="C42" s="5"/>
      <c r="D42" s="5"/>
      <c r="E42" s="5"/>
      <c r="F42" s="5"/>
      <c r="G42" s="5"/>
      <c r="H42" s="5"/>
      <c r="I42" s="5"/>
      <c r="J42" s="5"/>
      <c r="K42" s="5"/>
      <c r="L42" s="5"/>
      <c r="M42" s="5"/>
      <c r="N42" s="5"/>
      <c r="O42" s="5"/>
      <c r="P42" s="5"/>
      <c r="Q42" s="5"/>
      <c r="R42" s="5"/>
      <c r="S42" s="5"/>
      <c r="T42" s="5"/>
      <c r="U42" s="5"/>
      <c r="V42" s="5"/>
      <c r="W42" s="5"/>
      <c r="X42" s="5"/>
      <c r="Y42" s="5"/>
      <c r="Z42" s="5"/>
      <c r="AA42" s="5"/>
      <c r="AB42" s="5"/>
    </row>
    <row r="43" spans="2:32">
      <c r="B43" s="5"/>
      <c r="C43" s="5"/>
      <c r="D43" s="5"/>
      <c r="E43" s="5"/>
      <c r="F43" s="5"/>
      <c r="G43" s="5"/>
      <c r="H43" s="5"/>
      <c r="I43" s="5"/>
      <c r="J43" s="5"/>
      <c r="K43" s="5"/>
      <c r="L43" s="5"/>
      <c r="M43" s="5"/>
      <c r="N43" s="5"/>
      <c r="O43" s="5"/>
      <c r="P43" s="5"/>
      <c r="Q43" s="5"/>
      <c r="R43" s="5"/>
      <c r="S43" s="5"/>
      <c r="T43" s="5"/>
      <c r="U43" s="5"/>
      <c r="V43" s="5"/>
      <c r="W43" s="5"/>
      <c r="X43" s="5"/>
      <c r="Y43" s="5"/>
      <c r="Z43" s="5"/>
      <c r="AA43" s="5"/>
      <c r="AB43" s="5"/>
    </row>
  </sheetData>
  <pageMargins left="0.7" right="0.7" top="0.75" bottom="0.75" header="0.3" footer="0.3"/>
  <pageSetup paperSize="9" orientation="portrait" r:id="rId1"/>
  <drawing r:id="rId2"/>
  <extLs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B62"/>
  <sheetViews>
    <sheetView showGridLines="0" topLeftCell="B9" zoomScale="63" zoomScaleNormal="63" workbookViewId="0">
      <pane xSplit="8" ySplit="7" topLeftCell="J16" activePane="bottomRight" state="frozen"/>
      <selection pane="bottomRight" activeCell="H31" sqref="H31"/>
      <selection pane="bottomLeft" activeCell="B16" sqref="B16"/>
      <selection pane="topRight" activeCell="J9" sqref="J9"/>
    </sheetView>
  </sheetViews>
  <sheetFormatPr defaultRowHeight="15"/>
  <cols>
    <col min="1" max="3" width="2.140625" customWidth="1"/>
    <col min="7" max="7" width="10.140625" customWidth="1"/>
    <col min="8" max="8" width="53.28515625" customWidth="1"/>
    <col min="9" max="9" width="20.5703125" customWidth="1"/>
    <col min="10" max="10" width="23.28515625" customWidth="1"/>
    <col min="11" max="11" width="38.85546875" customWidth="1"/>
    <col min="12" max="12" width="22.140625" customWidth="1"/>
    <col min="13" max="13" width="42.42578125" customWidth="1"/>
    <col min="14" max="14" width="51" customWidth="1"/>
    <col min="15" max="15" width="41.5703125" customWidth="1"/>
    <col min="16" max="16" width="27.85546875" hidden="1" customWidth="1"/>
    <col min="17" max="17" width="30.42578125" customWidth="1"/>
    <col min="18" max="18" width="31.42578125" customWidth="1"/>
    <col min="19" max="19" width="37.5703125" customWidth="1"/>
    <col min="20" max="20" width="37.28515625" customWidth="1"/>
    <col min="21" max="21" width="31.85546875" customWidth="1"/>
    <col min="22" max="22" width="30.42578125" customWidth="1"/>
    <col min="23" max="23" width="30.140625" customWidth="1"/>
    <col min="24" max="24" width="30.85546875" customWidth="1"/>
    <col min="25" max="25" width="32.5703125" customWidth="1"/>
    <col min="26" max="26" width="34.42578125" customWidth="1"/>
    <col min="27" max="27" width="31" customWidth="1"/>
    <col min="28" max="28" width="31.42578125" customWidth="1"/>
  </cols>
  <sheetData>
    <row r="1" spans="2:28" hidden="1"/>
    <row r="2" spans="2:28" hidden="1"/>
    <row r="3" spans="2:28" ht="29.1" hidden="1" customHeight="1"/>
    <row r="4" spans="2:28" hidden="1"/>
    <row r="5" spans="2:28" hidden="1"/>
    <row r="6" spans="2:28" hidden="1"/>
    <row r="7" spans="2:28" ht="18" hidden="1">
      <c r="I7" s="8" t="s">
        <v>12</v>
      </c>
    </row>
    <row r="8" spans="2:28" hidden="1"/>
    <row r="11" spans="2:28" ht="18.75">
      <c r="K11" s="76" t="str">
        <f>"Latest Data Sets: "&amp;" "&amp;Sheet3!$J$8</f>
        <v>Latest Data Sets:  01/04/2022</v>
      </c>
    </row>
    <row r="12" spans="2:28">
      <c r="B12" s="1"/>
      <c r="C12" s="1"/>
      <c r="D12" s="1"/>
      <c r="E12" s="1"/>
      <c r="F12" s="1"/>
      <c r="G12" s="58"/>
    </row>
    <row r="13" spans="2:28">
      <c r="B13" s="1"/>
      <c r="C13" s="1"/>
      <c r="D13" s="1"/>
      <c r="E13" s="1"/>
      <c r="F13" s="1"/>
      <c r="G13" s="58"/>
      <c r="H13" s="3"/>
    </row>
    <row r="14" spans="2:28" s="13" customFormat="1" ht="15.75">
      <c r="B14" s="59"/>
      <c r="C14" s="59"/>
      <c r="D14" s="59"/>
      <c r="E14" s="59"/>
      <c r="F14" s="59"/>
      <c r="G14" s="60"/>
      <c r="H14" s="36" t="s">
        <v>13</v>
      </c>
      <c r="I14" s="14" t="s">
        <v>14</v>
      </c>
      <c r="J14" s="15" t="s">
        <v>15</v>
      </c>
      <c r="K14" s="15" t="s">
        <v>16</v>
      </c>
      <c r="L14" s="15" t="s">
        <v>7</v>
      </c>
      <c r="M14" s="15" t="s">
        <v>17</v>
      </c>
      <c r="N14" s="42" t="s">
        <v>18</v>
      </c>
      <c r="O14" s="46" t="s">
        <v>19</v>
      </c>
      <c r="P14" s="47" t="s">
        <v>20</v>
      </c>
      <c r="Q14" s="48" t="s">
        <v>21</v>
      </c>
      <c r="R14" s="48" t="s">
        <v>22</v>
      </c>
      <c r="S14" s="48" t="s">
        <v>23</v>
      </c>
      <c r="T14" s="48" t="s">
        <v>24</v>
      </c>
      <c r="U14" s="48" t="s">
        <v>25</v>
      </c>
      <c r="V14" s="48" t="s">
        <v>26</v>
      </c>
      <c r="W14" s="48" t="s">
        <v>27</v>
      </c>
      <c r="X14" s="48" t="s">
        <v>28</v>
      </c>
      <c r="Y14" s="48" t="s">
        <v>29</v>
      </c>
      <c r="Z14" s="48" t="s">
        <v>30</v>
      </c>
      <c r="AA14" s="49" t="s">
        <v>31</v>
      </c>
      <c r="AB14" s="49" t="s">
        <v>32</v>
      </c>
    </row>
    <row r="15" spans="2:28" ht="15.75" thickBot="1">
      <c r="B15" s="1"/>
      <c r="C15" s="1"/>
      <c r="D15" s="1"/>
      <c r="E15" s="1"/>
      <c r="F15" s="1"/>
      <c r="G15" s="58"/>
      <c r="H15" s="37" t="s">
        <v>33</v>
      </c>
      <c r="I15" s="30" t="s">
        <v>34</v>
      </c>
      <c r="J15" s="31" t="s">
        <v>35</v>
      </c>
      <c r="K15" s="31" t="s">
        <v>36</v>
      </c>
      <c r="L15" s="31" t="s">
        <v>37</v>
      </c>
      <c r="M15" s="31" t="s">
        <v>38</v>
      </c>
      <c r="N15" s="43" t="s">
        <v>39</v>
      </c>
      <c r="O15" t="s">
        <v>40</v>
      </c>
      <c r="P15" t="s">
        <v>41</v>
      </c>
      <c r="Q15" t="s">
        <v>42</v>
      </c>
      <c r="R15" t="s">
        <v>43</v>
      </c>
      <c r="S15" t="s">
        <v>44</v>
      </c>
      <c r="T15" t="s">
        <v>45</v>
      </c>
      <c r="U15" t="s">
        <v>46</v>
      </c>
      <c r="V15" t="s">
        <v>47</v>
      </c>
      <c r="W15" t="s">
        <v>48</v>
      </c>
      <c r="X15" t="s">
        <v>49</v>
      </c>
      <c r="Y15" t="s">
        <v>50</v>
      </c>
      <c r="Z15" t="s">
        <v>51</v>
      </c>
      <c r="AA15" t="s">
        <v>52</v>
      </c>
      <c r="AB15" t="s">
        <v>53</v>
      </c>
    </row>
    <row r="16" spans="2:28" ht="15.75" thickTop="1">
      <c r="B16" s="1"/>
      <c r="C16" s="1"/>
      <c r="D16" s="1"/>
      <c r="E16" s="1"/>
      <c r="F16" s="1"/>
      <c r="G16" s="58"/>
      <c r="H16" s="38" t="s">
        <v>54</v>
      </c>
      <c r="I16" s="24">
        <v>41477</v>
      </c>
      <c r="J16" s="25">
        <v>11078</v>
      </c>
      <c r="K16" s="25">
        <v>2073</v>
      </c>
      <c r="L16" s="54">
        <v>0.18712764036829752</v>
      </c>
      <c r="M16" s="25">
        <v>917</v>
      </c>
      <c r="N16" s="44">
        <v>874</v>
      </c>
      <c r="O16" s="73">
        <v>7.8895107420111937E-2</v>
      </c>
      <c r="P16">
        <v>6</v>
      </c>
      <c r="Q16">
        <v>275</v>
      </c>
      <c r="R16">
        <v>242</v>
      </c>
      <c r="S16">
        <v>33</v>
      </c>
      <c r="T16">
        <v>180</v>
      </c>
      <c r="U16">
        <v>172</v>
      </c>
      <c r="V16">
        <v>8</v>
      </c>
      <c r="W16">
        <v>263</v>
      </c>
      <c r="X16">
        <v>262</v>
      </c>
      <c r="Y16">
        <v>1</v>
      </c>
      <c r="Z16">
        <v>199</v>
      </c>
      <c r="AA16">
        <v>192</v>
      </c>
      <c r="AB16">
        <v>7</v>
      </c>
    </row>
    <row r="17" spans="2:28">
      <c r="B17" s="1"/>
      <c r="C17" s="1"/>
      <c r="D17" s="1"/>
      <c r="E17" s="1"/>
      <c r="F17" s="1"/>
      <c r="G17" s="58"/>
      <c r="H17" s="39" t="s">
        <v>55</v>
      </c>
      <c r="I17" s="12">
        <v>15517</v>
      </c>
      <c r="J17" s="10">
        <v>3886</v>
      </c>
      <c r="K17" s="10">
        <v>1595</v>
      </c>
      <c r="L17" s="55">
        <v>0.41044776119402987</v>
      </c>
      <c r="M17" s="10">
        <v>602</v>
      </c>
      <c r="N17" s="45">
        <v>581</v>
      </c>
      <c r="O17" s="73">
        <v>0.14951106536284098</v>
      </c>
      <c r="P17">
        <v>5</v>
      </c>
      <c r="Q17">
        <v>224</v>
      </c>
      <c r="R17">
        <v>202</v>
      </c>
      <c r="S17">
        <v>22</v>
      </c>
      <c r="T17">
        <v>118</v>
      </c>
      <c r="U17">
        <v>116</v>
      </c>
      <c r="V17">
        <v>2</v>
      </c>
      <c r="W17">
        <v>117</v>
      </c>
      <c r="X17">
        <v>116</v>
      </c>
      <c r="Y17">
        <v>1</v>
      </c>
      <c r="Z17">
        <v>143</v>
      </c>
      <c r="AA17">
        <v>142</v>
      </c>
      <c r="AB17">
        <v>1</v>
      </c>
    </row>
    <row r="18" spans="2:28" ht="15.75" thickBot="1">
      <c r="B18" s="1"/>
      <c r="C18" s="1"/>
      <c r="D18" s="1"/>
      <c r="E18" s="1"/>
      <c r="F18" s="1"/>
      <c r="G18" s="58"/>
      <c r="H18" s="40" t="s">
        <v>56</v>
      </c>
      <c r="I18" s="12">
        <v>2782</v>
      </c>
      <c r="J18" s="10">
        <v>708</v>
      </c>
      <c r="K18" s="10">
        <v>235</v>
      </c>
      <c r="L18" s="55">
        <v>0.33192090395480228</v>
      </c>
      <c r="M18" s="10">
        <v>196</v>
      </c>
      <c r="N18" s="45">
        <v>193</v>
      </c>
      <c r="O18" s="73">
        <v>0.27259887005649719</v>
      </c>
      <c r="P18">
        <v>0</v>
      </c>
      <c r="Q18">
        <v>2</v>
      </c>
      <c r="R18">
        <v>1</v>
      </c>
      <c r="S18">
        <v>1</v>
      </c>
      <c r="T18">
        <v>35</v>
      </c>
      <c r="U18">
        <v>34</v>
      </c>
      <c r="V18">
        <v>1</v>
      </c>
      <c r="W18">
        <v>129</v>
      </c>
      <c r="X18">
        <v>129</v>
      </c>
      <c r="Y18">
        <v>0</v>
      </c>
      <c r="Z18">
        <v>30</v>
      </c>
      <c r="AA18">
        <v>29</v>
      </c>
      <c r="AB18">
        <v>1</v>
      </c>
    </row>
    <row r="19" spans="2:28" ht="15.75" thickTop="1">
      <c r="B19" s="1"/>
      <c r="C19" s="1"/>
      <c r="D19" s="1"/>
      <c r="E19" s="1"/>
      <c r="F19" s="1"/>
      <c r="G19" s="58"/>
      <c r="H19" s="40" t="s">
        <v>57</v>
      </c>
      <c r="I19" s="12">
        <v>6237</v>
      </c>
      <c r="J19" s="10">
        <v>1598</v>
      </c>
      <c r="K19" s="10">
        <v>25</v>
      </c>
      <c r="L19" s="55">
        <v>1.5644555694618274E-2</v>
      </c>
      <c r="M19" s="10">
        <v>10</v>
      </c>
      <c r="N19" s="45">
        <v>9</v>
      </c>
      <c r="O19" s="73">
        <v>5.6320400500625778E-3</v>
      </c>
      <c r="P19">
        <v>0</v>
      </c>
      <c r="Q19">
        <v>1</v>
      </c>
      <c r="R19">
        <v>1</v>
      </c>
      <c r="S19">
        <v>0</v>
      </c>
      <c r="T19">
        <v>6</v>
      </c>
      <c r="U19">
        <v>5</v>
      </c>
      <c r="V19">
        <v>1</v>
      </c>
      <c r="W19">
        <v>3</v>
      </c>
      <c r="X19">
        <v>3</v>
      </c>
      <c r="Y19">
        <v>0</v>
      </c>
      <c r="Z19">
        <v>0</v>
      </c>
      <c r="AA19">
        <v>0</v>
      </c>
      <c r="AB19">
        <v>0</v>
      </c>
    </row>
    <row r="20" spans="2:28">
      <c r="B20" s="1"/>
      <c r="C20" s="1"/>
      <c r="D20" s="1"/>
      <c r="E20" s="1"/>
      <c r="F20" s="1"/>
      <c r="G20" s="58"/>
      <c r="H20" s="41" t="s">
        <v>58</v>
      </c>
      <c r="I20" s="12">
        <v>9214</v>
      </c>
      <c r="J20" s="10">
        <v>2628</v>
      </c>
      <c r="K20" s="10">
        <v>136</v>
      </c>
      <c r="L20" s="55">
        <v>5.1750380517503802E-2</v>
      </c>
      <c r="M20" s="10">
        <v>70</v>
      </c>
      <c r="N20" s="45">
        <v>68</v>
      </c>
      <c r="O20" s="73">
        <v>2.5875190258751901E-2</v>
      </c>
      <c r="P20">
        <v>0</v>
      </c>
      <c r="Q20">
        <v>22</v>
      </c>
      <c r="R20">
        <v>21</v>
      </c>
      <c r="S20">
        <v>1</v>
      </c>
      <c r="T20">
        <v>13</v>
      </c>
      <c r="U20">
        <v>13</v>
      </c>
      <c r="V20">
        <v>0</v>
      </c>
      <c r="W20">
        <v>14</v>
      </c>
      <c r="X20">
        <v>14</v>
      </c>
      <c r="Y20">
        <v>0</v>
      </c>
      <c r="Z20">
        <v>21</v>
      </c>
      <c r="AA20">
        <v>20</v>
      </c>
      <c r="AB20">
        <v>1</v>
      </c>
    </row>
    <row r="21" spans="2:28" ht="15.75" thickBot="1">
      <c r="B21" s="1"/>
      <c r="C21" s="1"/>
      <c r="D21" s="1"/>
      <c r="E21" s="1"/>
      <c r="F21" s="1"/>
      <c r="G21" s="58"/>
      <c r="H21" s="118" t="s">
        <v>59</v>
      </c>
      <c r="I21" s="12">
        <v>7727</v>
      </c>
      <c r="J21" s="10">
        <v>2258</v>
      </c>
      <c r="K21" s="10">
        <v>82</v>
      </c>
      <c r="L21" s="55">
        <v>3.6315323294951282E-2</v>
      </c>
      <c r="M21" s="10">
        <v>39</v>
      </c>
      <c r="N21" s="45">
        <v>23</v>
      </c>
      <c r="O21" s="73">
        <v>1.0186005314437556E-2</v>
      </c>
      <c r="P21">
        <v>1</v>
      </c>
      <c r="Q21">
        <v>26</v>
      </c>
      <c r="R21">
        <v>17</v>
      </c>
      <c r="S21">
        <v>9</v>
      </c>
      <c r="T21">
        <v>8</v>
      </c>
      <c r="U21">
        <v>4</v>
      </c>
      <c r="V21">
        <v>4</v>
      </c>
      <c r="W21">
        <v>0</v>
      </c>
      <c r="X21">
        <v>0</v>
      </c>
      <c r="Y21">
        <v>0</v>
      </c>
      <c r="Z21">
        <v>5</v>
      </c>
      <c r="AA21">
        <v>1</v>
      </c>
      <c r="AB21">
        <v>4</v>
      </c>
    </row>
    <row r="22" spans="2:28" ht="15.75" thickTop="1">
      <c r="B22" s="1"/>
      <c r="C22" s="1"/>
      <c r="D22" s="1"/>
      <c r="E22" s="1"/>
      <c r="F22" s="1"/>
      <c r="G22" s="58"/>
      <c r="H22" s="38" t="s">
        <v>60</v>
      </c>
      <c r="I22" s="12">
        <v>53275</v>
      </c>
      <c r="J22" s="10">
        <v>14666</v>
      </c>
      <c r="K22" s="10">
        <v>4599</v>
      </c>
      <c r="L22" s="55">
        <v>0.31358243556525295</v>
      </c>
      <c r="M22" s="10">
        <v>1246</v>
      </c>
      <c r="N22" s="45">
        <v>1179</v>
      </c>
      <c r="O22" s="73">
        <v>8.039001772807855E-2</v>
      </c>
      <c r="P22">
        <v>5</v>
      </c>
      <c r="Q22">
        <v>73</v>
      </c>
      <c r="R22">
        <v>74</v>
      </c>
      <c r="S22">
        <v>-1</v>
      </c>
      <c r="T22">
        <v>265</v>
      </c>
      <c r="U22">
        <v>260</v>
      </c>
      <c r="V22">
        <v>5</v>
      </c>
      <c r="W22">
        <v>335</v>
      </c>
      <c r="X22">
        <v>303</v>
      </c>
      <c r="Y22">
        <v>32</v>
      </c>
      <c r="Z22">
        <v>562</v>
      </c>
      <c r="AA22">
        <v>537</v>
      </c>
      <c r="AB22">
        <v>25</v>
      </c>
    </row>
    <row r="23" spans="2:28">
      <c r="B23" s="1"/>
      <c r="C23" s="1"/>
      <c r="D23" s="1"/>
      <c r="E23" s="1"/>
      <c r="F23" s="1"/>
      <c r="G23" s="58"/>
      <c r="H23" s="39" t="s">
        <v>61</v>
      </c>
      <c r="I23" s="12">
        <v>9172</v>
      </c>
      <c r="J23" s="10">
        <v>2238</v>
      </c>
      <c r="K23" s="10">
        <v>1702</v>
      </c>
      <c r="L23" s="55">
        <v>0.7605004468275246</v>
      </c>
      <c r="M23" s="10">
        <v>728</v>
      </c>
      <c r="N23" s="45">
        <v>726</v>
      </c>
      <c r="O23" s="73">
        <v>0.32439678284182305</v>
      </c>
      <c r="P23">
        <v>2</v>
      </c>
      <c r="Q23">
        <v>21</v>
      </c>
      <c r="R23">
        <v>21</v>
      </c>
      <c r="S23">
        <v>0</v>
      </c>
      <c r="T23">
        <v>162</v>
      </c>
      <c r="U23">
        <v>161</v>
      </c>
      <c r="V23">
        <v>1</v>
      </c>
      <c r="W23">
        <v>235</v>
      </c>
      <c r="X23">
        <v>235</v>
      </c>
      <c r="Y23">
        <v>0</v>
      </c>
      <c r="Z23">
        <v>310</v>
      </c>
      <c r="AA23">
        <v>307</v>
      </c>
      <c r="AB23">
        <v>3</v>
      </c>
    </row>
    <row r="24" spans="2:28">
      <c r="B24" s="1"/>
      <c r="C24" s="1"/>
      <c r="D24" s="1"/>
      <c r="E24" s="1"/>
      <c r="F24" s="1"/>
      <c r="G24" s="58"/>
      <c r="H24" s="40" t="s">
        <v>62</v>
      </c>
      <c r="I24" s="12">
        <v>13283</v>
      </c>
      <c r="J24" s="10">
        <v>3727</v>
      </c>
      <c r="K24" s="10">
        <v>1727</v>
      </c>
      <c r="L24" s="55">
        <v>0.46337536892943387</v>
      </c>
      <c r="M24" s="10">
        <v>325</v>
      </c>
      <c r="N24" s="45">
        <v>321</v>
      </c>
      <c r="O24" s="73">
        <v>8.612825328682587E-2</v>
      </c>
      <c r="P24">
        <v>1</v>
      </c>
      <c r="Q24">
        <v>33</v>
      </c>
      <c r="R24">
        <v>33</v>
      </c>
      <c r="S24">
        <v>0</v>
      </c>
      <c r="T24">
        <v>82</v>
      </c>
      <c r="U24">
        <v>82</v>
      </c>
      <c r="V24">
        <v>0</v>
      </c>
      <c r="W24">
        <v>49</v>
      </c>
      <c r="X24">
        <v>48</v>
      </c>
      <c r="Y24">
        <v>1</v>
      </c>
      <c r="Z24">
        <v>161</v>
      </c>
      <c r="AA24">
        <v>157</v>
      </c>
      <c r="AB24">
        <v>4</v>
      </c>
    </row>
    <row r="25" spans="2:28">
      <c r="B25" s="1"/>
      <c r="C25" s="1"/>
      <c r="D25" s="1"/>
      <c r="E25" s="1"/>
      <c r="F25" s="1"/>
      <c r="G25" s="58"/>
      <c r="H25" s="40" t="s">
        <v>63</v>
      </c>
      <c r="I25" s="12">
        <v>7996</v>
      </c>
      <c r="J25" s="10">
        <v>2001</v>
      </c>
      <c r="K25" s="10">
        <v>950</v>
      </c>
      <c r="L25" s="55">
        <v>0.47476261869065467</v>
      </c>
      <c r="M25" s="10">
        <v>130</v>
      </c>
      <c r="N25" s="45">
        <v>109</v>
      </c>
      <c r="O25" s="73">
        <v>5.4472763618190902E-2</v>
      </c>
      <c r="P25">
        <v>11</v>
      </c>
      <c r="Q25">
        <v>12</v>
      </c>
      <c r="R25">
        <v>7</v>
      </c>
      <c r="S25">
        <v>5</v>
      </c>
      <c r="T25">
        <v>21</v>
      </c>
      <c r="U25">
        <v>17</v>
      </c>
      <c r="V25">
        <v>4</v>
      </c>
      <c r="W25">
        <v>28</v>
      </c>
      <c r="X25">
        <v>16</v>
      </c>
      <c r="Y25">
        <v>12</v>
      </c>
      <c r="Z25">
        <v>69</v>
      </c>
      <c r="AA25">
        <v>58</v>
      </c>
      <c r="AB25">
        <v>11</v>
      </c>
    </row>
    <row r="26" spans="2:28">
      <c r="B26" s="1"/>
      <c r="C26" s="1"/>
      <c r="D26" s="1"/>
      <c r="E26" s="1"/>
      <c r="F26" s="1"/>
      <c r="G26" s="58"/>
      <c r="H26" s="41" t="s">
        <v>64</v>
      </c>
      <c r="I26" s="12">
        <v>6869</v>
      </c>
      <c r="J26" s="10">
        <v>2164</v>
      </c>
      <c r="K26" s="10">
        <v>12</v>
      </c>
      <c r="L26" s="55">
        <v>5.5452865064695009E-3</v>
      </c>
      <c r="M26" s="10">
        <v>5</v>
      </c>
      <c r="N26" s="45">
        <v>3</v>
      </c>
      <c r="O26" s="73">
        <v>1.3863216266173752E-3</v>
      </c>
      <c r="P26">
        <v>0</v>
      </c>
      <c r="Q26">
        <v>2</v>
      </c>
      <c r="R26">
        <v>2</v>
      </c>
      <c r="S26">
        <v>0</v>
      </c>
      <c r="T26">
        <v>0</v>
      </c>
      <c r="U26">
        <v>0</v>
      </c>
      <c r="V26">
        <v>0</v>
      </c>
      <c r="W26">
        <v>0</v>
      </c>
      <c r="X26">
        <v>0</v>
      </c>
      <c r="Y26">
        <v>0</v>
      </c>
      <c r="Z26">
        <v>3</v>
      </c>
      <c r="AA26">
        <v>1</v>
      </c>
      <c r="AB26">
        <v>2</v>
      </c>
    </row>
    <row r="27" spans="2:28">
      <c r="B27" s="1"/>
      <c r="C27" s="1"/>
      <c r="D27" s="1"/>
      <c r="E27" s="1"/>
      <c r="F27" s="1"/>
      <c r="G27" s="58"/>
      <c r="H27" s="118" t="s">
        <v>65</v>
      </c>
      <c r="I27" s="12">
        <v>15955</v>
      </c>
      <c r="J27" s="10">
        <v>4536</v>
      </c>
      <c r="K27" s="10">
        <v>208</v>
      </c>
      <c r="L27" s="55">
        <v>4.585537918871252E-2</v>
      </c>
      <c r="M27" s="10">
        <v>58</v>
      </c>
      <c r="N27" s="45">
        <v>20</v>
      </c>
      <c r="O27" s="73">
        <v>4.4091710758377423E-3</v>
      </c>
      <c r="P27">
        <v>-9</v>
      </c>
      <c r="Q27">
        <v>5</v>
      </c>
      <c r="R27">
        <v>11</v>
      </c>
      <c r="S27">
        <v>-6</v>
      </c>
      <c r="V27">
        <v>0</v>
      </c>
      <c r="W27">
        <v>23</v>
      </c>
      <c r="X27">
        <v>4</v>
      </c>
      <c r="Y27">
        <v>19</v>
      </c>
      <c r="Z27">
        <v>19</v>
      </c>
      <c r="AA27">
        <v>14</v>
      </c>
      <c r="AB27">
        <v>5</v>
      </c>
    </row>
    <row r="28" spans="2:28">
      <c r="B28" s="1"/>
      <c r="C28" s="1"/>
      <c r="D28" s="1"/>
      <c r="E28" s="1"/>
      <c r="F28" s="1"/>
      <c r="G28" s="58"/>
      <c r="H28" s="38" t="s">
        <v>66</v>
      </c>
      <c r="I28" s="12">
        <v>51910</v>
      </c>
      <c r="J28" s="10">
        <v>13347</v>
      </c>
      <c r="K28" s="10">
        <v>1926</v>
      </c>
      <c r="L28" s="55">
        <v>0.14430209035738367</v>
      </c>
      <c r="M28" s="10">
        <v>945</v>
      </c>
      <c r="N28" s="45">
        <v>730</v>
      </c>
      <c r="O28" s="73">
        <v>5.4693938712819364E-2</v>
      </c>
      <c r="P28">
        <v>-75</v>
      </c>
      <c r="Q28">
        <v>138</v>
      </c>
      <c r="R28">
        <v>211</v>
      </c>
      <c r="S28">
        <v>-73</v>
      </c>
      <c r="T28">
        <v>237</v>
      </c>
      <c r="U28">
        <v>260</v>
      </c>
      <c r="V28">
        <v>-23</v>
      </c>
      <c r="W28">
        <v>247</v>
      </c>
      <c r="X28">
        <v>156</v>
      </c>
      <c r="Y28">
        <v>91</v>
      </c>
      <c r="Z28">
        <v>232</v>
      </c>
      <c r="AA28">
        <v>178</v>
      </c>
      <c r="AB28">
        <v>54</v>
      </c>
    </row>
    <row r="29" spans="2:28">
      <c r="B29" s="1"/>
      <c r="C29" s="1"/>
      <c r="D29" s="1"/>
      <c r="E29" s="1"/>
      <c r="F29" s="1"/>
      <c r="G29" s="58"/>
      <c r="H29" s="39" t="s">
        <v>67</v>
      </c>
      <c r="I29" s="12">
        <v>7013</v>
      </c>
      <c r="J29" s="10">
        <v>1689</v>
      </c>
      <c r="K29" s="10">
        <v>58</v>
      </c>
      <c r="L29" s="55">
        <v>3.4339846062759027E-2</v>
      </c>
      <c r="M29" s="10">
        <v>37</v>
      </c>
      <c r="N29" s="45">
        <v>20</v>
      </c>
      <c r="O29" s="73">
        <v>1.1841326228537596E-2</v>
      </c>
      <c r="P29">
        <v>1</v>
      </c>
      <c r="Q29">
        <v>12</v>
      </c>
      <c r="R29">
        <v>5</v>
      </c>
      <c r="S29">
        <v>7</v>
      </c>
      <c r="T29">
        <v>12</v>
      </c>
      <c r="U29">
        <v>7</v>
      </c>
      <c r="V29">
        <v>5</v>
      </c>
      <c r="W29">
        <v>6</v>
      </c>
      <c r="X29">
        <v>2</v>
      </c>
      <c r="Y29">
        <v>4</v>
      </c>
      <c r="Z29">
        <v>7</v>
      </c>
      <c r="AA29">
        <v>5</v>
      </c>
      <c r="AB29">
        <v>2</v>
      </c>
    </row>
    <row r="30" spans="2:28">
      <c r="B30" s="1"/>
      <c r="C30" s="1"/>
      <c r="D30" s="1"/>
      <c r="E30" s="1"/>
      <c r="F30" s="1"/>
      <c r="G30" s="58"/>
      <c r="H30" s="40" t="s">
        <v>68</v>
      </c>
      <c r="I30" s="12">
        <v>3901</v>
      </c>
      <c r="J30" s="10">
        <v>987</v>
      </c>
      <c r="K30" s="10">
        <v>125</v>
      </c>
      <c r="L30" s="55">
        <v>0.12664640324214793</v>
      </c>
      <c r="M30" s="10">
        <v>122</v>
      </c>
      <c r="N30" s="45">
        <v>6</v>
      </c>
      <c r="O30" s="73">
        <v>6.0790273556231003E-3</v>
      </c>
      <c r="P30">
        <v>3</v>
      </c>
      <c r="Q30">
        <v>2</v>
      </c>
      <c r="R30">
        <v>1</v>
      </c>
      <c r="S30">
        <v>1</v>
      </c>
      <c r="T30">
        <v>35</v>
      </c>
      <c r="U30">
        <v>1</v>
      </c>
      <c r="V30">
        <v>34</v>
      </c>
      <c r="W30">
        <v>55</v>
      </c>
      <c r="X30">
        <v>0</v>
      </c>
      <c r="Y30">
        <v>55</v>
      </c>
      <c r="Z30">
        <v>30</v>
      </c>
      <c r="AA30">
        <v>1</v>
      </c>
      <c r="AB30">
        <v>29</v>
      </c>
    </row>
    <row r="31" spans="2:28">
      <c r="B31" s="1"/>
      <c r="C31" s="1"/>
      <c r="D31" s="1"/>
      <c r="E31" s="1"/>
      <c r="F31" s="1"/>
      <c r="G31" s="58"/>
      <c r="H31" s="40" t="s">
        <v>69</v>
      </c>
      <c r="I31" s="12">
        <v>8471</v>
      </c>
      <c r="J31" s="10">
        <v>2316</v>
      </c>
      <c r="K31" s="10">
        <v>794</v>
      </c>
      <c r="L31" s="55">
        <v>0.34283246977547494</v>
      </c>
      <c r="M31" s="10">
        <v>429</v>
      </c>
      <c r="N31" s="45">
        <v>426</v>
      </c>
      <c r="O31" s="73">
        <v>0.18393782383419688</v>
      </c>
      <c r="P31">
        <v>3</v>
      </c>
      <c r="Q31">
        <v>83</v>
      </c>
      <c r="R31">
        <v>83</v>
      </c>
      <c r="S31">
        <v>0</v>
      </c>
      <c r="T31">
        <v>137</v>
      </c>
      <c r="U31">
        <v>136</v>
      </c>
      <c r="V31">
        <v>1</v>
      </c>
      <c r="W31">
        <v>124</v>
      </c>
      <c r="X31">
        <v>121</v>
      </c>
      <c r="Y31">
        <v>3</v>
      </c>
      <c r="Z31">
        <v>85</v>
      </c>
      <c r="AA31">
        <v>83</v>
      </c>
      <c r="AB31">
        <v>2</v>
      </c>
    </row>
    <row r="32" spans="2:28">
      <c r="B32" s="1"/>
      <c r="C32" s="1"/>
      <c r="D32" s="1"/>
      <c r="E32" s="1"/>
      <c r="F32" s="1"/>
      <c r="G32" s="58"/>
      <c r="H32" s="40" t="s">
        <v>70</v>
      </c>
      <c r="I32" s="12">
        <v>6230</v>
      </c>
      <c r="J32" s="10">
        <v>1508</v>
      </c>
      <c r="K32" s="10">
        <v>56</v>
      </c>
      <c r="L32" s="55">
        <v>3.7135278514588858E-2</v>
      </c>
      <c r="M32" s="10">
        <v>26</v>
      </c>
      <c r="N32" s="45">
        <v>23</v>
      </c>
      <c r="O32" s="73">
        <v>1.5251989389920425E-2</v>
      </c>
      <c r="P32">
        <v>0</v>
      </c>
      <c r="Q32">
        <v>6</v>
      </c>
      <c r="R32">
        <v>6</v>
      </c>
      <c r="S32">
        <v>0</v>
      </c>
      <c r="T32">
        <v>2</v>
      </c>
      <c r="U32">
        <v>2</v>
      </c>
      <c r="V32">
        <v>0</v>
      </c>
      <c r="W32">
        <v>9</v>
      </c>
      <c r="X32">
        <v>7</v>
      </c>
      <c r="Y32">
        <v>2</v>
      </c>
      <c r="Z32">
        <v>9</v>
      </c>
      <c r="AA32">
        <v>8</v>
      </c>
      <c r="AB32">
        <v>1</v>
      </c>
    </row>
    <row r="33" spans="2:28">
      <c r="B33" s="1"/>
      <c r="C33" s="1"/>
      <c r="D33" s="1"/>
      <c r="E33" s="1"/>
      <c r="F33" s="1"/>
      <c r="G33" s="58"/>
      <c r="H33" s="41" t="s">
        <v>71</v>
      </c>
      <c r="I33" s="12">
        <v>4395</v>
      </c>
      <c r="J33" s="10">
        <v>1242</v>
      </c>
      <c r="K33" s="10">
        <v>158</v>
      </c>
      <c r="L33" s="55">
        <v>0.12721417069243157</v>
      </c>
      <c r="M33" s="10">
        <v>69</v>
      </c>
      <c r="N33" s="45">
        <v>52</v>
      </c>
      <c r="O33" s="73">
        <v>4.1867954911433171E-2</v>
      </c>
      <c r="P33">
        <v>2</v>
      </c>
      <c r="Q33">
        <v>12</v>
      </c>
      <c r="R33">
        <v>9</v>
      </c>
      <c r="S33">
        <v>3</v>
      </c>
      <c r="T33">
        <v>25</v>
      </c>
      <c r="U33">
        <v>19</v>
      </c>
      <c r="V33">
        <v>6</v>
      </c>
      <c r="W33">
        <v>17</v>
      </c>
      <c r="X33">
        <v>10</v>
      </c>
      <c r="Y33">
        <v>7</v>
      </c>
      <c r="Z33">
        <v>15</v>
      </c>
      <c r="AA33">
        <v>12</v>
      </c>
      <c r="AB33">
        <v>3</v>
      </c>
    </row>
    <row r="34" spans="2:28">
      <c r="B34" s="1"/>
      <c r="C34" s="1"/>
      <c r="D34" s="1"/>
      <c r="E34" s="1"/>
      <c r="F34" s="1"/>
      <c r="G34" s="58"/>
      <c r="H34" s="118" t="s">
        <v>72</v>
      </c>
      <c r="I34" s="12">
        <v>5154</v>
      </c>
      <c r="J34" s="10">
        <v>1372</v>
      </c>
      <c r="K34" s="10">
        <v>24</v>
      </c>
      <c r="L34" s="55">
        <v>1.7492711370262391E-2</v>
      </c>
      <c r="M34" s="10">
        <v>2</v>
      </c>
      <c r="N34" s="45"/>
      <c r="O34" s="73">
        <v>0</v>
      </c>
      <c r="P34">
        <v>-2</v>
      </c>
      <c r="R34">
        <v>2</v>
      </c>
      <c r="S34">
        <v>-2</v>
      </c>
      <c r="V34">
        <v>0</v>
      </c>
      <c r="Y34">
        <v>0</v>
      </c>
      <c r="AB34">
        <v>0</v>
      </c>
    </row>
    <row r="35" spans="2:28">
      <c r="B35" s="1"/>
      <c r="C35" s="1"/>
      <c r="D35" s="1"/>
      <c r="E35" s="1"/>
      <c r="F35" s="1"/>
      <c r="G35" s="58"/>
      <c r="H35" s="118" t="s">
        <v>73</v>
      </c>
      <c r="I35" s="12">
        <v>7244</v>
      </c>
      <c r="J35" s="10">
        <v>1942</v>
      </c>
      <c r="K35" s="10">
        <v>235</v>
      </c>
      <c r="L35" s="55">
        <v>0.12100926879505665</v>
      </c>
      <c r="M35" s="10">
        <v>136</v>
      </c>
      <c r="N35" s="45">
        <v>109</v>
      </c>
      <c r="O35" s="73">
        <v>5.6127703398558187E-2</v>
      </c>
      <c r="P35">
        <v>-87</v>
      </c>
      <c r="Q35">
        <v>13</v>
      </c>
      <c r="R35">
        <v>98</v>
      </c>
      <c r="S35">
        <v>-85</v>
      </c>
      <c r="T35">
        <v>8</v>
      </c>
      <c r="U35">
        <v>90</v>
      </c>
      <c r="V35">
        <v>-82</v>
      </c>
      <c r="W35">
        <v>13</v>
      </c>
      <c r="X35">
        <v>4</v>
      </c>
      <c r="Y35">
        <v>9</v>
      </c>
      <c r="Z35">
        <v>13</v>
      </c>
      <c r="AA35">
        <v>4</v>
      </c>
      <c r="AB35">
        <v>9</v>
      </c>
    </row>
    <row r="36" spans="2:28">
      <c r="B36" s="1"/>
      <c r="C36" s="1"/>
      <c r="D36" s="1"/>
      <c r="E36" s="1"/>
      <c r="F36" s="1"/>
      <c r="G36" s="58"/>
      <c r="H36" s="118" t="s">
        <v>74</v>
      </c>
      <c r="I36" s="12">
        <v>9502</v>
      </c>
      <c r="J36" s="10">
        <v>2291</v>
      </c>
      <c r="K36" s="10">
        <v>476</v>
      </c>
      <c r="L36" s="55">
        <v>0.20776953295504147</v>
      </c>
      <c r="M36" s="10">
        <v>124</v>
      </c>
      <c r="N36" s="45">
        <v>94</v>
      </c>
      <c r="O36" s="73">
        <v>4.1030117852466172E-2</v>
      </c>
      <c r="P36">
        <v>5</v>
      </c>
      <c r="Q36">
        <v>10</v>
      </c>
      <c r="R36">
        <v>7</v>
      </c>
      <c r="S36">
        <v>3</v>
      </c>
      <c r="T36">
        <v>18</v>
      </c>
      <c r="U36">
        <v>5</v>
      </c>
      <c r="V36">
        <v>13</v>
      </c>
      <c r="W36">
        <v>23</v>
      </c>
      <c r="X36">
        <v>12</v>
      </c>
      <c r="Y36">
        <v>11</v>
      </c>
      <c r="Z36">
        <v>73</v>
      </c>
      <c r="AA36">
        <v>65</v>
      </c>
      <c r="AB36">
        <v>8</v>
      </c>
    </row>
    <row r="37" spans="2:28">
      <c r="B37" s="1"/>
      <c r="C37" s="1"/>
      <c r="D37" s="1"/>
      <c r="E37" s="1"/>
      <c r="F37" s="1"/>
      <c r="G37" s="58"/>
      <c r="H37" s="38" t="s">
        <v>75</v>
      </c>
      <c r="I37" s="12">
        <v>58879</v>
      </c>
      <c r="J37" s="10">
        <v>15129</v>
      </c>
      <c r="K37" s="10">
        <v>6167</v>
      </c>
      <c r="L37" s="55">
        <v>0.4076277348139335</v>
      </c>
      <c r="M37" s="10">
        <v>1625</v>
      </c>
      <c r="N37" s="45">
        <v>1339</v>
      </c>
      <c r="O37" s="73">
        <v>8.8505519201533475E-2</v>
      </c>
      <c r="P37">
        <v>21</v>
      </c>
      <c r="Q37">
        <v>282</v>
      </c>
      <c r="R37">
        <v>255</v>
      </c>
      <c r="S37">
        <v>27</v>
      </c>
      <c r="T37">
        <v>443</v>
      </c>
      <c r="U37">
        <v>318</v>
      </c>
      <c r="V37">
        <v>125</v>
      </c>
      <c r="W37">
        <v>402</v>
      </c>
      <c r="X37">
        <v>297</v>
      </c>
      <c r="Y37">
        <v>105</v>
      </c>
      <c r="Z37">
        <v>497</v>
      </c>
      <c r="AA37">
        <v>448</v>
      </c>
      <c r="AB37">
        <v>49</v>
      </c>
    </row>
    <row r="38" spans="2:28">
      <c r="B38" s="1"/>
      <c r="C38" s="1"/>
      <c r="D38" s="1"/>
      <c r="E38" s="1"/>
      <c r="F38" s="1"/>
      <c r="G38" s="58"/>
      <c r="H38" s="39" t="s">
        <v>76</v>
      </c>
      <c r="I38" s="12">
        <v>6872</v>
      </c>
      <c r="J38" s="10">
        <v>1442</v>
      </c>
      <c r="K38" s="10">
        <v>1105</v>
      </c>
      <c r="L38" s="55">
        <v>0.76629680998613037</v>
      </c>
      <c r="M38" s="10">
        <v>83</v>
      </c>
      <c r="N38" s="45">
        <v>81</v>
      </c>
      <c r="O38" s="73">
        <v>5.6171983356449379E-2</v>
      </c>
      <c r="P38">
        <v>0</v>
      </c>
      <c r="Q38">
        <v>16</v>
      </c>
      <c r="R38">
        <v>16</v>
      </c>
      <c r="S38">
        <v>0</v>
      </c>
      <c r="T38">
        <v>8</v>
      </c>
      <c r="U38">
        <v>7</v>
      </c>
      <c r="V38">
        <v>1</v>
      </c>
      <c r="W38">
        <v>4</v>
      </c>
      <c r="X38">
        <v>4</v>
      </c>
      <c r="Y38">
        <v>0</v>
      </c>
      <c r="Z38">
        <v>55</v>
      </c>
      <c r="AA38">
        <v>54</v>
      </c>
      <c r="AB38">
        <v>1</v>
      </c>
    </row>
    <row r="39" spans="2:28">
      <c r="B39" s="1"/>
      <c r="C39" s="1"/>
      <c r="D39" s="1"/>
      <c r="E39" s="1"/>
      <c r="F39" s="1"/>
      <c r="G39" s="58"/>
      <c r="H39" s="40" t="s">
        <v>77</v>
      </c>
      <c r="I39" s="12">
        <v>3392</v>
      </c>
      <c r="J39" s="10">
        <v>817</v>
      </c>
      <c r="K39" s="10">
        <v>452</v>
      </c>
      <c r="L39" s="55">
        <v>0.55324357405140756</v>
      </c>
      <c r="M39" s="10">
        <v>112</v>
      </c>
      <c r="N39" s="45">
        <v>101</v>
      </c>
      <c r="O39" s="73">
        <v>0.12362301101591187</v>
      </c>
      <c r="P39">
        <v>4</v>
      </c>
      <c r="Q39">
        <v>15</v>
      </c>
      <c r="R39">
        <v>14</v>
      </c>
      <c r="S39">
        <v>1</v>
      </c>
      <c r="T39">
        <v>43</v>
      </c>
      <c r="U39">
        <v>40</v>
      </c>
      <c r="V39">
        <v>3</v>
      </c>
      <c r="W39">
        <v>31</v>
      </c>
      <c r="X39">
        <v>24</v>
      </c>
      <c r="Y39">
        <v>7</v>
      </c>
      <c r="Z39">
        <v>23</v>
      </c>
      <c r="AA39">
        <v>19</v>
      </c>
      <c r="AB39">
        <v>4</v>
      </c>
    </row>
    <row r="40" spans="2:28">
      <c r="B40" s="1"/>
      <c r="C40" s="1"/>
      <c r="D40" s="1"/>
      <c r="E40" s="1"/>
      <c r="F40" s="1"/>
      <c r="G40" s="58"/>
      <c r="H40" s="40" t="s">
        <v>78</v>
      </c>
      <c r="I40" s="12">
        <v>8077</v>
      </c>
      <c r="J40" s="10">
        <v>2218</v>
      </c>
      <c r="K40" s="10">
        <v>1029</v>
      </c>
      <c r="L40" s="55">
        <v>0.46393146979260597</v>
      </c>
      <c r="M40" s="10">
        <v>421</v>
      </c>
      <c r="N40" s="45">
        <v>418</v>
      </c>
      <c r="O40" s="73">
        <v>0.1884580703336339</v>
      </c>
      <c r="P40">
        <v>0</v>
      </c>
      <c r="Q40">
        <v>207</v>
      </c>
      <c r="R40">
        <v>206</v>
      </c>
      <c r="S40">
        <v>1</v>
      </c>
      <c r="T40">
        <v>106</v>
      </c>
      <c r="U40">
        <v>105</v>
      </c>
      <c r="V40">
        <v>1</v>
      </c>
      <c r="W40">
        <v>40</v>
      </c>
      <c r="X40">
        <v>39</v>
      </c>
      <c r="Y40">
        <v>1</v>
      </c>
      <c r="Z40">
        <v>68</v>
      </c>
      <c r="AA40">
        <v>68</v>
      </c>
      <c r="AB40">
        <v>0</v>
      </c>
    </row>
    <row r="41" spans="2:28">
      <c r="B41" s="1"/>
      <c r="C41" s="1"/>
      <c r="D41" s="1"/>
      <c r="E41" s="1"/>
      <c r="F41" s="1"/>
      <c r="G41" s="58"/>
      <c r="H41" s="40" t="s">
        <v>79</v>
      </c>
      <c r="I41" s="12">
        <v>14732</v>
      </c>
      <c r="J41" s="10">
        <v>4501</v>
      </c>
      <c r="K41" s="10">
        <v>1005</v>
      </c>
      <c r="L41" s="55">
        <v>0.22328371473005998</v>
      </c>
      <c r="M41" s="10">
        <v>464</v>
      </c>
      <c r="N41" s="45">
        <v>464</v>
      </c>
      <c r="O41" s="73">
        <v>0.10308820262163963</v>
      </c>
      <c r="P41">
        <v>0</v>
      </c>
      <c r="Q41">
        <v>0</v>
      </c>
      <c r="R41">
        <v>0</v>
      </c>
      <c r="S41">
        <v>0</v>
      </c>
      <c r="T41">
        <v>138</v>
      </c>
      <c r="U41">
        <v>138</v>
      </c>
      <c r="V41">
        <v>0</v>
      </c>
      <c r="W41">
        <v>180</v>
      </c>
      <c r="X41">
        <v>180</v>
      </c>
      <c r="Y41">
        <v>0</v>
      </c>
      <c r="Z41">
        <v>146</v>
      </c>
      <c r="AA41">
        <v>146</v>
      </c>
      <c r="AB41">
        <v>0</v>
      </c>
    </row>
    <row r="42" spans="2:28" ht="15.75" thickBot="1">
      <c r="B42" s="1"/>
      <c r="C42" s="1"/>
      <c r="D42" s="1"/>
      <c r="E42" s="1"/>
      <c r="F42" s="1"/>
      <c r="G42" s="58"/>
      <c r="H42" s="41" t="s">
        <v>80</v>
      </c>
      <c r="I42" s="12">
        <v>5027</v>
      </c>
      <c r="J42" s="10">
        <v>1287</v>
      </c>
      <c r="K42" s="10">
        <v>765</v>
      </c>
      <c r="L42" s="55">
        <v>0.59440559440559437</v>
      </c>
      <c r="M42" s="10">
        <v>70</v>
      </c>
      <c r="N42" s="45">
        <v>69</v>
      </c>
      <c r="O42" s="73">
        <v>5.3613053613053616E-2</v>
      </c>
      <c r="P42">
        <v>0</v>
      </c>
      <c r="Q42">
        <v>0</v>
      </c>
      <c r="R42">
        <v>0</v>
      </c>
      <c r="S42">
        <v>0</v>
      </c>
      <c r="T42">
        <v>1</v>
      </c>
      <c r="U42">
        <v>1</v>
      </c>
      <c r="V42">
        <v>0</v>
      </c>
      <c r="W42">
        <v>1</v>
      </c>
      <c r="X42">
        <v>1</v>
      </c>
      <c r="Y42">
        <v>0</v>
      </c>
      <c r="Z42">
        <v>68</v>
      </c>
      <c r="AA42">
        <v>67</v>
      </c>
      <c r="AB42">
        <v>1</v>
      </c>
    </row>
    <row r="43" spans="2:28" ht="15.75" thickTop="1">
      <c r="B43" s="1"/>
      <c r="C43" s="1"/>
      <c r="D43" s="1"/>
      <c r="E43" s="1"/>
      <c r="F43" s="1"/>
      <c r="G43" s="58"/>
      <c r="H43" s="118" t="s">
        <v>81</v>
      </c>
      <c r="I43" s="12">
        <v>9978</v>
      </c>
      <c r="J43" s="10">
        <v>2563</v>
      </c>
      <c r="K43" s="10">
        <v>280</v>
      </c>
      <c r="L43" s="55">
        <v>0.10924697619976589</v>
      </c>
      <c r="M43" s="10">
        <v>79</v>
      </c>
      <c r="N43" s="45">
        <v>72</v>
      </c>
      <c r="O43" s="73">
        <v>2.8092079594225518E-2</v>
      </c>
      <c r="P43">
        <v>0</v>
      </c>
      <c r="Q43">
        <v>1</v>
      </c>
      <c r="R43">
        <v>8</v>
      </c>
      <c r="S43">
        <v>-7</v>
      </c>
      <c r="T43">
        <v>1</v>
      </c>
      <c r="U43">
        <v>4</v>
      </c>
      <c r="V43">
        <v>-3</v>
      </c>
      <c r="W43">
        <v>15</v>
      </c>
      <c r="X43">
        <v>9</v>
      </c>
      <c r="Y43">
        <v>6</v>
      </c>
      <c r="Z43">
        <v>61</v>
      </c>
      <c r="AA43">
        <v>51</v>
      </c>
      <c r="AB43">
        <v>10</v>
      </c>
    </row>
    <row r="44" spans="2:28">
      <c r="B44" s="1"/>
      <c r="C44" s="1"/>
      <c r="D44" s="1"/>
      <c r="E44" s="1"/>
      <c r="F44" s="1"/>
      <c r="G44" s="58"/>
      <c r="H44" s="118" t="s">
        <v>82</v>
      </c>
      <c r="I44" s="12">
        <v>10801</v>
      </c>
      <c r="J44" s="10">
        <v>2301</v>
      </c>
      <c r="K44" s="10">
        <v>1531</v>
      </c>
      <c r="L44" s="55">
        <v>0.66536288570186874</v>
      </c>
      <c r="M44" s="10">
        <v>396</v>
      </c>
      <c r="N44" s="45">
        <v>134</v>
      </c>
      <c r="O44" s="73">
        <v>5.823554976097349E-2</v>
      </c>
      <c r="P44">
        <v>17</v>
      </c>
      <c r="Q44">
        <v>43</v>
      </c>
      <c r="R44">
        <v>11</v>
      </c>
      <c r="S44">
        <v>32</v>
      </c>
      <c r="T44">
        <v>146</v>
      </c>
      <c r="U44">
        <v>23</v>
      </c>
      <c r="V44">
        <v>123</v>
      </c>
      <c r="W44">
        <v>131</v>
      </c>
      <c r="X44">
        <v>40</v>
      </c>
      <c r="Y44">
        <v>91</v>
      </c>
      <c r="Z44">
        <v>76</v>
      </c>
      <c r="AA44">
        <v>43</v>
      </c>
      <c r="AB44">
        <v>33</v>
      </c>
    </row>
    <row r="45" spans="2:28" ht="15.75" thickTop="1">
      <c r="B45" s="1"/>
      <c r="C45" s="1"/>
      <c r="D45" s="1"/>
      <c r="E45" s="1"/>
      <c r="F45" s="1"/>
      <c r="G45" s="58"/>
      <c r="H45" s="38" t="s">
        <v>83</v>
      </c>
      <c r="I45" s="12">
        <v>35904</v>
      </c>
      <c r="J45" s="10">
        <v>8653</v>
      </c>
      <c r="K45" s="10">
        <v>1368</v>
      </c>
      <c r="L45" s="55">
        <v>0.15809545822258175</v>
      </c>
      <c r="M45" s="10">
        <v>249</v>
      </c>
      <c r="N45" s="45">
        <v>237</v>
      </c>
      <c r="O45" s="73">
        <v>2.7389344735929737E-2</v>
      </c>
      <c r="P45">
        <v>-14</v>
      </c>
      <c r="Q45">
        <v>23</v>
      </c>
      <c r="R45">
        <v>39</v>
      </c>
      <c r="S45">
        <v>-16</v>
      </c>
      <c r="T45">
        <v>27</v>
      </c>
      <c r="U45">
        <v>44</v>
      </c>
      <c r="V45">
        <v>-17</v>
      </c>
      <c r="W45">
        <v>75</v>
      </c>
      <c r="X45">
        <v>74</v>
      </c>
      <c r="Y45">
        <v>1</v>
      </c>
      <c r="Z45">
        <v>107</v>
      </c>
      <c r="AA45">
        <v>94</v>
      </c>
      <c r="AB45">
        <v>13</v>
      </c>
    </row>
    <row r="46" spans="2:28">
      <c r="B46" s="1"/>
      <c r="C46" s="1"/>
      <c r="D46" s="1"/>
      <c r="E46" s="1"/>
      <c r="F46" s="1"/>
      <c r="G46" s="58"/>
      <c r="H46" s="39" t="s">
        <v>84</v>
      </c>
      <c r="I46" s="12">
        <v>11103</v>
      </c>
      <c r="J46" s="10">
        <v>2589</v>
      </c>
      <c r="K46" s="10">
        <v>98</v>
      </c>
      <c r="L46" s="55">
        <v>3.7852452684434143E-2</v>
      </c>
      <c r="M46" s="10">
        <v>72</v>
      </c>
      <c r="N46" s="45">
        <v>64</v>
      </c>
      <c r="O46" s="73">
        <v>2.4719969100038625E-2</v>
      </c>
      <c r="P46">
        <v>2</v>
      </c>
      <c r="Q46">
        <v>3</v>
      </c>
      <c r="R46">
        <v>3</v>
      </c>
      <c r="S46">
        <v>0</v>
      </c>
      <c r="T46">
        <v>10</v>
      </c>
      <c r="U46">
        <v>10</v>
      </c>
      <c r="V46">
        <v>0</v>
      </c>
      <c r="W46">
        <v>42</v>
      </c>
      <c r="X46">
        <v>42</v>
      </c>
      <c r="Y46">
        <v>0</v>
      </c>
      <c r="Z46">
        <v>17</v>
      </c>
      <c r="AA46">
        <v>7</v>
      </c>
      <c r="AB46">
        <v>10</v>
      </c>
    </row>
    <row r="47" spans="2:28">
      <c r="B47" s="1"/>
      <c r="C47" s="1"/>
      <c r="D47" s="1"/>
      <c r="E47" s="1"/>
      <c r="F47" s="1"/>
      <c r="G47" s="58"/>
      <c r="H47" s="41" t="s">
        <v>85</v>
      </c>
      <c r="I47" s="12">
        <v>9696</v>
      </c>
      <c r="J47" s="10">
        <v>2516</v>
      </c>
      <c r="K47" s="10">
        <v>1058</v>
      </c>
      <c r="L47" s="55">
        <v>0.4205087440381558</v>
      </c>
      <c r="M47" s="10">
        <v>35</v>
      </c>
      <c r="N47" s="45">
        <v>33</v>
      </c>
      <c r="O47" s="73">
        <v>1.3116057233704292E-2</v>
      </c>
      <c r="P47">
        <v>1</v>
      </c>
      <c r="Q47">
        <v>4</v>
      </c>
      <c r="R47">
        <v>4</v>
      </c>
      <c r="S47">
        <v>0</v>
      </c>
      <c r="T47">
        <v>2</v>
      </c>
      <c r="U47">
        <v>2</v>
      </c>
      <c r="V47">
        <v>0</v>
      </c>
      <c r="W47">
        <v>0</v>
      </c>
      <c r="X47">
        <v>0</v>
      </c>
      <c r="Y47">
        <v>0</v>
      </c>
      <c r="Z47">
        <v>29</v>
      </c>
      <c r="AA47">
        <v>26</v>
      </c>
      <c r="AB47">
        <v>3</v>
      </c>
    </row>
    <row r="48" spans="2:28">
      <c r="B48" s="1"/>
      <c r="C48" s="1"/>
      <c r="D48" s="1"/>
      <c r="E48" s="1"/>
      <c r="F48" s="1"/>
      <c r="G48" s="58"/>
      <c r="H48" s="118" t="s">
        <v>86</v>
      </c>
      <c r="I48" s="12">
        <v>15105</v>
      </c>
      <c r="J48" s="10">
        <v>3548</v>
      </c>
      <c r="K48" s="10">
        <v>212</v>
      </c>
      <c r="L48" s="55">
        <v>5.9751972942502819E-2</v>
      </c>
      <c r="M48" s="10">
        <v>142</v>
      </c>
      <c r="N48" s="45">
        <v>140</v>
      </c>
      <c r="O48" s="73">
        <v>3.9458850056369787E-2</v>
      </c>
      <c r="P48">
        <v>-17</v>
      </c>
      <c r="Q48">
        <v>16</v>
      </c>
      <c r="R48">
        <v>32</v>
      </c>
      <c r="S48">
        <v>-16</v>
      </c>
      <c r="T48">
        <v>15</v>
      </c>
      <c r="U48">
        <v>32</v>
      </c>
      <c r="V48">
        <v>-17</v>
      </c>
      <c r="W48">
        <v>33</v>
      </c>
      <c r="X48">
        <v>32</v>
      </c>
      <c r="Y48">
        <v>1</v>
      </c>
      <c r="Z48">
        <v>61</v>
      </c>
      <c r="AA48">
        <v>61</v>
      </c>
      <c r="AB48">
        <v>0</v>
      </c>
    </row>
    <row r="49" spans="2:28" ht="15.75" thickBot="1">
      <c r="B49" s="1"/>
      <c r="C49" s="1"/>
      <c r="D49" s="1"/>
      <c r="E49" s="1"/>
      <c r="F49" s="1"/>
      <c r="G49" s="58"/>
      <c r="H49" s="38" t="s">
        <v>87</v>
      </c>
      <c r="I49" s="12">
        <v>36685</v>
      </c>
      <c r="J49" s="10">
        <v>8964</v>
      </c>
      <c r="K49" s="10">
        <v>1594</v>
      </c>
      <c r="L49" s="55">
        <v>0.17782240071396699</v>
      </c>
      <c r="M49" s="10">
        <v>894</v>
      </c>
      <c r="N49" s="45">
        <v>838</v>
      </c>
      <c r="O49" s="73">
        <v>9.3485051316376619E-2</v>
      </c>
      <c r="P49">
        <v>21</v>
      </c>
      <c r="Q49">
        <v>203</v>
      </c>
      <c r="R49">
        <v>184</v>
      </c>
      <c r="S49">
        <v>19</v>
      </c>
      <c r="T49">
        <v>222</v>
      </c>
      <c r="U49">
        <v>210</v>
      </c>
      <c r="V49">
        <v>12</v>
      </c>
      <c r="W49">
        <v>189</v>
      </c>
      <c r="X49">
        <v>182</v>
      </c>
      <c r="Y49">
        <v>7</v>
      </c>
      <c r="Z49">
        <v>280</v>
      </c>
      <c r="AA49">
        <v>241</v>
      </c>
      <c r="AB49">
        <v>39</v>
      </c>
    </row>
    <row r="50" spans="2:28" ht="15.75" thickTop="1">
      <c r="B50" s="1"/>
      <c r="C50" s="1"/>
      <c r="D50" s="1"/>
      <c r="E50" s="1"/>
      <c r="F50" s="1"/>
      <c r="G50" s="58"/>
      <c r="H50" s="39" t="s">
        <v>88</v>
      </c>
      <c r="I50" s="12">
        <v>6444</v>
      </c>
      <c r="J50" s="10">
        <v>1532</v>
      </c>
      <c r="K50" s="10">
        <v>16</v>
      </c>
      <c r="L50" s="55">
        <v>1.0443864229765013E-2</v>
      </c>
      <c r="M50" s="10">
        <v>7</v>
      </c>
      <c r="N50" s="45">
        <v>4</v>
      </c>
      <c r="O50" s="73">
        <v>2.6109660574412533E-3</v>
      </c>
      <c r="P50">
        <v>0</v>
      </c>
      <c r="Q50">
        <v>2</v>
      </c>
      <c r="R50">
        <v>1</v>
      </c>
      <c r="S50">
        <v>1</v>
      </c>
      <c r="T50">
        <v>1</v>
      </c>
      <c r="U50">
        <v>1</v>
      </c>
      <c r="V50">
        <v>0</v>
      </c>
      <c r="W50">
        <v>0</v>
      </c>
      <c r="X50">
        <v>0</v>
      </c>
      <c r="Y50">
        <v>0</v>
      </c>
      <c r="Z50">
        <v>4</v>
      </c>
      <c r="AA50">
        <v>2</v>
      </c>
      <c r="AB50">
        <v>2</v>
      </c>
    </row>
    <row r="51" spans="2:28">
      <c r="B51" s="1"/>
      <c r="C51" s="1"/>
      <c r="D51" s="1"/>
      <c r="E51" s="1"/>
      <c r="F51" s="1"/>
      <c r="G51" s="58"/>
      <c r="H51" s="40" t="s">
        <v>89</v>
      </c>
      <c r="I51" s="12">
        <v>2025</v>
      </c>
      <c r="J51" s="10">
        <v>581</v>
      </c>
      <c r="K51" s="10">
        <v>126</v>
      </c>
      <c r="L51" s="55">
        <v>0.21686746987951808</v>
      </c>
      <c r="M51" s="10">
        <v>110</v>
      </c>
      <c r="N51" s="45">
        <v>75</v>
      </c>
      <c r="O51" s="73">
        <v>0.12908777969018934</v>
      </c>
      <c r="P51">
        <v>1</v>
      </c>
      <c r="Q51">
        <v>18</v>
      </c>
      <c r="R51">
        <v>18</v>
      </c>
      <c r="S51">
        <v>0</v>
      </c>
      <c r="T51">
        <v>18</v>
      </c>
      <c r="U51">
        <v>18</v>
      </c>
      <c r="V51">
        <v>0</v>
      </c>
      <c r="W51">
        <v>18</v>
      </c>
      <c r="X51">
        <v>15</v>
      </c>
      <c r="Y51">
        <v>3</v>
      </c>
      <c r="Z51">
        <v>56</v>
      </c>
      <c r="AA51">
        <v>23</v>
      </c>
      <c r="AB51">
        <v>33</v>
      </c>
    </row>
    <row r="52" spans="2:28">
      <c r="B52" s="1"/>
      <c r="C52" s="1"/>
      <c r="D52" s="1"/>
      <c r="E52" s="1"/>
      <c r="F52" s="1"/>
      <c r="G52" s="58"/>
      <c r="H52" s="40" t="s">
        <v>90</v>
      </c>
      <c r="I52" s="12">
        <v>3853</v>
      </c>
      <c r="J52" s="10">
        <v>923</v>
      </c>
      <c r="K52" s="10">
        <v>134</v>
      </c>
      <c r="L52" s="55">
        <v>0.14517876489707476</v>
      </c>
      <c r="M52" s="10">
        <v>17</v>
      </c>
      <c r="N52" s="45">
        <v>17</v>
      </c>
      <c r="O52" s="73">
        <v>1.8418201516793065E-2</v>
      </c>
      <c r="P52">
        <v>0</v>
      </c>
      <c r="Q52">
        <v>12</v>
      </c>
      <c r="R52">
        <v>12</v>
      </c>
      <c r="S52">
        <v>0</v>
      </c>
      <c r="T52">
        <v>3</v>
      </c>
      <c r="U52">
        <v>3</v>
      </c>
      <c r="V52">
        <v>0</v>
      </c>
      <c r="W52">
        <v>0</v>
      </c>
      <c r="X52">
        <v>0</v>
      </c>
      <c r="Y52">
        <v>0</v>
      </c>
      <c r="Z52">
        <v>2</v>
      </c>
      <c r="AA52">
        <v>2</v>
      </c>
      <c r="AB52">
        <v>0</v>
      </c>
    </row>
    <row r="53" spans="2:28">
      <c r="B53" s="1"/>
      <c r="C53" s="1"/>
      <c r="D53" s="1"/>
      <c r="E53" s="1"/>
      <c r="F53" s="1"/>
      <c r="G53" s="58"/>
      <c r="H53" s="40" t="s">
        <v>91</v>
      </c>
      <c r="I53" s="12">
        <v>5880</v>
      </c>
      <c r="J53" s="10">
        <v>1585</v>
      </c>
      <c r="K53" s="10">
        <v>37</v>
      </c>
      <c r="L53" s="55">
        <v>2.334384858044164E-2</v>
      </c>
      <c r="M53" s="10">
        <v>28</v>
      </c>
      <c r="N53" s="45">
        <v>27</v>
      </c>
      <c r="O53" s="73">
        <v>1.7034700315457414E-2</v>
      </c>
      <c r="P53">
        <v>1</v>
      </c>
      <c r="Q53">
        <v>0</v>
      </c>
      <c r="R53">
        <v>0</v>
      </c>
      <c r="S53">
        <v>0</v>
      </c>
      <c r="T53">
        <v>21</v>
      </c>
      <c r="U53">
        <v>20</v>
      </c>
      <c r="V53">
        <v>1</v>
      </c>
      <c r="W53">
        <v>7</v>
      </c>
      <c r="X53">
        <v>6</v>
      </c>
      <c r="Y53">
        <v>1</v>
      </c>
      <c r="Z53">
        <v>0</v>
      </c>
      <c r="AA53">
        <v>0</v>
      </c>
      <c r="AB53">
        <v>0</v>
      </c>
    </row>
    <row r="54" spans="2:28">
      <c r="B54" s="1"/>
      <c r="C54" s="1"/>
      <c r="D54" s="1"/>
      <c r="E54" s="1"/>
      <c r="F54" s="1"/>
      <c r="G54" s="58"/>
      <c r="H54" s="40" t="s">
        <v>92</v>
      </c>
      <c r="I54" s="12">
        <v>14976</v>
      </c>
      <c r="J54" s="10">
        <v>3505</v>
      </c>
      <c r="K54" s="10">
        <v>1101</v>
      </c>
      <c r="L54" s="55">
        <v>0.31412268188302422</v>
      </c>
      <c r="M54" s="10">
        <v>595</v>
      </c>
      <c r="N54" s="45">
        <v>584</v>
      </c>
      <c r="O54" s="73">
        <v>0.16661911554921541</v>
      </c>
      <c r="P54">
        <v>19</v>
      </c>
      <c r="Q54">
        <v>129</v>
      </c>
      <c r="R54">
        <v>113</v>
      </c>
      <c r="S54">
        <v>16</v>
      </c>
      <c r="T54">
        <v>148</v>
      </c>
      <c r="U54">
        <v>139</v>
      </c>
      <c r="V54">
        <v>9</v>
      </c>
      <c r="W54">
        <v>135</v>
      </c>
      <c r="X54">
        <v>132</v>
      </c>
      <c r="Y54">
        <v>3</v>
      </c>
      <c r="Z54">
        <v>183</v>
      </c>
      <c r="AA54">
        <v>181</v>
      </c>
      <c r="AB54">
        <v>2</v>
      </c>
    </row>
    <row r="55" spans="2:28">
      <c r="B55" s="1"/>
      <c r="C55" s="1"/>
      <c r="D55" s="1"/>
      <c r="E55" s="1"/>
      <c r="F55" s="1"/>
      <c r="G55" s="58"/>
      <c r="H55" s="41" t="s">
        <v>93</v>
      </c>
      <c r="I55" s="12">
        <v>3507</v>
      </c>
      <c r="J55" s="10">
        <v>838</v>
      </c>
      <c r="K55" s="10">
        <v>180</v>
      </c>
      <c r="L55" s="55">
        <v>0.21479713603818615</v>
      </c>
      <c r="M55" s="10">
        <v>137</v>
      </c>
      <c r="N55" s="45">
        <v>131</v>
      </c>
      <c r="O55" s="73">
        <v>0.15632458233890215</v>
      </c>
      <c r="P55">
        <v>0</v>
      </c>
      <c r="Q55">
        <v>42</v>
      </c>
      <c r="R55">
        <v>40</v>
      </c>
      <c r="S55">
        <v>2</v>
      </c>
      <c r="T55">
        <v>31</v>
      </c>
      <c r="U55">
        <v>29</v>
      </c>
      <c r="V55">
        <v>2</v>
      </c>
      <c r="W55">
        <v>29</v>
      </c>
      <c r="X55">
        <v>29</v>
      </c>
      <c r="Y55">
        <v>0</v>
      </c>
      <c r="Z55">
        <v>35</v>
      </c>
      <c r="AA55">
        <v>33</v>
      </c>
      <c r="AB55">
        <v>2</v>
      </c>
    </row>
    <row r="56" spans="2:28" ht="15.75" thickBot="1">
      <c r="B56" s="1"/>
      <c r="C56" s="1"/>
      <c r="D56" s="1"/>
      <c r="E56" s="1"/>
      <c r="F56" s="1"/>
      <c r="G56" s="58"/>
      <c r="H56" s="38" t="s">
        <v>94</v>
      </c>
      <c r="I56" s="12">
        <v>45058</v>
      </c>
      <c r="J56" s="10">
        <v>10755</v>
      </c>
      <c r="K56" s="10">
        <v>1514</v>
      </c>
      <c r="L56" s="55">
        <v>0.14077173407717342</v>
      </c>
      <c r="M56" s="10">
        <v>552</v>
      </c>
      <c r="N56" s="45">
        <v>445</v>
      </c>
      <c r="O56" s="73">
        <v>4.1376104137610413E-2</v>
      </c>
      <c r="P56">
        <v>32</v>
      </c>
      <c r="Q56">
        <v>129</v>
      </c>
      <c r="R56">
        <v>110</v>
      </c>
      <c r="S56">
        <v>19</v>
      </c>
      <c r="T56">
        <v>146</v>
      </c>
      <c r="U56">
        <v>93</v>
      </c>
      <c r="V56">
        <v>53</v>
      </c>
      <c r="W56">
        <v>107</v>
      </c>
      <c r="X56">
        <v>77</v>
      </c>
      <c r="Y56">
        <v>30</v>
      </c>
      <c r="Z56">
        <v>170</v>
      </c>
      <c r="AA56">
        <v>133</v>
      </c>
      <c r="AB56">
        <v>37</v>
      </c>
    </row>
    <row r="57" spans="2:28" ht="15.75" thickTop="1">
      <c r="B57" s="1"/>
      <c r="C57" s="1"/>
      <c r="D57" s="1"/>
      <c r="E57" s="1"/>
      <c r="F57" s="1"/>
      <c r="G57" s="58"/>
      <c r="H57" s="39" t="s">
        <v>95</v>
      </c>
      <c r="I57" s="12">
        <v>7155</v>
      </c>
      <c r="J57" s="10">
        <v>1970</v>
      </c>
      <c r="K57" s="10">
        <v>98</v>
      </c>
      <c r="L57" s="55">
        <v>4.9746192893401014E-2</v>
      </c>
      <c r="M57" s="10">
        <v>78</v>
      </c>
      <c r="N57" s="45">
        <v>36</v>
      </c>
      <c r="O57" s="73">
        <v>1.8274111675126905E-2</v>
      </c>
      <c r="P57">
        <v>4</v>
      </c>
      <c r="Q57">
        <v>0</v>
      </c>
      <c r="R57">
        <v>0</v>
      </c>
      <c r="S57">
        <v>0</v>
      </c>
      <c r="T57">
        <v>19</v>
      </c>
      <c r="U57">
        <v>2</v>
      </c>
      <c r="V57">
        <v>17</v>
      </c>
      <c r="W57">
        <v>14</v>
      </c>
      <c r="X57">
        <v>6</v>
      </c>
      <c r="Y57">
        <v>8</v>
      </c>
      <c r="Z57">
        <v>45</v>
      </c>
      <c r="AA57">
        <v>24</v>
      </c>
      <c r="AB57">
        <v>21</v>
      </c>
    </row>
    <row r="58" spans="2:28">
      <c r="B58" s="1"/>
      <c r="C58" s="1"/>
      <c r="D58" s="1"/>
      <c r="E58" s="1"/>
      <c r="F58" s="1"/>
      <c r="G58" s="58"/>
      <c r="H58" s="40" t="s">
        <v>96</v>
      </c>
      <c r="I58" s="12">
        <v>6371</v>
      </c>
      <c r="J58" s="10">
        <v>1426</v>
      </c>
      <c r="K58" s="10">
        <v>11</v>
      </c>
      <c r="L58" s="55">
        <v>7.7138849929873771E-3</v>
      </c>
      <c r="M58" s="10">
        <v>5</v>
      </c>
      <c r="N58" s="45">
        <v>4</v>
      </c>
      <c r="O58" s="73">
        <v>2.8050490883590462E-3</v>
      </c>
      <c r="P58">
        <v>0</v>
      </c>
      <c r="Q58">
        <v>2</v>
      </c>
      <c r="R58">
        <v>2</v>
      </c>
      <c r="S58">
        <v>0</v>
      </c>
      <c r="T58">
        <v>2</v>
      </c>
      <c r="U58">
        <v>1</v>
      </c>
      <c r="V58">
        <v>1</v>
      </c>
      <c r="W58">
        <v>1</v>
      </c>
      <c r="X58">
        <v>1</v>
      </c>
      <c r="Y58">
        <v>0</v>
      </c>
      <c r="Z58">
        <v>0</v>
      </c>
      <c r="AA58">
        <v>0</v>
      </c>
      <c r="AB58">
        <v>0</v>
      </c>
    </row>
    <row r="59" spans="2:28" ht="15.75" thickTop="1">
      <c r="B59" s="1"/>
      <c r="C59" s="1"/>
      <c r="D59" s="1"/>
      <c r="E59" s="1"/>
      <c r="F59" s="1"/>
      <c r="G59" s="58"/>
      <c r="H59" s="40" t="s">
        <v>97</v>
      </c>
      <c r="I59" s="12">
        <v>8160</v>
      </c>
      <c r="J59" s="10">
        <v>1831</v>
      </c>
      <c r="K59" s="10">
        <v>62</v>
      </c>
      <c r="L59" s="55">
        <v>3.386127799016931E-2</v>
      </c>
      <c r="M59" s="10">
        <v>17</v>
      </c>
      <c r="N59" s="45">
        <v>1</v>
      </c>
      <c r="O59" s="73">
        <v>5.461496450027307E-4</v>
      </c>
      <c r="P59">
        <v>0</v>
      </c>
      <c r="Q59">
        <v>0</v>
      </c>
      <c r="R59">
        <v>0</v>
      </c>
      <c r="S59">
        <v>0</v>
      </c>
      <c r="T59">
        <v>6</v>
      </c>
      <c r="U59">
        <v>0</v>
      </c>
      <c r="V59">
        <v>6</v>
      </c>
      <c r="W59">
        <v>0</v>
      </c>
      <c r="X59">
        <v>0</v>
      </c>
      <c r="Y59">
        <v>0</v>
      </c>
      <c r="Z59">
        <v>11</v>
      </c>
      <c r="AA59">
        <v>1</v>
      </c>
      <c r="AB59">
        <v>10</v>
      </c>
    </row>
    <row r="60" spans="2:28">
      <c r="B60" s="1"/>
      <c r="C60" s="1"/>
      <c r="D60" s="1"/>
      <c r="E60" s="1"/>
      <c r="F60" s="1"/>
      <c r="G60" s="58"/>
      <c r="H60" s="40" t="s">
        <v>98</v>
      </c>
      <c r="I60" s="12">
        <v>6812</v>
      </c>
      <c r="J60" s="10">
        <v>1738</v>
      </c>
      <c r="K60" s="10">
        <v>75</v>
      </c>
      <c r="L60" s="55">
        <v>4.3153049482163405E-2</v>
      </c>
      <c r="M60" s="10">
        <v>69</v>
      </c>
      <c r="N60" s="45">
        <v>32</v>
      </c>
      <c r="O60" s="73">
        <v>1.8411967779056387E-2</v>
      </c>
      <c r="P60">
        <v>0</v>
      </c>
      <c r="Q60">
        <v>0</v>
      </c>
      <c r="R60">
        <v>0</v>
      </c>
      <c r="S60">
        <v>0</v>
      </c>
      <c r="T60">
        <v>22</v>
      </c>
      <c r="U60">
        <v>1</v>
      </c>
      <c r="V60">
        <v>21</v>
      </c>
      <c r="W60">
        <v>18</v>
      </c>
      <c r="X60">
        <v>2</v>
      </c>
      <c r="Y60">
        <v>16</v>
      </c>
      <c r="Z60">
        <v>29</v>
      </c>
      <c r="AA60">
        <v>29</v>
      </c>
      <c r="AB60">
        <v>0</v>
      </c>
    </row>
    <row r="61" spans="2:28" ht="15.75" thickBot="1">
      <c r="B61" s="1"/>
      <c r="C61" s="1"/>
      <c r="D61" s="1"/>
      <c r="E61" s="1"/>
      <c r="F61" s="1"/>
      <c r="G61" s="58"/>
      <c r="H61" s="41" t="s">
        <v>99</v>
      </c>
      <c r="I61" s="12">
        <v>16560</v>
      </c>
      <c r="J61" s="10">
        <v>3790</v>
      </c>
      <c r="K61" s="10">
        <v>1268</v>
      </c>
      <c r="L61" s="55">
        <v>0.33456464379947232</v>
      </c>
      <c r="M61" s="10">
        <v>383</v>
      </c>
      <c r="N61" s="45">
        <v>372</v>
      </c>
      <c r="O61" s="73">
        <v>9.8153034300791558E-2</v>
      </c>
      <c r="P61">
        <v>28</v>
      </c>
      <c r="Q61">
        <v>127</v>
      </c>
      <c r="R61">
        <v>108</v>
      </c>
      <c r="S61">
        <v>19</v>
      </c>
      <c r="T61">
        <v>97</v>
      </c>
      <c r="U61">
        <v>89</v>
      </c>
      <c r="V61">
        <v>8</v>
      </c>
      <c r="W61">
        <v>74</v>
      </c>
      <c r="X61">
        <v>68</v>
      </c>
      <c r="Y61">
        <v>6</v>
      </c>
      <c r="Z61">
        <v>85</v>
      </c>
      <c r="AA61">
        <v>79</v>
      </c>
      <c r="AB61">
        <v>6</v>
      </c>
    </row>
    <row r="62" spans="2:28" ht="15.75" thickTop="1">
      <c r="B62" s="1"/>
      <c r="C62" s="1"/>
      <c r="D62" s="1"/>
      <c r="E62" s="1"/>
      <c r="F62" s="1"/>
      <c r="G62" s="58"/>
      <c r="H62" s="50" t="s">
        <v>100</v>
      </c>
      <c r="I62" s="51">
        <v>323188</v>
      </c>
      <c r="J62" s="52">
        <v>82592</v>
      </c>
      <c r="K62" s="52">
        <v>19241</v>
      </c>
      <c r="L62" s="56">
        <v>0.23296445176288261</v>
      </c>
      <c r="M62" s="52">
        <v>6428</v>
      </c>
      <c r="N62" s="53">
        <v>5642</v>
      </c>
      <c r="O62" s="77">
        <v>6.8311700891127466E-2</v>
      </c>
      <c r="P62" s="74">
        <v>-4</v>
      </c>
      <c r="Q62" s="74">
        <v>1123</v>
      </c>
      <c r="R62" s="74">
        <v>1115</v>
      </c>
      <c r="S62" s="74">
        <v>8</v>
      </c>
      <c r="T62" s="74">
        <v>1520</v>
      </c>
      <c r="U62" s="74">
        <v>1357</v>
      </c>
      <c r="V62" s="74">
        <v>163</v>
      </c>
      <c r="W62" s="74">
        <v>1618</v>
      </c>
      <c r="X62" s="74">
        <v>1351</v>
      </c>
      <c r="Y62" s="74">
        <v>267</v>
      </c>
      <c r="Z62" s="74">
        <v>2047</v>
      </c>
      <c r="AA62" s="74">
        <v>1823</v>
      </c>
      <c r="AB62" s="74">
        <v>224</v>
      </c>
    </row>
  </sheetData>
  <conditionalFormatting pivot="1" sqref="L16:L62">
    <cfRule type="cellIs" dxfId="275" priority="2" operator="greaterThanOrEqual">
      <formula>0.2</formula>
    </cfRule>
  </conditionalFormatting>
  <conditionalFormatting pivot="1" sqref="L16:L62">
    <cfRule type="cellIs" dxfId="274" priority="1" operator="lessThan">
      <formula>0.2</formula>
    </cfRule>
  </conditionalFormatting>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0"/>
  <sheetViews>
    <sheetView workbookViewId="0">
      <selection activeCell="C22" sqref="C22"/>
    </sheetView>
  </sheetViews>
  <sheetFormatPr defaultRowHeight="15"/>
  <cols>
    <col min="1" max="1" width="14.85546875" bestFit="1" customWidth="1"/>
    <col min="2" max="2" width="38.42578125" bestFit="1" customWidth="1"/>
    <col min="3" max="3" width="187.140625" bestFit="1" customWidth="1"/>
  </cols>
  <sheetData>
    <row r="1" spans="1:3">
      <c r="A1" s="78" t="s">
        <v>101</v>
      </c>
    </row>
    <row r="2" spans="1:3">
      <c r="A2" s="79" t="s">
        <v>102</v>
      </c>
      <c r="B2" s="79" t="s">
        <v>103</v>
      </c>
      <c r="C2" s="79" t="s">
        <v>104</v>
      </c>
    </row>
    <row r="3" spans="1:3">
      <c r="A3">
        <v>1</v>
      </c>
      <c r="B3" t="s">
        <v>7</v>
      </c>
      <c r="C3" t="s">
        <v>105</v>
      </c>
    </row>
    <row r="4" spans="1:3">
      <c r="A4">
        <v>2</v>
      </c>
      <c r="B4" t="s">
        <v>106</v>
      </c>
      <c r="C4" t="s">
        <v>107</v>
      </c>
    </row>
    <row r="5" spans="1:3">
      <c r="A5">
        <v>3</v>
      </c>
      <c r="B5" t="s">
        <v>108</v>
      </c>
      <c r="C5" t="s">
        <v>109</v>
      </c>
    </row>
    <row r="6" spans="1:3">
      <c r="A6">
        <v>4</v>
      </c>
      <c r="B6" t="s">
        <v>110</v>
      </c>
      <c r="C6" t="s">
        <v>111</v>
      </c>
    </row>
    <row r="7" spans="1:3">
      <c r="A7">
        <v>5</v>
      </c>
      <c r="B7" t="s">
        <v>112</v>
      </c>
      <c r="C7" t="s">
        <v>113</v>
      </c>
    </row>
    <row r="8" spans="1:3">
      <c r="A8">
        <v>6</v>
      </c>
      <c r="B8" t="s">
        <v>114</v>
      </c>
      <c r="C8" t="s">
        <v>115</v>
      </c>
    </row>
    <row r="9" spans="1:3">
      <c r="A9">
        <v>7</v>
      </c>
      <c r="B9" t="s">
        <v>116</v>
      </c>
      <c r="C9" t="s">
        <v>117</v>
      </c>
    </row>
    <row r="10" spans="1:3">
      <c r="A10">
        <v>8</v>
      </c>
      <c r="B10" t="s">
        <v>118</v>
      </c>
      <c r="C10" t="s">
        <v>119</v>
      </c>
    </row>
    <row r="12" spans="1:3">
      <c r="A12" s="78" t="s">
        <v>120</v>
      </c>
    </row>
    <row r="13" spans="1:3">
      <c r="A13" s="79" t="s">
        <v>102</v>
      </c>
      <c r="B13" s="79" t="s">
        <v>121</v>
      </c>
      <c r="C13" s="79" t="s">
        <v>104</v>
      </c>
    </row>
    <row r="16" spans="1:3">
      <c r="A16" s="78" t="s">
        <v>122</v>
      </c>
      <c r="B16" t="s">
        <v>123</v>
      </c>
    </row>
    <row r="17" spans="2:2">
      <c r="B17" t="s">
        <v>124</v>
      </c>
    </row>
    <row r="19" spans="2:2">
      <c r="B19" t="s">
        <v>125</v>
      </c>
    </row>
    <row r="20" spans="2:2">
      <c r="B20" t="s">
        <v>126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E7:E8"/>
  <sheetViews>
    <sheetView workbookViewId="0">
      <selection activeCell="E4" sqref="E4:E7"/>
    </sheetView>
  </sheetViews>
  <sheetFormatPr defaultRowHeight="15"/>
  <sheetData>
    <row r="7" spans="5:5">
      <c r="E7" s="6"/>
    </row>
    <row r="8" spans="5:5">
      <c r="E8" s="6" t="s">
        <v>127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U53"/>
  <sheetViews>
    <sheetView showGridLines="0" showRowColHeaders="0" zoomScale="76" zoomScaleNormal="76" workbookViewId="0">
      <pane xSplit="8" ySplit="6" topLeftCell="I7" activePane="bottomRight" state="frozen"/>
      <selection pane="bottomRight" activeCell="I20" sqref="I20"/>
      <selection pane="bottomLeft" activeCell="A7" sqref="A7"/>
      <selection pane="topRight" activeCell="H1" sqref="H1"/>
    </sheetView>
  </sheetViews>
  <sheetFormatPr defaultRowHeight="15"/>
  <cols>
    <col min="1" max="1" width="2.140625" customWidth="1"/>
    <col min="7" max="7" width="1.140625" customWidth="1"/>
    <col min="8" max="8" width="52.5703125" customWidth="1"/>
    <col min="9" max="9" width="41.140625" customWidth="1"/>
    <col min="10" max="10" width="18.42578125" customWidth="1"/>
    <col min="11" max="11" width="22.140625" customWidth="1"/>
    <col min="12" max="12" width="32.5703125" customWidth="1"/>
    <col min="13" max="13" width="40.140625" customWidth="1"/>
    <col min="14" max="14" width="24.85546875" customWidth="1"/>
    <col min="15" max="15" width="38.140625" customWidth="1"/>
    <col min="16" max="16" width="22.42578125" customWidth="1"/>
    <col min="17" max="17" width="27.85546875" customWidth="1"/>
    <col min="18" max="18" width="23.5703125" customWidth="1"/>
    <col min="19" max="19" width="28" customWidth="1"/>
    <col min="20" max="20" width="20.5703125" customWidth="1"/>
    <col min="21" max="21" width="21.140625" customWidth="1"/>
    <col min="22" max="22" width="52.42578125" customWidth="1"/>
    <col min="23" max="23" width="73" bestFit="1" customWidth="1"/>
  </cols>
  <sheetData>
    <row r="1" spans="2:21" ht="7.5" customHeight="1"/>
    <row r="2" spans="2:21" hidden="1"/>
    <row r="3" spans="2:21" ht="29.1" hidden="1" customHeight="1"/>
    <row r="4" spans="2:21" ht="8.4499999999999993" customHeight="1">
      <c r="H4" s="3"/>
    </row>
    <row r="5" spans="2:21" ht="27" customHeight="1">
      <c r="B5" s="61" t="s">
        <v>128</v>
      </c>
      <c r="C5" s="61"/>
      <c r="D5" s="61"/>
      <c r="E5" s="61"/>
      <c r="F5" s="61"/>
      <c r="H5" s="19"/>
      <c r="I5" s="20" t="s">
        <v>129</v>
      </c>
      <c r="J5" s="20" t="s">
        <v>130</v>
      </c>
      <c r="K5" s="20" t="s">
        <v>131</v>
      </c>
      <c r="L5" s="20" t="s">
        <v>132</v>
      </c>
      <c r="M5" s="20" t="s">
        <v>133</v>
      </c>
      <c r="N5" s="21" t="s">
        <v>134</v>
      </c>
      <c r="O5" s="65" t="s">
        <v>135</v>
      </c>
      <c r="P5" s="66" t="s">
        <v>136</v>
      </c>
      <c r="Q5" s="66" t="s">
        <v>137</v>
      </c>
      <c r="R5" s="66" t="s">
        <v>138</v>
      </c>
      <c r="S5" s="66" t="s">
        <v>139</v>
      </c>
      <c r="T5" s="66" t="s">
        <v>140</v>
      </c>
      <c r="U5" s="67" t="s">
        <v>141</v>
      </c>
    </row>
    <row r="6" spans="2:21" ht="1.5" customHeight="1">
      <c r="H6" s="32" t="s">
        <v>33</v>
      </c>
      <c r="I6" s="33" t="s">
        <v>38</v>
      </c>
      <c r="J6" s="34" t="s">
        <v>142</v>
      </c>
      <c r="K6" s="34" t="s">
        <v>143</v>
      </c>
      <c r="L6" s="34" t="s">
        <v>144</v>
      </c>
      <c r="M6" s="34" t="s">
        <v>145</v>
      </c>
      <c r="N6" s="34" t="s">
        <v>146</v>
      </c>
      <c r="O6" s="62" t="s">
        <v>147</v>
      </c>
      <c r="P6" s="34" t="s">
        <v>148</v>
      </c>
      <c r="Q6" s="34" t="s">
        <v>149</v>
      </c>
      <c r="R6" s="34" t="s">
        <v>150</v>
      </c>
      <c r="S6" s="34" t="s">
        <v>151</v>
      </c>
      <c r="T6" s="34" t="s">
        <v>152</v>
      </c>
      <c r="U6" s="35" t="s">
        <v>153</v>
      </c>
    </row>
    <row r="7" spans="2:21">
      <c r="H7" s="3" t="s">
        <v>54</v>
      </c>
      <c r="I7" s="24">
        <v>917</v>
      </c>
      <c r="J7" s="25">
        <v>902</v>
      </c>
      <c r="K7" s="25">
        <v>916</v>
      </c>
      <c r="L7" s="25">
        <v>889</v>
      </c>
      <c r="M7" s="25">
        <v>888</v>
      </c>
      <c r="N7" s="25">
        <v>915</v>
      </c>
      <c r="O7" s="63">
        <v>887</v>
      </c>
      <c r="P7" s="25">
        <v>689</v>
      </c>
      <c r="Q7" s="25">
        <v>115</v>
      </c>
      <c r="R7" s="25">
        <v>243</v>
      </c>
      <c r="S7" s="25">
        <v>764</v>
      </c>
      <c r="T7" s="25">
        <v>536</v>
      </c>
      <c r="U7" s="26">
        <v>27</v>
      </c>
    </row>
    <row r="8" spans="2:21">
      <c r="H8" s="27" t="s">
        <v>55</v>
      </c>
      <c r="I8" s="12">
        <v>602</v>
      </c>
      <c r="J8" s="10">
        <v>589</v>
      </c>
      <c r="K8" s="10">
        <v>602</v>
      </c>
      <c r="L8" s="10">
        <v>582</v>
      </c>
      <c r="M8" s="10">
        <v>585</v>
      </c>
      <c r="N8" s="10">
        <v>602</v>
      </c>
      <c r="O8" s="64">
        <v>588</v>
      </c>
      <c r="P8" s="10">
        <v>456</v>
      </c>
      <c r="Q8" s="10">
        <v>6</v>
      </c>
      <c r="R8" s="10">
        <v>28</v>
      </c>
      <c r="S8" s="10">
        <v>597</v>
      </c>
      <c r="T8" s="10">
        <v>353</v>
      </c>
      <c r="U8" s="11">
        <v>3</v>
      </c>
    </row>
    <row r="9" spans="2:21">
      <c r="H9" s="28" t="s">
        <v>56</v>
      </c>
      <c r="I9" s="12">
        <v>196</v>
      </c>
      <c r="J9" s="10">
        <v>196</v>
      </c>
      <c r="K9" s="10">
        <v>196</v>
      </c>
      <c r="L9" s="10">
        <v>195</v>
      </c>
      <c r="M9" s="10">
        <v>194</v>
      </c>
      <c r="N9" s="10">
        <v>196</v>
      </c>
      <c r="O9" s="64">
        <v>191</v>
      </c>
      <c r="P9" s="10">
        <v>141</v>
      </c>
      <c r="Q9" s="10">
        <v>108</v>
      </c>
      <c r="R9" s="10">
        <v>143</v>
      </c>
      <c r="S9" s="10">
        <v>81</v>
      </c>
      <c r="T9" s="10">
        <v>121</v>
      </c>
      <c r="U9" s="11">
        <v>24</v>
      </c>
    </row>
    <row r="10" spans="2:21">
      <c r="H10" s="28" t="s">
        <v>57</v>
      </c>
      <c r="I10" s="12">
        <v>10</v>
      </c>
      <c r="J10" s="10">
        <v>10</v>
      </c>
      <c r="K10" s="10">
        <v>10</v>
      </c>
      <c r="L10" s="10">
        <v>10</v>
      </c>
      <c r="M10" s="10">
        <v>9</v>
      </c>
      <c r="N10" s="10">
        <v>10</v>
      </c>
      <c r="O10" s="64">
        <v>8</v>
      </c>
      <c r="P10" s="10">
        <v>6</v>
      </c>
      <c r="Q10" s="10">
        <v>1</v>
      </c>
      <c r="R10" s="10">
        <v>1</v>
      </c>
      <c r="S10" s="10">
        <v>10</v>
      </c>
      <c r="T10" s="10">
        <v>8</v>
      </c>
      <c r="U10" s="11">
        <v>0</v>
      </c>
    </row>
    <row r="11" spans="2:21">
      <c r="H11" s="29" t="s">
        <v>58</v>
      </c>
      <c r="I11" s="12">
        <v>70</v>
      </c>
      <c r="J11" s="10">
        <v>69</v>
      </c>
      <c r="K11" s="10">
        <v>70</v>
      </c>
      <c r="L11" s="10">
        <v>69</v>
      </c>
      <c r="M11" s="10">
        <v>70</v>
      </c>
      <c r="N11" s="10">
        <v>70</v>
      </c>
      <c r="O11" s="64">
        <v>68</v>
      </c>
      <c r="P11" s="10">
        <v>58</v>
      </c>
      <c r="Q11" s="10">
        <v>0</v>
      </c>
      <c r="R11" s="10">
        <v>63</v>
      </c>
      <c r="S11" s="10">
        <v>67</v>
      </c>
      <c r="T11" s="10">
        <v>35</v>
      </c>
      <c r="U11" s="11">
        <v>0</v>
      </c>
    </row>
    <row r="12" spans="2:21">
      <c r="H12" s="119" t="s">
        <v>59</v>
      </c>
      <c r="I12" s="12">
        <v>39</v>
      </c>
      <c r="J12" s="10">
        <v>38</v>
      </c>
      <c r="K12" s="10">
        <v>38</v>
      </c>
      <c r="L12" s="10">
        <v>33</v>
      </c>
      <c r="M12" s="10">
        <v>30</v>
      </c>
      <c r="N12" s="10">
        <v>37</v>
      </c>
      <c r="O12" s="64">
        <v>32</v>
      </c>
      <c r="P12" s="10">
        <v>28</v>
      </c>
      <c r="Q12" s="10">
        <v>0</v>
      </c>
      <c r="R12" s="10">
        <v>8</v>
      </c>
      <c r="S12" s="10">
        <v>9</v>
      </c>
      <c r="T12" s="10">
        <v>19</v>
      </c>
      <c r="U12" s="11">
        <v>0</v>
      </c>
    </row>
    <row r="13" spans="2:21">
      <c r="H13" s="3" t="s">
        <v>60</v>
      </c>
      <c r="I13" s="12">
        <v>1246</v>
      </c>
      <c r="J13" s="10">
        <v>1246</v>
      </c>
      <c r="K13" s="10">
        <v>1243</v>
      </c>
      <c r="L13" s="10">
        <v>1221</v>
      </c>
      <c r="M13" s="10">
        <v>1198</v>
      </c>
      <c r="N13" s="10">
        <v>1246</v>
      </c>
      <c r="O13" s="64">
        <v>1067</v>
      </c>
      <c r="P13" s="10">
        <v>959</v>
      </c>
      <c r="Q13" s="10">
        <v>286</v>
      </c>
      <c r="R13" s="10">
        <v>1051</v>
      </c>
      <c r="S13" s="10">
        <v>1174</v>
      </c>
      <c r="T13" s="10">
        <v>1158</v>
      </c>
      <c r="U13" s="11">
        <v>358</v>
      </c>
    </row>
    <row r="14" spans="2:21">
      <c r="H14" s="27" t="s">
        <v>61</v>
      </c>
      <c r="I14" s="12">
        <v>728</v>
      </c>
      <c r="J14" s="10">
        <v>728</v>
      </c>
      <c r="K14" s="10">
        <v>728</v>
      </c>
      <c r="L14" s="10">
        <v>725</v>
      </c>
      <c r="M14" s="10">
        <v>726</v>
      </c>
      <c r="N14" s="10">
        <v>728</v>
      </c>
      <c r="O14" s="64">
        <v>719</v>
      </c>
      <c r="P14" s="10">
        <v>566</v>
      </c>
      <c r="Q14" s="10">
        <v>51</v>
      </c>
      <c r="R14" s="10">
        <v>698</v>
      </c>
      <c r="S14" s="10">
        <v>705</v>
      </c>
      <c r="T14" s="10">
        <v>703</v>
      </c>
      <c r="U14" s="11">
        <v>337</v>
      </c>
    </row>
    <row r="15" spans="2:21">
      <c r="H15" s="28" t="s">
        <v>62</v>
      </c>
      <c r="I15" s="12">
        <v>325</v>
      </c>
      <c r="J15" s="10">
        <v>325</v>
      </c>
      <c r="K15" s="10">
        <v>324</v>
      </c>
      <c r="L15" s="10">
        <v>322</v>
      </c>
      <c r="M15" s="10">
        <v>325</v>
      </c>
      <c r="N15" s="10">
        <v>325</v>
      </c>
      <c r="O15" s="64">
        <v>215</v>
      </c>
      <c r="P15" s="10">
        <v>250</v>
      </c>
      <c r="Q15" s="10">
        <v>194</v>
      </c>
      <c r="R15" s="10">
        <v>274</v>
      </c>
      <c r="S15" s="10">
        <v>318</v>
      </c>
      <c r="T15" s="10">
        <v>301</v>
      </c>
      <c r="U15" s="11">
        <v>0</v>
      </c>
    </row>
    <row r="16" spans="2:21">
      <c r="H16" s="28" t="s">
        <v>63</v>
      </c>
      <c r="I16" s="12">
        <v>130</v>
      </c>
      <c r="J16" s="10">
        <v>130</v>
      </c>
      <c r="K16" s="10">
        <v>129</v>
      </c>
      <c r="L16" s="10">
        <v>114</v>
      </c>
      <c r="M16" s="10">
        <v>123</v>
      </c>
      <c r="N16" s="10">
        <v>130</v>
      </c>
      <c r="O16" s="64">
        <v>116</v>
      </c>
      <c r="P16" s="10">
        <v>89</v>
      </c>
      <c r="Q16" s="10">
        <v>2</v>
      </c>
      <c r="R16" s="10">
        <v>22</v>
      </c>
      <c r="S16" s="10">
        <v>124</v>
      </c>
      <c r="T16" s="10">
        <v>103</v>
      </c>
      <c r="U16" s="11">
        <v>20</v>
      </c>
    </row>
    <row r="17" spans="8:21">
      <c r="H17" s="29" t="s">
        <v>64</v>
      </c>
      <c r="I17" s="12">
        <v>5</v>
      </c>
      <c r="J17" s="10">
        <v>5</v>
      </c>
      <c r="K17" s="10">
        <v>4</v>
      </c>
      <c r="L17" s="10">
        <v>4</v>
      </c>
      <c r="M17" s="10">
        <v>4</v>
      </c>
      <c r="N17" s="10">
        <v>5</v>
      </c>
      <c r="O17" s="64">
        <v>4</v>
      </c>
      <c r="P17" s="10">
        <v>3</v>
      </c>
      <c r="Q17" s="10">
        <v>0</v>
      </c>
      <c r="R17" s="10">
        <v>2</v>
      </c>
      <c r="S17" s="10">
        <v>4</v>
      </c>
      <c r="T17" s="10">
        <v>5</v>
      </c>
      <c r="U17" s="11">
        <v>1</v>
      </c>
    </row>
    <row r="18" spans="8:21">
      <c r="H18" s="119" t="s">
        <v>65</v>
      </c>
      <c r="I18" s="12">
        <v>58</v>
      </c>
      <c r="J18" s="10">
        <v>58</v>
      </c>
      <c r="K18" s="10">
        <v>58</v>
      </c>
      <c r="L18" s="10">
        <v>56</v>
      </c>
      <c r="M18" s="10">
        <v>20</v>
      </c>
      <c r="N18" s="10">
        <v>58</v>
      </c>
      <c r="O18" s="64">
        <v>13</v>
      </c>
      <c r="P18" s="10">
        <v>51</v>
      </c>
      <c r="Q18" s="10">
        <v>39</v>
      </c>
      <c r="R18" s="10">
        <v>55</v>
      </c>
      <c r="S18" s="10">
        <v>23</v>
      </c>
      <c r="T18" s="10">
        <v>46</v>
      </c>
      <c r="U18" s="11">
        <v>0</v>
      </c>
    </row>
    <row r="19" spans="8:21">
      <c r="H19" s="3" t="s">
        <v>66</v>
      </c>
      <c r="I19" s="12">
        <v>945</v>
      </c>
      <c r="J19" s="10">
        <v>838</v>
      </c>
      <c r="K19" s="10">
        <v>910</v>
      </c>
      <c r="L19" s="10">
        <v>842</v>
      </c>
      <c r="M19" s="10">
        <v>767</v>
      </c>
      <c r="N19" s="10">
        <v>909</v>
      </c>
      <c r="O19" s="64">
        <v>712</v>
      </c>
      <c r="P19" s="10">
        <v>666</v>
      </c>
      <c r="Q19" s="10">
        <v>452</v>
      </c>
      <c r="R19" s="10">
        <v>708</v>
      </c>
      <c r="S19" s="10">
        <v>656</v>
      </c>
      <c r="T19" s="10">
        <v>601</v>
      </c>
      <c r="U19" s="11">
        <v>265</v>
      </c>
    </row>
    <row r="20" spans="8:21">
      <c r="H20" s="27" t="s">
        <v>67</v>
      </c>
      <c r="I20" s="12">
        <v>37</v>
      </c>
      <c r="J20" s="10">
        <v>36</v>
      </c>
      <c r="K20" s="10">
        <v>36</v>
      </c>
      <c r="L20" s="10">
        <v>26</v>
      </c>
      <c r="M20" s="10">
        <v>31</v>
      </c>
      <c r="N20" s="10">
        <v>37</v>
      </c>
      <c r="O20" s="64">
        <v>32</v>
      </c>
      <c r="P20" s="10">
        <v>23</v>
      </c>
      <c r="Q20" s="10">
        <v>5</v>
      </c>
      <c r="R20" s="10">
        <v>17</v>
      </c>
      <c r="S20" s="10">
        <v>34</v>
      </c>
      <c r="T20" s="10">
        <v>19</v>
      </c>
      <c r="U20" s="11">
        <v>24</v>
      </c>
    </row>
    <row r="21" spans="8:21">
      <c r="H21" s="28" t="s">
        <v>68</v>
      </c>
      <c r="I21" s="12">
        <v>122</v>
      </c>
      <c r="J21" s="10">
        <v>27</v>
      </c>
      <c r="K21" s="10">
        <v>105</v>
      </c>
      <c r="L21" s="10">
        <v>46</v>
      </c>
      <c r="M21" s="10">
        <v>8</v>
      </c>
      <c r="N21" s="10">
        <v>88</v>
      </c>
      <c r="O21" s="64">
        <v>46</v>
      </c>
      <c r="P21" s="10">
        <v>14</v>
      </c>
      <c r="Q21" s="10">
        <v>0</v>
      </c>
      <c r="R21" s="10">
        <v>17</v>
      </c>
      <c r="S21" s="10">
        <v>20</v>
      </c>
      <c r="T21" s="10">
        <v>26</v>
      </c>
      <c r="U21" s="11">
        <v>1</v>
      </c>
    </row>
    <row r="22" spans="8:21">
      <c r="H22" s="28" t="s">
        <v>69</v>
      </c>
      <c r="I22" s="12">
        <v>429</v>
      </c>
      <c r="J22" s="10">
        <v>429</v>
      </c>
      <c r="K22" s="10">
        <v>429</v>
      </c>
      <c r="L22" s="10">
        <v>425</v>
      </c>
      <c r="M22" s="10">
        <v>429</v>
      </c>
      <c r="N22" s="10">
        <v>429</v>
      </c>
      <c r="O22" s="64">
        <v>426</v>
      </c>
      <c r="P22" s="10">
        <v>400</v>
      </c>
      <c r="Q22" s="10">
        <v>367</v>
      </c>
      <c r="R22" s="10">
        <v>386</v>
      </c>
      <c r="S22" s="10">
        <v>421</v>
      </c>
      <c r="T22" s="10">
        <v>296</v>
      </c>
      <c r="U22" s="11">
        <v>189</v>
      </c>
    </row>
    <row r="23" spans="8:21">
      <c r="H23" s="28" t="s">
        <v>70</v>
      </c>
      <c r="I23" s="12">
        <v>26</v>
      </c>
      <c r="J23" s="10">
        <v>26</v>
      </c>
      <c r="K23" s="10">
        <v>24</v>
      </c>
      <c r="L23" s="10">
        <v>25</v>
      </c>
      <c r="M23" s="10">
        <v>26</v>
      </c>
      <c r="N23" s="10">
        <v>26</v>
      </c>
      <c r="O23" s="64">
        <v>25</v>
      </c>
      <c r="P23" s="10">
        <v>18</v>
      </c>
      <c r="Q23" s="10">
        <v>23</v>
      </c>
      <c r="R23" s="10">
        <v>25</v>
      </c>
      <c r="S23" s="10">
        <v>17</v>
      </c>
      <c r="T23" s="10">
        <v>20</v>
      </c>
      <c r="U23" s="11">
        <v>6</v>
      </c>
    </row>
    <row r="24" spans="8:21">
      <c r="H24" s="29" t="s">
        <v>71</v>
      </c>
      <c r="I24" s="12">
        <v>69</v>
      </c>
      <c r="J24" s="10">
        <v>63</v>
      </c>
      <c r="K24" s="10">
        <v>58</v>
      </c>
      <c r="L24" s="10">
        <v>65</v>
      </c>
      <c r="M24" s="10">
        <v>63</v>
      </c>
      <c r="N24" s="10">
        <v>69</v>
      </c>
      <c r="O24" s="64">
        <v>64</v>
      </c>
      <c r="P24" s="10">
        <v>5</v>
      </c>
      <c r="Q24" s="10">
        <v>0</v>
      </c>
      <c r="R24" s="10">
        <v>53</v>
      </c>
      <c r="S24" s="10">
        <v>49</v>
      </c>
      <c r="T24" s="10">
        <v>60</v>
      </c>
      <c r="U24" s="11">
        <v>6</v>
      </c>
    </row>
    <row r="25" spans="8:21">
      <c r="H25" s="119" t="s">
        <v>72</v>
      </c>
      <c r="I25" s="12">
        <v>2</v>
      </c>
      <c r="J25" s="10">
        <v>1</v>
      </c>
      <c r="K25" s="10">
        <v>2</v>
      </c>
      <c r="L25" s="10">
        <v>1</v>
      </c>
      <c r="M25" s="10"/>
      <c r="N25" s="10">
        <v>2</v>
      </c>
      <c r="O25" s="64"/>
      <c r="P25" s="10">
        <v>1</v>
      </c>
      <c r="Q25" s="10"/>
      <c r="R25" s="10"/>
      <c r="S25" s="10">
        <v>1</v>
      </c>
      <c r="T25" s="10"/>
      <c r="U25" s="11">
        <v>0</v>
      </c>
    </row>
    <row r="26" spans="8:21">
      <c r="H26" s="119" t="s">
        <v>73</v>
      </c>
      <c r="I26" s="12">
        <v>136</v>
      </c>
      <c r="J26" s="10">
        <v>135</v>
      </c>
      <c r="K26" s="10">
        <v>135</v>
      </c>
      <c r="L26" s="10">
        <v>135</v>
      </c>
      <c r="M26" s="10">
        <v>110</v>
      </c>
      <c r="N26" s="10">
        <v>136</v>
      </c>
      <c r="O26" s="64">
        <v>1</v>
      </c>
      <c r="P26" s="10">
        <v>125</v>
      </c>
      <c r="Q26" s="10"/>
      <c r="R26" s="10">
        <v>130</v>
      </c>
      <c r="S26" s="10">
        <v>3</v>
      </c>
      <c r="T26" s="10">
        <v>103</v>
      </c>
      <c r="U26" s="11">
        <v>0</v>
      </c>
    </row>
    <row r="27" spans="8:21">
      <c r="H27" s="119" t="s">
        <v>74</v>
      </c>
      <c r="I27" s="12">
        <v>124</v>
      </c>
      <c r="J27" s="10">
        <v>121</v>
      </c>
      <c r="K27" s="10">
        <v>121</v>
      </c>
      <c r="L27" s="10">
        <v>119</v>
      </c>
      <c r="M27" s="10">
        <v>100</v>
      </c>
      <c r="N27" s="10">
        <v>122</v>
      </c>
      <c r="O27" s="64">
        <v>118</v>
      </c>
      <c r="P27" s="10">
        <v>80</v>
      </c>
      <c r="Q27" s="10">
        <v>57</v>
      </c>
      <c r="R27" s="10">
        <v>80</v>
      </c>
      <c r="S27" s="10">
        <v>111</v>
      </c>
      <c r="T27" s="10">
        <v>77</v>
      </c>
      <c r="U27" s="11">
        <v>39</v>
      </c>
    </row>
    <row r="28" spans="8:21">
      <c r="H28" s="3" t="s">
        <v>75</v>
      </c>
      <c r="I28" s="12">
        <v>1625</v>
      </c>
      <c r="J28" s="10">
        <v>1602</v>
      </c>
      <c r="K28" s="10">
        <v>1622</v>
      </c>
      <c r="L28" s="10">
        <v>1594</v>
      </c>
      <c r="M28" s="10">
        <v>1363</v>
      </c>
      <c r="N28" s="10">
        <v>1621</v>
      </c>
      <c r="O28" s="64">
        <v>1388</v>
      </c>
      <c r="P28" s="10">
        <v>1285</v>
      </c>
      <c r="Q28" s="10">
        <v>475</v>
      </c>
      <c r="R28" s="10">
        <v>704</v>
      </c>
      <c r="S28" s="10">
        <v>1532</v>
      </c>
      <c r="T28" s="10">
        <v>1332</v>
      </c>
      <c r="U28" s="11">
        <v>535</v>
      </c>
    </row>
    <row r="29" spans="8:21">
      <c r="H29" s="27" t="s">
        <v>76</v>
      </c>
      <c r="I29" s="12">
        <v>83</v>
      </c>
      <c r="J29" s="10">
        <v>83</v>
      </c>
      <c r="K29" s="10">
        <v>83</v>
      </c>
      <c r="L29" s="10">
        <v>82</v>
      </c>
      <c r="M29" s="10">
        <v>83</v>
      </c>
      <c r="N29" s="10">
        <v>82</v>
      </c>
      <c r="O29" s="64">
        <v>65</v>
      </c>
      <c r="P29" s="10">
        <v>26</v>
      </c>
      <c r="Q29" s="10">
        <v>20</v>
      </c>
      <c r="R29" s="10">
        <v>34</v>
      </c>
      <c r="S29" s="10">
        <v>48</v>
      </c>
      <c r="T29" s="10">
        <v>53</v>
      </c>
      <c r="U29" s="11">
        <v>20</v>
      </c>
    </row>
    <row r="30" spans="8:21">
      <c r="H30" s="28" t="s">
        <v>77</v>
      </c>
      <c r="I30" s="12">
        <v>112</v>
      </c>
      <c r="J30" s="10">
        <v>111</v>
      </c>
      <c r="K30" s="10">
        <v>112</v>
      </c>
      <c r="L30" s="10">
        <v>107</v>
      </c>
      <c r="M30" s="10">
        <v>107</v>
      </c>
      <c r="N30" s="10">
        <v>109</v>
      </c>
      <c r="O30" s="64">
        <v>101</v>
      </c>
      <c r="P30" s="10">
        <v>25</v>
      </c>
      <c r="Q30" s="10">
        <v>0</v>
      </c>
      <c r="R30" s="10">
        <v>25</v>
      </c>
      <c r="S30" s="10">
        <v>75</v>
      </c>
      <c r="T30" s="10">
        <v>80</v>
      </c>
      <c r="U30" s="11">
        <v>1</v>
      </c>
    </row>
    <row r="31" spans="8:21">
      <c r="H31" s="28" t="s">
        <v>78</v>
      </c>
      <c r="I31" s="12">
        <v>421</v>
      </c>
      <c r="J31" s="10">
        <v>421</v>
      </c>
      <c r="K31" s="10">
        <v>421</v>
      </c>
      <c r="L31" s="10">
        <v>418</v>
      </c>
      <c r="M31" s="10">
        <v>420</v>
      </c>
      <c r="N31" s="10">
        <v>421</v>
      </c>
      <c r="O31" s="64">
        <v>401</v>
      </c>
      <c r="P31" s="10">
        <v>318</v>
      </c>
      <c r="Q31" s="10">
        <v>410</v>
      </c>
      <c r="R31" s="10">
        <v>409</v>
      </c>
      <c r="S31" s="10">
        <v>418</v>
      </c>
      <c r="T31" s="10">
        <v>401</v>
      </c>
      <c r="U31" s="11">
        <v>7</v>
      </c>
    </row>
    <row r="32" spans="8:21">
      <c r="H32" s="28" t="s">
        <v>79</v>
      </c>
      <c r="I32" s="12">
        <v>464</v>
      </c>
      <c r="J32" s="10">
        <v>464</v>
      </c>
      <c r="K32" s="10">
        <v>464</v>
      </c>
      <c r="L32" s="10">
        <v>458</v>
      </c>
      <c r="M32" s="10">
        <v>464</v>
      </c>
      <c r="N32" s="10">
        <v>464</v>
      </c>
      <c r="O32" s="64">
        <v>461</v>
      </c>
      <c r="P32" s="10">
        <v>457</v>
      </c>
      <c r="Q32" s="10">
        <v>8</v>
      </c>
      <c r="R32" s="10">
        <v>23</v>
      </c>
      <c r="S32" s="10">
        <v>463</v>
      </c>
      <c r="T32" s="10">
        <v>451</v>
      </c>
      <c r="U32" s="11">
        <v>234</v>
      </c>
    </row>
    <row r="33" spans="8:21">
      <c r="H33" s="29" t="s">
        <v>80</v>
      </c>
      <c r="I33" s="12">
        <v>70</v>
      </c>
      <c r="J33" s="10">
        <v>70</v>
      </c>
      <c r="K33" s="10">
        <v>70</v>
      </c>
      <c r="L33" s="10">
        <v>69</v>
      </c>
      <c r="M33" s="10">
        <v>70</v>
      </c>
      <c r="N33" s="10">
        <v>70</v>
      </c>
      <c r="O33" s="64">
        <v>69</v>
      </c>
      <c r="P33" s="10">
        <v>10</v>
      </c>
      <c r="Q33" s="10">
        <v>0</v>
      </c>
      <c r="R33" s="10">
        <v>68</v>
      </c>
      <c r="S33" s="10">
        <v>69</v>
      </c>
      <c r="T33" s="10">
        <v>57</v>
      </c>
      <c r="U33" s="11">
        <v>16</v>
      </c>
    </row>
    <row r="34" spans="8:21">
      <c r="H34" s="119" t="s">
        <v>81</v>
      </c>
      <c r="I34" s="12">
        <v>79</v>
      </c>
      <c r="J34" s="10">
        <v>78</v>
      </c>
      <c r="K34" s="10">
        <v>79</v>
      </c>
      <c r="L34" s="10">
        <v>78</v>
      </c>
      <c r="M34" s="10">
        <v>74</v>
      </c>
      <c r="N34" s="10">
        <v>79</v>
      </c>
      <c r="O34" s="64">
        <v>31</v>
      </c>
      <c r="P34" s="10">
        <v>79</v>
      </c>
      <c r="Q34" s="10">
        <v>2</v>
      </c>
      <c r="R34" s="10">
        <v>77</v>
      </c>
      <c r="S34" s="10">
        <v>68</v>
      </c>
      <c r="T34" s="10">
        <v>53</v>
      </c>
      <c r="U34" s="11">
        <v>0</v>
      </c>
    </row>
    <row r="35" spans="8:21">
      <c r="H35" s="119" t="s">
        <v>82</v>
      </c>
      <c r="I35" s="12">
        <v>396</v>
      </c>
      <c r="J35" s="10">
        <v>375</v>
      </c>
      <c r="K35" s="10">
        <v>393</v>
      </c>
      <c r="L35" s="10">
        <v>382</v>
      </c>
      <c r="M35" s="10">
        <v>145</v>
      </c>
      <c r="N35" s="10">
        <v>396</v>
      </c>
      <c r="O35" s="64">
        <v>260</v>
      </c>
      <c r="P35" s="10">
        <v>370</v>
      </c>
      <c r="Q35" s="10">
        <v>35</v>
      </c>
      <c r="R35" s="10">
        <v>68</v>
      </c>
      <c r="S35" s="10">
        <v>391</v>
      </c>
      <c r="T35" s="10">
        <v>237</v>
      </c>
      <c r="U35" s="11">
        <v>257</v>
      </c>
    </row>
    <row r="36" spans="8:21">
      <c r="H36" s="3" t="s">
        <v>83</v>
      </c>
      <c r="I36" s="12">
        <v>249</v>
      </c>
      <c r="J36" s="10">
        <v>249</v>
      </c>
      <c r="K36" s="10">
        <v>249</v>
      </c>
      <c r="L36" s="10">
        <v>240</v>
      </c>
      <c r="M36" s="10">
        <v>246</v>
      </c>
      <c r="N36" s="10">
        <v>249</v>
      </c>
      <c r="O36" s="64">
        <v>109</v>
      </c>
      <c r="P36" s="10">
        <v>213</v>
      </c>
      <c r="Q36" s="10">
        <v>144</v>
      </c>
      <c r="R36" s="10">
        <v>145</v>
      </c>
      <c r="S36" s="10">
        <v>247</v>
      </c>
      <c r="T36" s="10">
        <v>145</v>
      </c>
      <c r="U36" s="11">
        <v>57</v>
      </c>
    </row>
    <row r="37" spans="8:21">
      <c r="H37" s="27" t="s">
        <v>84</v>
      </c>
      <c r="I37" s="12">
        <v>72</v>
      </c>
      <c r="J37" s="10">
        <v>72</v>
      </c>
      <c r="K37" s="10">
        <v>72</v>
      </c>
      <c r="L37" s="10">
        <v>64</v>
      </c>
      <c r="M37" s="10">
        <v>72</v>
      </c>
      <c r="N37" s="10">
        <v>72</v>
      </c>
      <c r="O37" s="64">
        <v>69</v>
      </c>
      <c r="P37" s="10">
        <v>52</v>
      </c>
      <c r="Q37" s="10">
        <v>2</v>
      </c>
      <c r="R37" s="10">
        <v>71</v>
      </c>
      <c r="S37" s="10">
        <v>71</v>
      </c>
      <c r="T37" s="10">
        <v>43</v>
      </c>
      <c r="U37" s="11">
        <v>57</v>
      </c>
    </row>
    <row r="38" spans="8:21">
      <c r="H38" s="29" t="s">
        <v>85</v>
      </c>
      <c r="I38" s="12">
        <v>35</v>
      </c>
      <c r="J38" s="10">
        <v>35</v>
      </c>
      <c r="K38" s="10">
        <v>35</v>
      </c>
      <c r="L38" s="10">
        <v>34</v>
      </c>
      <c r="M38" s="10">
        <v>34</v>
      </c>
      <c r="N38" s="10">
        <v>35</v>
      </c>
      <c r="O38" s="64">
        <v>31</v>
      </c>
      <c r="P38" s="10">
        <v>34</v>
      </c>
      <c r="Q38" s="10">
        <v>11</v>
      </c>
      <c r="R38" s="10">
        <v>27</v>
      </c>
      <c r="S38" s="10">
        <v>35</v>
      </c>
      <c r="T38" s="10">
        <v>17</v>
      </c>
      <c r="U38" s="11">
        <v>0</v>
      </c>
    </row>
    <row r="39" spans="8:21">
      <c r="H39" s="119" t="s">
        <v>86</v>
      </c>
      <c r="I39" s="12">
        <v>142</v>
      </c>
      <c r="J39" s="10">
        <v>142</v>
      </c>
      <c r="K39" s="10">
        <v>142</v>
      </c>
      <c r="L39" s="10">
        <v>142</v>
      </c>
      <c r="M39" s="10">
        <v>140</v>
      </c>
      <c r="N39" s="10">
        <v>142</v>
      </c>
      <c r="O39" s="64">
        <v>9</v>
      </c>
      <c r="P39" s="10">
        <v>127</v>
      </c>
      <c r="Q39" s="10">
        <v>131</v>
      </c>
      <c r="R39" s="10">
        <v>47</v>
      </c>
      <c r="S39" s="10">
        <v>141</v>
      </c>
      <c r="T39" s="10">
        <v>85</v>
      </c>
      <c r="U39" s="11">
        <v>0</v>
      </c>
    </row>
    <row r="40" spans="8:21">
      <c r="H40" s="3" t="s">
        <v>87</v>
      </c>
      <c r="I40" s="12">
        <v>894</v>
      </c>
      <c r="J40" s="10">
        <v>894</v>
      </c>
      <c r="K40" s="10">
        <v>884</v>
      </c>
      <c r="L40" s="10">
        <v>855</v>
      </c>
      <c r="M40" s="10">
        <v>883</v>
      </c>
      <c r="N40" s="10">
        <v>892</v>
      </c>
      <c r="O40" s="64">
        <v>638</v>
      </c>
      <c r="P40" s="10">
        <v>662</v>
      </c>
      <c r="Q40" s="10">
        <v>595</v>
      </c>
      <c r="R40" s="10">
        <v>655</v>
      </c>
      <c r="S40" s="10">
        <v>865</v>
      </c>
      <c r="T40" s="10">
        <v>611</v>
      </c>
      <c r="U40" s="11">
        <v>165</v>
      </c>
    </row>
    <row r="41" spans="8:21">
      <c r="H41" s="27" t="s">
        <v>88</v>
      </c>
      <c r="I41" s="12">
        <v>7</v>
      </c>
      <c r="J41" s="10">
        <v>7</v>
      </c>
      <c r="K41" s="10">
        <v>6</v>
      </c>
      <c r="L41" s="10">
        <v>6</v>
      </c>
      <c r="M41" s="10">
        <v>6</v>
      </c>
      <c r="N41" s="10">
        <v>7</v>
      </c>
      <c r="O41" s="64">
        <v>4</v>
      </c>
      <c r="P41" s="10">
        <v>4</v>
      </c>
      <c r="Q41" s="10">
        <v>1</v>
      </c>
      <c r="R41" s="10">
        <v>4</v>
      </c>
      <c r="S41" s="10">
        <v>6</v>
      </c>
      <c r="T41" s="10">
        <v>5</v>
      </c>
      <c r="U41" s="11">
        <v>0</v>
      </c>
    </row>
    <row r="42" spans="8:21">
      <c r="H42" s="28" t="s">
        <v>89</v>
      </c>
      <c r="I42" s="12">
        <v>110</v>
      </c>
      <c r="J42" s="10">
        <v>110</v>
      </c>
      <c r="K42" s="10">
        <v>105</v>
      </c>
      <c r="L42" s="10">
        <v>78</v>
      </c>
      <c r="M42" s="10">
        <v>109</v>
      </c>
      <c r="N42" s="10">
        <v>110</v>
      </c>
      <c r="O42" s="64">
        <v>108</v>
      </c>
      <c r="P42" s="10">
        <v>82</v>
      </c>
      <c r="Q42" s="10">
        <v>0</v>
      </c>
      <c r="R42" s="10">
        <v>107</v>
      </c>
      <c r="S42" s="10">
        <v>102</v>
      </c>
      <c r="T42" s="10">
        <v>53</v>
      </c>
      <c r="U42" s="11">
        <v>88</v>
      </c>
    </row>
    <row r="43" spans="8:21">
      <c r="H43" s="28" t="s">
        <v>90</v>
      </c>
      <c r="I43" s="12">
        <v>17</v>
      </c>
      <c r="J43" s="10">
        <v>17</v>
      </c>
      <c r="K43" s="10">
        <v>17</v>
      </c>
      <c r="L43" s="10">
        <v>17</v>
      </c>
      <c r="M43" s="10">
        <v>17</v>
      </c>
      <c r="N43" s="10">
        <v>17</v>
      </c>
      <c r="O43" s="64">
        <v>17</v>
      </c>
      <c r="P43" s="10">
        <v>11</v>
      </c>
      <c r="Q43" s="10">
        <v>14</v>
      </c>
      <c r="R43" s="10">
        <v>11</v>
      </c>
      <c r="S43" s="10">
        <v>9</v>
      </c>
      <c r="T43" s="10">
        <v>16</v>
      </c>
      <c r="U43" s="11">
        <v>6</v>
      </c>
    </row>
    <row r="44" spans="8:21">
      <c r="H44" s="28" t="s">
        <v>91</v>
      </c>
      <c r="I44" s="12">
        <v>28</v>
      </c>
      <c r="J44" s="10">
        <v>28</v>
      </c>
      <c r="K44" s="10">
        <v>28</v>
      </c>
      <c r="L44" s="10">
        <v>28</v>
      </c>
      <c r="M44" s="10">
        <v>27</v>
      </c>
      <c r="N44" s="10">
        <v>28</v>
      </c>
      <c r="O44" s="64">
        <v>26</v>
      </c>
      <c r="P44" s="10">
        <v>8</v>
      </c>
      <c r="Q44" s="10">
        <v>16</v>
      </c>
      <c r="R44" s="10">
        <v>26</v>
      </c>
      <c r="S44" s="10">
        <v>27</v>
      </c>
      <c r="T44" s="10">
        <v>24</v>
      </c>
      <c r="U44" s="11">
        <v>16</v>
      </c>
    </row>
    <row r="45" spans="8:21">
      <c r="H45" s="28" t="s">
        <v>92</v>
      </c>
      <c r="I45" s="12">
        <v>595</v>
      </c>
      <c r="J45" s="10">
        <v>595</v>
      </c>
      <c r="K45" s="10">
        <v>591</v>
      </c>
      <c r="L45" s="10">
        <v>591</v>
      </c>
      <c r="M45" s="10">
        <v>590</v>
      </c>
      <c r="N45" s="10">
        <v>594</v>
      </c>
      <c r="O45" s="64">
        <v>346</v>
      </c>
      <c r="P45" s="10">
        <v>441</v>
      </c>
      <c r="Q45" s="10">
        <v>429</v>
      </c>
      <c r="R45" s="10">
        <v>376</v>
      </c>
      <c r="S45" s="10">
        <v>587</v>
      </c>
      <c r="T45" s="10">
        <v>408</v>
      </c>
      <c r="U45" s="11">
        <v>5</v>
      </c>
    </row>
    <row r="46" spans="8:21">
      <c r="H46" s="29" t="s">
        <v>93</v>
      </c>
      <c r="I46" s="12">
        <v>137</v>
      </c>
      <c r="J46" s="10">
        <v>137</v>
      </c>
      <c r="K46" s="10">
        <v>137</v>
      </c>
      <c r="L46" s="10">
        <v>135</v>
      </c>
      <c r="M46" s="10">
        <v>134</v>
      </c>
      <c r="N46" s="10">
        <v>136</v>
      </c>
      <c r="O46" s="64">
        <v>137</v>
      </c>
      <c r="P46" s="10">
        <v>116</v>
      </c>
      <c r="Q46" s="10">
        <v>135</v>
      </c>
      <c r="R46" s="10">
        <v>131</v>
      </c>
      <c r="S46" s="10">
        <v>134</v>
      </c>
      <c r="T46" s="10">
        <v>105</v>
      </c>
      <c r="U46" s="11">
        <v>50</v>
      </c>
    </row>
    <row r="47" spans="8:21">
      <c r="H47" s="3" t="s">
        <v>94</v>
      </c>
      <c r="I47" s="12">
        <v>552</v>
      </c>
      <c r="J47" s="10">
        <v>487</v>
      </c>
      <c r="K47" s="10">
        <v>546</v>
      </c>
      <c r="L47" s="10">
        <v>488</v>
      </c>
      <c r="M47" s="10">
        <v>465</v>
      </c>
      <c r="N47" s="10">
        <v>533</v>
      </c>
      <c r="O47" s="64">
        <v>488</v>
      </c>
      <c r="P47" s="10">
        <v>395</v>
      </c>
      <c r="Q47" s="10">
        <v>12</v>
      </c>
      <c r="R47" s="10">
        <v>394</v>
      </c>
      <c r="S47" s="10">
        <v>429</v>
      </c>
      <c r="T47" s="10">
        <v>458</v>
      </c>
      <c r="U47" s="11">
        <v>200</v>
      </c>
    </row>
    <row r="48" spans="8:21">
      <c r="H48" s="27" t="s">
        <v>97</v>
      </c>
      <c r="I48" s="12">
        <v>17</v>
      </c>
      <c r="J48" s="10">
        <v>2</v>
      </c>
      <c r="K48" s="10">
        <v>15</v>
      </c>
      <c r="L48" s="10">
        <v>9</v>
      </c>
      <c r="M48" s="10">
        <v>3</v>
      </c>
      <c r="N48" s="10">
        <v>14</v>
      </c>
      <c r="O48" s="64">
        <v>7</v>
      </c>
      <c r="P48" s="10">
        <v>2</v>
      </c>
      <c r="Q48" s="10">
        <v>0</v>
      </c>
      <c r="R48" s="10">
        <v>0</v>
      </c>
      <c r="S48" s="10">
        <v>2</v>
      </c>
      <c r="T48" s="10">
        <v>2</v>
      </c>
      <c r="U48" s="11">
        <v>0</v>
      </c>
    </row>
    <row r="49" spans="8:21">
      <c r="H49" s="28" t="s">
        <v>95</v>
      </c>
      <c r="I49" s="12">
        <v>78</v>
      </c>
      <c r="J49" s="10">
        <v>56</v>
      </c>
      <c r="K49" s="10">
        <v>77</v>
      </c>
      <c r="L49" s="10">
        <v>53</v>
      </c>
      <c r="M49" s="10">
        <v>41</v>
      </c>
      <c r="N49" s="10">
        <v>71</v>
      </c>
      <c r="O49" s="64">
        <v>57</v>
      </c>
      <c r="P49" s="10">
        <v>6</v>
      </c>
      <c r="Q49" s="10">
        <v>0</v>
      </c>
      <c r="R49" s="10">
        <v>4</v>
      </c>
      <c r="S49" s="10">
        <v>53</v>
      </c>
      <c r="T49" s="10">
        <v>41</v>
      </c>
      <c r="U49" s="11">
        <v>0</v>
      </c>
    </row>
    <row r="50" spans="8:21">
      <c r="H50" s="28" t="s">
        <v>96</v>
      </c>
      <c r="I50" s="12">
        <v>5</v>
      </c>
      <c r="J50" s="10">
        <v>5</v>
      </c>
      <c r="K50" s="10">
        <v>5</v>
      </c>
      <c r="L50" s="10">
        <v>4</v>
      </c>
      <c r="M50" s="10">
        <v>4</v>
      </c>
      <c r="N50" s="10">
        <v>5</v>
      </c>
      <c r="O50" s="64">
        <v>2</v>
      </c>
      <c r="P50" s="10">
        <v>1</v>
      </c>
      <c r="Q50" s="10">
        <v>0</v>
      </c>
      <c r="R50" s="10">
        <v>4</v>
      </c>
      <c r="S50" s="10">
        <v>5</v>
      </c>
      <c r="T50" s="10">
        <v>4</v>
      </c>
      <c r="U50" s="11">
        <v>0</v>
      </c>
    </row>
    <row r="51" spans="8:21">
      <c r="H51" s="28" t="s">
        <v>98</v>
      </c>
      <c r="I51" s="12">
        <v>69</v>
      </c>
      <c r="J51" s="10">
        <v>42</v>
      </c>
      <c r="K51" s="10">
        <v>66</v>
      </c>
      <c r="L51" s="10">
        <v>45</v>
      </c>
      <c r="M51" s="10">
        <v>36</v>
      </c>
      <c r="N51" s="10">
        <v>63</v>
      </c>
      <c r="O51" s="64">
        <v>44</v>
      </c>
      <c r="P51" s="10">
        <v>30</v>
      </c>
      <c r="Q51" s="10">
        <v>5</v>
      </c>
      <c r="R51" s="10">
        <v>15</v>
      </c>
      <c r="S51" s="10">
        <v>25</v>
      </c>
      <c r="T51" s="10">
        <v>38</v>
      </c>
      <c r="U51" s="11">
        <v>0</v>
      </c>
    </row>
    <row r="52" spans="8:21" ht="15.75" thickBot="1">
      <c r="H52" s="29" t="s">
        <v>99</v>
      </c>
      <c r="I52" s="12">
        <v>383</v>
      </c>
      <c r="J52" s="10">
        <v>382</v>
      </c>
      <c r="K52" s="10">
        <v>383</v>
      </c>
      <c r="L52" s="10">
        <v>377</v>
      </c>
      <c r="M52" s="10">
        <v>381</v>
      </c>
      <c r="N52" s="10">
        <v>380</v>
      </c>
      <c r="O52" s="64">
        <v>378</v>
      </c>
      <c r="P52" s="10">
        <v>356</v>
      </c>
      <c r="Q52" s="10">
        <v>7</v>
      </c>
      <c r="R52" s="10">
        <v>371</v>
      </c>
      <c r="S52" s="10">
        <v>344</v>
      </c>
      <c r="T52" s="10">
        <v>373</v>
      </c>
      <c r="U52" s="11">
        <v>200</v>
      </c>
    </row>
    <row r="53" spans="8:21" ht="15.75" thickTop="1">
      <c r="H53" s="68" t="s">
        <v>100</v>
      </c>
      <c r="I53" s="69">
        <v>6428</v>
      </c>
      <c r="J53" s="70">
        <v>6218</v>
      </c>
      <c r="K53" s="70">
        <v>6370</v>
      </c>
      <c r="L53" s="70">
        <v>6129</v>
      </c>
      <c r="M53" s="70">
        <v>5810</v>
      </c>
      <c r="N53" s="70">
        <v>6365</v>
      </c>
      <c r="O53" s="72">
        <v>5289</v>
      </c>
      <c r="P53" s="70">
        <v>4869</v>
      </c>
      <c r="Q53" s="70">
        <v>2079</v>
      </c>
      <c r="R53" s="70">
        <v>3900</v>
      </c>
      <c r="S53" s="70">
        <v>5667</v>
      </c>
      <c r="T53" s="70">
        <v>4841</v>
      </c>
      <c r="U53" s="71">
        <v>1607</v>
      </c>
    </row>
  </sheetData>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3:A23"/>
  <sheetViews>
    <sheetView workbookViewId="0">
      <selection activeCell="O34" sqref="O34"/>
    </sheetView>
  </sheetViews>
  <sheetFormatPr defaultRowHeight="15"/>
  <cols>
    <col min="1" max="1" width="12.5703125" bestFit="1" customWidth="1"/>
  </cols>
  <sheetData>
    <row r="3" spans="1:1">
      <c r="A3" t="s">
        <v>154</v>
      </c>
    </row>
    <row r="4" spans="1:1">
      <c r="A4">
        <v>1</v>
      </c>
    </row>
    <row r="5" spans="1:1">
      <c r="A5">
        <v>1</v>
      </c>
    </row>
    <row r="6" spans="1:1">
      <c r="A6">
        <v>1</v>
      </c>
    </row>
    <row r="7" spans="1:1">
      <c r="A7">
        <v>1</v>
      </c>
    </row>
    <row r="8" spans="1:1">
      <c r="A8">
        <v>1</v>
      </c>
    </row>
    <row r="9" spans="1:1">
      <c r="A9">
        <v>1</v>
      </c>
    </row>
    <row r="10" spans="1:1">
      <c r="A10">
        <v>1</v>
      </c>
    </row>
    <row r="11" spans="1:1">
      <c r="A11">
        <v>1</v>
      </c>
    </row>
    <row r="12" spans="1:1">
      <c r="A12">
        <v>1</v>
      </c>
    </row>
    <row r="13" spans="1:1">
      <c r="A13">
        <v>1</v>
      </c>
    </row>
    <row r="14" spans="1:1">
      <c r="A14">
        <v>1</v>
      </c>
    </row>
    <row r="15" spans="1:1">
      <c r="A15">
        <v>1</v>
      </c>
    </row>
    <row r="16" spans="1:1">
      <c r="A16">
        <v>1</v>
      </c>
    </row>
    <row r="17" spans="1:1">
      <c r="A17">
        <v>1</v>
      </c>
    </row>
    <row r="18" spans="1:1">
      <c r="A18">
        <v>1</v>
      </c>
    </row>
    <row r="19" spans="1:1">
      <c r="A19">
        <v>1</v>
      </c>
    </row>
    <row r="20" spans="1:1">
      <c r="A20">
        <v>1</v>
      </c>
    </row>
    <row r="21" spans="1:1">
      <c r="A21">
        <v>1</v>
      </c>
    </row>
    <row r="22" spans="1:1">
      <c r="A22">
        <v>1</v>
      </c>
    </row>
    <row r="23" spans="1:1">
      <c r="A23">
        <v>1</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G1:V25"/>
  <sheetViews>
    <sheetView showGridLines="0" zoomScale="81" zoomScaleNormal="81" workbookViewId="0">
      <selection activeCell="H7" sqref="H7"/>
    </sheetView>
  </sheetViews>
  <sheetFormatPr defaultRowHeight="15"/>
  <cols>
    <col min="1" max="1" width="2.140625" customWidth="1"/>
    <col min="6" max="6" width="8.140625" customWidth="1"/>
    <col min="7" max="7" width="38.7109375" bestFit="1" customWidth="1"/>
    <col min="8" max="8" width="44.42578125" bestFit="1" customWidth="1"/>
    <col min="9" max="9" width="25.140625" bestFit="1" customWidth="1"/>
    <col min="10" max="10" width="29.42578125" bestFit="1" customWidth="1"/>
    <col min="11" max="11" width="48.140625" bestFit="1" customWidth="1"/>
    <col min="12" max="12" width="52.5703125" bestFit="1" customWidth="1"/>
    <col min="13" max="13" width="35.42578125" bestFit="1" customWidth="1"/>
    <col min="14" max="14" width="50" bestFit="1" customWidth="1"/>
    <col min="15" max="15" width="36.85546875" bestFit="1" customWidth="1"/>
    <col min="16" max="16" width="40.85546875" bestFit="1" customWidth="1"/>
    <col min="17" max="17" width="32.5703125" bestFit="1" customWidth="1"/>
    <col min="18" max="18" width="37.85546875" bestFit="1" customWidth="1"/>
    <col min="19" max="19" width="53.42578125" bestFit="1" customWidth="1"/>
    <col min="20" max="20" width="29.42578125" bestFit="1" customWidth="1"/>
    <col min="21" max="21" width="33.42578125" customWidth="1"/>
    <col min="22" max="22" width="36.28515625" customWidth="1"/>
    <col min="23" max="23" width="30" customWidth="1"/>
  </cols>
  <sheetData>
    <row r="1" spans="7:22" ht="8.4499999999999993" customHeight="1">
      <c r="G1" s="3"/>
    </row>
    <row r="2" spans="7:22" ht="15.75">
      <c r="G2" s="14" t="s">
        <v>13</v>
      </c>
      <c r="H2" s="15" t="s">
        <v>5</v>
      </c>
      <c r="I2" s="15" t="s">
        <v>155</v>
      </c>
      <c r="J2" s="15" t="s">
        <v>156</v>
      </c>
      <c r="K2" s="16" t="s">
        <v>21</v>
      </c>
      <c r="L2" s="17" t="s">
        <v>22</v>
      </c>
      <c r="M2" s="17" t="s">
        <v>23</v>
      </c>
      <c r="N2" s="17" t="s">
        <v>24</v>
      </c>
      <c r="O2" s="17" t="s">
        <v>157</v>
      </c>
      <c r="P2" s="17" t="s">
        <v>26</v>
      </c>
      <c r="Q2" s="17" t="s">
        <v>27</v>
      </c>
      <c r="R2" s="17" t="s">
        <v>158</v>
      </c>
      <c r="S2" s="17" t="s">
        <v>159</v>
      </c>
      <c r="T2" s="18" t="s">
        <v>30</v>
      </c>
      <c r="U2" s="18" t="s">
        <v>160</v>
      </c>
      <c r="V2" s="18" t="s">
        <v>161</v>
      </c>
    </row>
    <row r="3" spans="7:22" hidden="1">
      <c r="G3" s="23" t="s">
        <v>33</v>
      </c>
      <c r="H3" t="s">
        <v>162</v>
      </c>
      <c r="I3" t="s">
        <v>38</v>
      </c>
      <c r="J3" t="s">
        <v>163</v>
      </c>
      <c r="K3" t="s">
        <v>42</v>
      </c>
      <c r="L3" t="s">
        <v>43</v>
      </c>
      <c r="M3" t="s">
        <v>44</v>
      </c>
      <c r="N3" t="s">
        <v>45</v>
      </c>
      <c r="O3" t="s">
        <v>46</v>
      </c>
      <c r="P3" t="s">
        <v>164</v>
      </c>
      <c r="Q3" t="s">
        <v>48</v>
      </c>
      <c r="R3" t="s">
        <v>49</v>
      </c>
      <c r="S3" t="s">
        <v>50</v>
      </c>
      <c r="T3" t="s">
        <v>51</v>
      </c>
      <c r="U3" t="s">
        <v>52</v>
      </c>
      <c r="V3" t="s">
        <v>53</v>
      </c>
    </row>
    <row r="4" spans="7:22">
      <c r="G4" s="3" t="s">
        <v>165</v>
      </c>
      <c r="H4">
        <v>304</v>
      </c>
      <c r="I4">
        <v>135</v>
      </c>
      <c r="J4">
        <v>126</v>
      </c>
      <c r="K4">
        <v>0</v>
      </c>
      <c r="L4">
        <v>0</v>
      </c>
      <c r="M4">
        <v>0</v>
      </c>
      <c r="N4">
        <v>35</v>
      </c>
      <c r="O4">
        <v>29</v>
      </c>
      <c r="P4">
        <v>6</v>
      </c>
      <c r="Q4">
        <v>40</v>
      </c>
      <c r="R4">
        <v>38</v>
      </c>
      <c r="S4">
        <v>2</v>
      </c>
      <c r="T4">
        <v>60</v>
      </c>
      <c r="U4">
        <v>59</v>
      </c>
      <c r="V4">
        <v>-58</v>
      </c>
    </row>
    <row r="5" spans="7:22">
      <c r="G5" s="3" t="s">
        <v>166</v>
      </c>
      <c r="H5">
        <v>413</v>
      </c>
      <c r="I5">
        <v>107</v>
      </c>
      <c r="J5">
        <v>97</v>
      </c>
      <c r="K5">
        <v>0</v>
      </c>
      <c r="L5">
        <v>0</v>
      </c>
      <c r="M5">
        <v>0</v>
      </c>
      <c r="N5">
        <v>34</v>
      </c>
      <c r="O5">
        <v>27</v>
      </c>
      <c r="P5">
        <v>7</v>
      </c>
      <c r="Q5">
        <v>41</v>
      </c>
      <c r="R5">
        <v>39</v>
      </c>
      <c r="S5">
        <v>2</v>
      </c>
      <c r="T5">
        <v>32</v>
      </c>
      <c r="U5">
        <v>31</v>
      </c>
      <c r="V5">
        <v>-30</v>
      </c>
    </row>
    <row r="6" spans="7:22">
      <c r="G6" s="3" t="s">
        <v>167</v>
      </c>
      <c r="H6">
        <v>260</v>
      </c>
      <c r="I6">
        <v>62</v>
      </c>
      <c r="J6">
        <v>57</v>
      </c>
      <c r="K6">
        <v>0</v>
      </c>
      <c r="L6">
        <v>0</v>
      </c>
      <c r="M6">
        <v>0</v>
      </c>
      <c r="N6">
        <v>18</v>
      </c>
      <c r="O6">
        <v>14</v>
      </c>
      <c r="P6">
        <v>4</v>
      </c>
      <c r="Q6">
        <v>13</v>
      </c>
      <c r="R6">
        <v>12</v>
      </c>
      <c r="S6">
        <v>1</v>
      </c>
      <c r="T6">
        <v>31</v>
      </c>
      <c r="U6">
        <v>31</v>
      </c>
      <c r="V6">
        <v>-31</v>
      </c>
    </row>
    <row r="7" spans="7:22">
      <c r="G7" s="3" t="s">
        <v>168</v>
      </c>
      <c r="H7">
        <v>399</v>
      </c>
      <c r="I7">
        <v>81</v>
      </c>
      <c r="J7">
        <v>77</v>
      </c>
      <c r="K7">
        <v>0</v>
      </c>
      <c r="L7">
        <v>0</v>
      </c>
      <c r="M7">
        <v>0</v>
      </c>
      <c r="N7">
        <v>36</v>
      </c>
      <c r="O7">
        <v>32</v>
      </c>
      <c r="P7">
        <v>4</v>
      </c>
      <c r="Q7">
        <v>15</v>
      </c>
      <c r="R7">
        <v>15</v>
      </c>
      <c r="S7">
        <v>0</v>
      </c>
      <c r="T7">
        <v>30</v>
      </c>
      <c r="U7">
        <v>30</v>
      </c>
      <c r="V7">
        <v>-30</v>
      </c>
    </row>
    <row r="8" spans="7:22">
      <c r="G8" s="3" t="s">
        <v>169</v>
      </c>
      <c r="H8">
        <v>199</v>
      </c>
      <c r="I8">
        <v>60</v>
      </c>
      <c r="J8">
        <v>59</v>
      </c>
      <c r="K8">
        <v>0</v>
      </c>
      <c r="L8">
        <v>0</v>
      </c>
      <c r="M8">
        <v>0</v>
      </c>
      <c r="N8">
        <v>11</v>
      </c>
      <c r="O8">
        <v>11</v>
      </c>
      <c r="P8">
        <v>0</v>
      </c>
      <c r="Q8">
        <v>7</v>
      </c>
      <c r="R8">
        <v>7</v>
      </c>
      <c r="S8">
        <v>0</v>
      </c>
      <c r="T8">
        <v>42</v>
      </c>
      <c r="U8">
        <v>41</v>
      </c>
      <c r="V8">
        <v>-40</v>
      </c>
    </row>
    <row r="9" spans="7:22">
      <c r="G9" s="3" t="s">
        <v>100</v>
      </c>
      <c r="H9">
        <v>1575</v>
      </c>
      <c r="I9">
        <v>445</v>
      </c>
      <c r="J9">
        <v>416</v>
      </c>
      <c r="K9">
        <v>0</v>
      </c>
      <c r="L9">
        <v>0</v>
      </c>
      <c r="M9">
        <v>0</v>
      </c>
      <c r="N9">
        <v>134</v>
      </c>
      <c r="O9">
        <v>113</v>
      </c>
      <c r="P9">
        <v>21</v>
      </c>
      <c r="Q9">
        <v>116</v>
      </c>
      <c r="R9">
        <v>111</v>
      </c>
      <c r="S9">
        <v>5</v>
      </c>
      <c r="T9">
        <v>195</v>
      </c>
      <c r="U9">
        <v>192</v>
      </c>
      <c r="V9">
        <v>-189</v>
      </c>
    </row>
    <row r="10" spans="7:22">
      <c r="G10" s="3"/>
    </row>
    <row r="11" spans="7:22" ht="18.75">
      <c r="G11" s="75" t="s">
        <v>170</v>
      </c>
      <c r="H11" t="s">
        <v>171</v>
      </c>
    </row>
    <row r="12" spans="7:22">
      <c r="G12" s="3"/>
    </row>
    <row r="13" spans="7:22">
      <c r="G13" s="3"/>
    </row>
    <row r="14" spans="7:22" ht="18.75">
      <c r="G14" s="57"/>
    </row>
    <row r="15" spans="7:22">
      <c r="G15" s="3"/>
    </row>
    <row r="16" spans="7:22" ht="18.75">
      <c r="G16" s="75" t="s">
        <v>172</v>
      </c>
    </row>
    <row r="17" spans="7:20">
      <c r="G17" s="9"/>
      <c r="H17" s="10"/>
      <c r="I17" s="10"/>
      <c r="J17" s="10"/>
      <c r="K17" s="10"/>
      <c r="L17" s="10"/>
      <c r="M17" s="10"/>
      <c r="N17" s="10"/>
      <c r="O17" s="10"/>
      <c r="P17" s="10"/>
      <c r="Q17" s="10"/>
      <c r="R17" s="10"/>
      <c r="S17" s="10"/>
      <c r="T17" s="11"/>
    </row>
    <row r="18" spans="7:20" ht="18.75">
      <c r="G18" s="22" t="s">
        <v>13</v>
      </c>
      <c r="H18" s="20" t="s">
        <v>129</v>
      </c>
      <c r="I18" s="20" t="s">
        <v>130</v>
      </c>
      <c r="J18" s="20" t="s">
        <v>131</v>
      </c>
      <c r="K18" s="20" t="s">
        <v>132</v>
      </c>
      <c r="L18" s="20" t="s">
        <v>133</v>
      </c>
      <c r="M18" s="20" t="s">
        <v>134</v>
      </c>
      <c r="N18" s="20" t="s">
        <v>135</v>
      </c>
      <c r="O18" s="20" t="s">
        <v>136</v>
      </c>
      <c r="P18" s="20" t="s">
        <v>137</v>
      </c>
      <c r="Q18" s="20" t="s">
        <v>138</v>
      </c>
      <c r="R18" s="20" t="s">
        <v>139</v>
      </c>
      <c r="S18" s="20" t="s">
        <v>140</v>
      </c>
      <c r="T18" s="21" t="s">
        <v>141</v>
      </c>
    </row>
    <row r="19" spans="7:20" hidden="1">
      <c r="G19" s="23" t="s">
        <v>33</v>
      </c>
      <c r="H19" t="s">
        <v>38</v>
      </c>
      <c r="I19" t="s">
        <v>142</v>
      </c>
      <c r="J19" t="s">
        <v>143</v>
      </c>
      <c r="K19" t="s">
        <v>144</v>
      </c>
      <c r="L19" t="s">
        <v>145</v>
      </c>
      <c r="M19" t="s">
        <v>146</v>
      </c>
      <c r="N19" t="s">
        <v>147</v>
      </c>
      <c r="O19" t="s">
        <v>148</v>
      </c>
      <c r="P19" t="s">
        <v>149</v>
      </c>
      <c r="Q19" t="s">
        <v>150</v>
      </c>
      <c r="R19" t="s">
        <v>151</v>
      </c>
      <c r="S19" t="s">
        <v>152</v>
      </c>
      <c r="T19" t="s">
        <v>153</v>
      </c>
    </row>
    <row r="20" spans="7:20">
      <c r="G20" s="3" t="s">
        <v>165</v>
      </c>
      <c r="H20">
        <v>135</v>
      </c>
      <c r="I20">
        <v>134</v>
      </c>
      <c r="J20">
        <v>128</v>
      </c>
      <c r="K20">
        <v>135</v>
      </c>
      <c r="L20">
        <v>135</v>
      </c>
      <c r="M20">
        <v>134</v>
      </c>
      <c r="N20">
        <v>135</v>
      </c>
      <c r="O20">
        <v>131</v>
      </c>
      <c r="P20">
        <v>24</v>
      </c>
      <c r="Q20">
        <v>38</v>
      </c>
      <c r="R20">
        <v>114</v>
      </c>
      <c r="S20">
        <v>101</v>
      </c>
      <c r="T20">
        <v>26</v>
      </c>
    </row>
    <row r="21" spans="7:20">
      <c r="G21" s="3" t="s">
        <v>166</v>
      </c>
      <c r="H21">
        <v>107</v>
      </c>
      <c r="I21">
        <v>106</v>
      </c>
      <c r="J21">
        <v>102</v>
      </c>
      <c r="K21">
        <v>106</v>
      </c>
      <c r="L21">
        <v>106</v>
      </c>
      <c r="M21">
        <v>104</v>
      </c>
      <c r="N21">
        <v>107</v>
      </c>
      <c r="O21">
        <v>101</v>
      </c>
      <c r="P21">
        <v>0</v>
      </c>
      <c r="Q21">
        <v>48</v>
      </c>
      <c r="R21">
        <v>107</v>
      </c>
      <c r="S21">
        <v>89</v>
      </c>
      <c r="T21">
        <v>28</v>
      </c>
    </row>
    <row r="22" spans="7:20">
      <c r="G22" s="3" t="s">
        <v>167</v>
      </c>
      <c r="H22">
        <v>62</v>
      </c>
      <c r="I22">
        <v>61</v>
      </c>
      <c r="J22">
        <v>59</v>
      </c>
      <c r="K22">
        <v>62</v>
      </c>
      <c r="L22">
        <v>62</v>
      </c>
      <c r="M22">
        <v>61</v>
      </c>
      <c r="N22">
        <v>61</v>
      </c>
      <c r="O22">
        <v>60</v>
      </c>
      <c r="P22">
        <v>19</v>
      </c>
      <c r="Q22">
        <v>35</v>
      </c>
      <c r="R22">
        <v>40</v>
      </c>
      <c r="S22">
        <v>37</v>
      </c>
      <c r="T22">
        <v>9</v>
      </c>
    </row>
    <row r="23" spans="7:20">
      <c r="G23" s="3" t="s">
        <v>168</v>
      </c>
      <c r="H23">
        <v>81</v>
      </c>
      <c r="I23">
        <v>81</v>
      </c>
      <c r="J23">
        <v>77</v>
      </c>
      <c r="K23">
        <v>81</v>
      </c>
      <c r="L23">
        <v>81</v>
      </c>
      <c r="M23">
        <v>81</v>
      </c>
      <c r="N23">
        <v>80</v>
      </c>
      <c r="O23">
        <v>71</v>
      </c>
      <c r="P23">
        <v>12</v>
      </c>
      <c r="Q23">
        <v>48</v>
      </c>
      <c r="R23">
        <v>63</v>
      </c>
      <c r="S23">
        <v>60</v>
      </c>
      <c r="T23">
        <v>8</v>
      </c>
    </row>
    <row r="24" spans="7:20">
      <c r="G24" s="3" t="s">
        <v>169</v>
      </c>
      <c r="H24">
        <v>60</v>
      </c>
      <c r="I24">
        <v>59</v>
      </c>
      <c r="J24">
        <v>60</v>
      </c>
      <c r="K24">
        <v>52</v>
      </c>
      <c r="L24">
        <v>60</v>
      </c>
      <c r="M24">
        <v>60</v>
      </c>
      <c r="N24">
        <v>60</v>
      </c>
      <c r="O24">
        <v>57</v>
      </c>
      <c r="P24">
        <v>5</v>
      </c>
      <c r="Q24">
        <v>16</v>
      </c>
      <c r="R24">
        <v>55</v>
      </c>
      <c r="S24">
        <v>53</v>
      </c>
      <c r="T24">
        <v>17</v>
      </c>
    </row>
    <row r="25" spans="7:20">
      <c r="G25" s="3" t="s">
        <v>100</v>
      </c>
      <c r="H25">
        <v>445</v>
      </c>
      <c r="I25">
        <v>441</v>
      </c>
      <c r="J25">
        <v>426</v>
      </c>
      <c r="K25">
        <v>436</v>
      </c>
      <c r="L25">
        <v>444</v>
      </c>
      <c r="M25">
        <v>440</v>
      </c>
      <c r="N25">
        <v>443</v>
      </c>
      <c r="O25">
        <v>420</v>
      </c>
      <c r="P25">
        <v>60</v>
      </c>
      <c r="Q25">
        <v>185</v>
      </c>
      <c r="R25">
        <v>379</v>
      </c>
      <c r="S25">
        <v>340</v>
      </c>
      <c r="T25">
        <v>88</v>
      </c>
    </row>
  </sheetData>
  <pageMargins left="0.7" right="0.7" top="0.75" bottom="0.75" header="0.3" footer="0.3"/>
  <pageSetup paperSize="9" orientation="portrait" r:id="rId3"/>
  <drawing r:id="rId4"/>
  <extLst>
    <ext xmlns:x14="http://schemas.microsoft.com/office/spreadsheetml/2009/9/main" uri="{A8765BA9-456A-4dab-B4F3-ACF838C121DE}">
      <x14:slicerList>
        <x14:slicer r:id="rId5"/>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5:K37"/>
  <sheetViews>
    <sheetView workbookViewId="0">
      <selection activeCell="I20" sqref="I20"/>
    </sheetView>
  </sheetViews>
  <sheetFormatPr defaultRowHeight="15"/>
  <cols>
    <col min="2" max="2" width="13.140625" bestFit="1" customWidth="1"/>
    <col min="3" max="3" width="20.85546875" bestFit="1" customWidth="1"/>
    <col min="4" max="4" width="11.85546875" bestFit="1" customWidth="1"/>
    <col min="7" max="7" width="14.28515625" bestFit="1" customWidth="1"/>
    <col min="8" max="8" width="10.7109375" customWidth="1"/>
    <col min="9" max="9" width="51.85546875" customWidth="1"/>
    <col min="10" max="26" width="52.42578125" bestFit="1" customWidth="1"/>
    <col min="27" max="27" width="10.7109375" bestFit="1" customWidth="1"/>
  </cols>
  <sheetData>
    <row r="5" spans="2:10">
      <c r="C5" s="23" t="s">
        <v>33</v>
      </c>
    </row>
    <row r="6" spans="2:10">
      <c r="C6" s="3" t="s">
        <v>63</v>
      </c>
    </row>
    <row r="7" spans="2:10">
      <c r="C7" s="3" t="s">
        <v>100</v>
      </c>
    </row>
    <row r="8" spans="2:10">
      <c r="G8" s="23" t="s">
        <v>33</v>
      </c>
      <c r="I8" t="s">
        <v>173</v>
      </c>
      <c r="J8" s="2" t="str">
        <f>TEXT(MAX(EmisData[Rel_D]),"dd/mm/yyyy")</f>
        <v>01/04/2022</v>
      </c>
    </row>
    <row r="9" spans="2:10">
      <c r="C9" t="s">
        <v>34</v>
      </c>
      <c r="G9" s="87">
        <v>44470</v>
      </c>
    </row>
    <row r="10" spans="2:10">
      <c r="C10">
        <v>1289998</v>
      </c>
      <c r="G10" s="87" t="s">
        <v>100</v>
      </c>
    </row>
    <row r="15" spans="2:10">
      <c r="B15" s="23" t="s">
        <v>33</v>
      </c>
    </row>
    <row r="16" spans="2:10">
      <c r="B16" s="3" t="s">
        <v>60</v>
      </c>
      <c r="G16" s="3"/>
    </row>
    <row r="17" spans="2:9">
      <c r="B17" s="3" t="s">
        <v>100</v>
      </c>
      <c r="G17" s="3"/>
      <c r="I17" s="3"/>
    </row>
    <row r="18" spans="2:9">
      <c r="G18" s="3"/>
      <c r="I18" s="3"/>
    </row>
    <row r="19" spans="2:9">
      <c r="G19" s="3"/>
      <c r="I19" s="3"/>
    </row>
    <row r="20" spans="2:9">
      <c r="G20" s="3"/>
      <c r="I20" s="3"/>
    </row>
    <row r="21" spans="2:9">
      <c r="G21" s="3"/>
      <c r="I21" s="3"/>
    </row>
    <row r="22" spans="2:9">
      <c r="G22" s="3"/>
      <c r="I22" s="3"/>
    </row>
    <row r="23" spans="2:9">
      <c r="G23" s="3"/>
      <c r="I23" s="3"/>
    </row>
    <row r="24" spans="2:9">
      <c r="G24" s="3"/>
      <c r="I24" s="3"/>
    </row>
    <row r="25" spans="2:9">
      <c r="G25" s="3"/>
      <c r="I25" s="3"/>
    </row>
    <row r="26" spans="2:9">
      <c r="G26" s="3"/>
      <c r="I26" s="3"/>
    </row>
    <row r="27" spans="2:9">
      <c r="G27" s="3"/>
      <c r="I27" s="3"/>
    </row>
    <row r="28" spans="2:9">
      <c r="G28" s="3"/>
      <c r="I28" s="3"/>
    </row>
    <row r="29" spans="2:9">
      <c r="G29" s="3"/>
      <c r="I29" s="3"/>
    </row>
    <row r="30" spans="2:9">
      <c r="G30" s="3"/>
      <c r="I30" s="3"/>
    </row>
    <row r="31" spans="2:9">
      <c r="G31" s="3"/>
      <c r="I31" s="3"/>
    </row>
    <row r="32" spans="2:9">
      <c r="G32" s="3"/>
      <c r="I32" s="3"/>
    </row>
    <row r="33" spans="2:11">
      <c r="B33" s="3"/>
      <c r="G33" s="3"/>
      <c r="I33" s="3"/>
    </row>
    <row r="34" spans="2:11">
      <c r="B34" s="3"/>
      <c r="G34" s="3"/>
      <c r="I34" s="3"/>
      <c r="J34" s="82"/>
      <c r="K34" s="83"/>
    </row>
    <row r="35" spans="2:11">
      <c r="B35" s="3"/>
      <c r="G35" s="3"/>
      <c r="I35" s="3"/>
      <c r="J35" s="82"/>
      <c r="K35" s="83"/>
    </row>
    <row r="36" spans="2:11">
      <c r="B36" s="3"/>
      <c r="I36" s="3"/>
      <c r="J36" s="82"/>
      <c r="K36" s="83"/>
    </row>
    <row r="37" spans="2:11">
      <c r="I37" s="84"/>
      <c r="J37" s="85"/>
      <c r="K37" s="86"/>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40"/>
  <sheetViews>
    <sheetView zoomScale="104" workbookViewId="0">
      <selection activeCell="B35" sqref="B35"/>
    </sheetView>
  </sheetViews>
  <sheetFormatPr defaultRowHeight="15"/>
  <cols>
    <col min="1" max="1" width="11.5703125" bestFit="1" customWidth="1"/>
    <col min="2" max="2" width="49.85546875" bestFit="1" customWidth="1"/>
    <col min="3" max="3" width="12.5703125" bestFit="1" customWidth="1"/>
    <col min="4" max="4" width="23.42578125" customWidth="1"/>
    <col min="5" max="5" width="14.42578125" customWidth="1"/>
    <col min="6" max="6" width="15.42578125" customWidth="1"/>
    <col min="7" max="7" width="11.28515625" customWidth="1"/>
    <col min="8" max="8" width="44.42578125" bestFit="1" customWidth="1"/>
    <col min="9" max="9" width="19.42578125" customWidth="1"/>
    <col min="11" max="11" width="15" bestFit="1" customWidth="1"/>
    <col min="12" max="12" width="10.7109375" bestFit="1" customWidth="1"/>
    <col min="13" max="13" width="12.140625" bestFit="1" customWidth="1"/>
    <col min="16" max="16" width="10.5703125" bestFit="1" customWidth="1"/>
  </cols>
  <sheetData>
    <row r="1" spans="1:16">
      <c r="H1" s="2">
        <v>44378</v>
      </c>
      <c r="I1" t="s">
        <v>174</v>
      </c>
      <c r="J1" t="s">
        <v>175</v>
      </c>
    </row>
    <row r="2" spans="1:16">
      <c r="A2" s="2">
        <f>Sheet3!G9</f>
        <v>44470</v>
      </c>
      <c r="B2" t="str">
        <f>VLOOKUP($A$2,$H$1:$J$4,2,0)</f>
        <v>Done Q2</v>
      </c>
      <c r="C2" t="str">
        <f>VLOOKUP($A$2,$H$1:$J$4,3,0)</f>
        <v>Complete Q2</v>
      </c>
      <c r="H2" s="2">
        <v>44470</v>
      </c>
      <c r="I2" t="s">
        <v>176</v>
      </c>
      <c r="J2" t="s">
        <v>177</v>
      </c>
    </row>
    <row r="3" spans="1:16">
      <c r="H3" s="2">
        <v>44562</v>
      </c>
      <c r="I3" t="s">
        <v>178</v>
      </c>
      <c r="J3" t="s">
        <v>179</v>
      </c>
    </row>
    <row r="4" spans="1:16">
      <c r="H4" s="2">
        <v>44652</v>
      </c>
      <c r="I4" t="s">
        <v>180</v>
      </c>
      <c r="J4" t="s">
        <v>181</v>
      </c>
    </row>
    <row r="7" spans="1:16">
      <c r="I7" t="s">
        <v>15</v>
      </c>
      <c r="J7" t="s">
        <v>5</v>
      </c>
      <c r="K7" t="s">
        <v>7</v>
      </c>
      <c r="L7" t="s">
        <v>9</v>
      </c>
      <c r="M7" t="s">
        <v>11</v>
      </c>
      <c r="N7" t="s">
        <v>182</v>
      </c>
      <c r="O7" t="s">
        <v>183</v>
      </c>
      <c r="P7" t="s">
        <v>184</v>
      </c>
    </row>
    <row r="8" spans="1:16">
      <c r="B8" t="s">
        <v>185</v>
      </c>
      <c r="D8" t="s">
        <v>186</v>
      </c>
      <c r="H8" t="str">
        <f>Sheet3!$C$6</f>
        <v>Old Church Surgery</v>
      </c>
      <c r="I8">
        <f>C10</f>
        <v>2001</v>
      </c>
      <c r="J8">
        <f>C11</f>
        <v>308</v>
      </c>
      <c r="K8">
        <f>$C$12</f>
        <v>0.15392303848075961</v>
      </c>
      <c r="L8" s="112">
        <f>IFERROR(O8/N8, "-")</f>
        <v>0.8</v>
      </c>
      <c r="M8" s="112">
        <f>IFERROR(P8/N8, "-")</f>
        <v>0.2</v>
      </c>
      <c r="N8">
        <f>VLOOKUP($B$2,$A$23:$C$30,3,0)</f>
        <v>20</v>
      </c>
      <c r="O8">
        <f>VLOOKUP($C$2,$A$23:$C$30,3,0)</f>
        <v>16</v>
      </c>
      <c r="P8">
        <f>N8-O8</f>
        <v>4</v>
      </c>
    </row>
    <row r="9" spans="1:16">
      <c r="B9" s="23" t="s">
        <v>187</v>
      </c>
      <c r="D9" t="s">
        <v>187</v>
      </c>
      <c r="H9" t="str">
        <f>Sheet3!$B$16</f>
        <v>Chingford E4</v>
      </c>
      <c r="I9">
        <f>$D$10</f>
        <v>14666</v>
      </c>
      <c r="J9">
        <f>$D$11</f>
        <v>2409</v>
      </c>
      <c r="K9">
        <f>$D$12</f>
        <v>0.16425746624846585</v>
      </c>
      <c r="L9" s="112">
        <f>IFERROR(O9/N9, "-")</f>
        <v>0.94265232974910396</v>
      </c>
      <c r="M9" s="112">
        <f>IFERROR(P9/N9, "-")</f>
        <v>5.7347670250896057E-2</v>
      </c>
      <c r="N9">
        <f>VLOOKUP($B$2,$A$23:$D$30,4,0)</f>
        <v>279</v>
      </c>
      <c r="O9">
        <f>VLOOKUP($C$2,$A$23:$D$30,4,0)</f>
        <v>263</v>
      </c>
      <c r="P9">
        <f>N9-O9</f>
        <v>16</v>
      </c>
    </row>
    <row r="10" spans="1:16">
      <c r="B10" s="3" t="s">
        <v>35</v>
      </c>
      <c r="C10" s="126">
        <v>2001</v>
      </c>
      <c r="D10">
        <f>SUMIFS(EmisData[[#All],[Eligible Population]],EmisData[[#All],[SubLocality]],Sheet3!$B$16,EmisData[[#All],[Rel_D]],$A$2)</f>
        <v>14666</v>
      </c>
      <c r="H10" t="s">
        <v>188</v>
      </c>
      <c r="I10">
        <f>$C$17</f>
        <v>82592</v>
      </c>
      <c r="J10">
        <f>$C$18</f>
        <v>8734</v>
      </c>
      <c r="K10">
        <f>$C$19</f>
        <v>0.10574874079814026</v>
      </c>
      <c r="L10" s="112">
        <f>IFERROR(O10/N10, "-")</f>
        <v>0.80528846153846156</v>
      </c>
      <c r="M10" s="112">
        <f>IFERROR(P10/N10, "-")</f>
        <v>0.19471153846153846</v>
      </c>
      <c r="N10">
        <f>VLOOKUP($B$2,$A$33:$D$40,3,0)</f>
        <v>1664</v>
      </c>
      <c r="O10">
        <f>VLOOKUP($C$2,$A$33:$D$40,3,0)</f>
        <v>1340</v>
      </c>
      <c r="P10">
        <f>N10-O10</f>
        <v>324</v>
      </c>
    </row>
    <row r="11" spans="1:16">
      <c r="B11" s="3" t="s">
        <v>36</v>
      </c>
      <c r="C11" s="126">
        <v>308</v>
      </c>
      <c r="D11">
        <f>SUMIFS(EmisData[[#All],[{WF-HC01} NHS Health Check Invite 2020-2021]],EmisData[[#All],[SubLocality]],Sheet3!$B$16,EmisData[[#All],[Rel_D]],$A$2)</f>
        <v>2409</v>
      </c>
    </row>
    <row r="12" spans="1:16">
      <c r="B12" s="3" t="s">
        <v>37</v>
      </c>
      <c r="C12" s="126">
        <v>0.15392303848075961</v>
      </c>
      <c r="D12">
        <f>IFERROR(D11/D10,"-")</f>
        <v>0.16425746624846585</v>
      </c>
    </row>
    <row r="15" spans="1:16">
      <c r="B15" s="3" t="s">
        <v>189</v>
      </c>
    </row>
    <row r="16" spans="1:16">
      <c r="B16" s="23" t="s">
        <v>187</v>
      </c>
    </row>
    <row r="17" spans="1:4">
      <c r="B17" s="3" t="s">
        <v>35</v>
      </c>
      <c r="C17" s="126">
        <v>82592</v>
      </c>
    </row>
    <row r="18" spans="1:4">
      <c r="B18" s="3" t="s">
        <v>36</v>
      </c>
      <c r="C18" s="126">
        <v>8734</v>
      </c>
    </row>
    <row r="19" spans="1:4">
      <c r="B19" s="3" t="s">
        <v>37</v>
      </c>
      <c r="C19" s="126">
        <v>0.10574874079814026</v>
      </c>
    </row>
    <row r="21" spans="1:4">
      <c r="B21" s="3" t="s">
        <v>185</v>
      </c>
      <c r="D21" t="s">
        <v>186</v>
      </c>
    </row>
    <row r="22" spans="1:4">
      <c r="B22" s="23" t="s">
        <v>187</v>
      </c>
      <c r="D22" t="s">
        <v>187</v>
      </c>
    </row>
    <row r="23" spans="1:4">
      <c r="A23" t="s">
        <v>174</v>
      </c>
      <c r="B23" s="3" t="s">
        <v>42</v>
      </c>
      <c r="C23" s="126">
        <v>10</v>
      </c>
      <c r="D23">
        <f>SUMIFS(EmisData[[#All],[{WF-HC02-Q1} NHS Health Check Done '[Q1']]],EmisData[[#All],[SubLocality]],Sheet3!$B$16,EmisData[[#All],[Rel_D]],$A$2)</f>
        <v>69</v>
      </c>
    </row>
    <row r="24" spans="1:4">
      <c r="A24" t="s">
        <v>175</v>
      </c>
      <c r="B24" s="3" t="s">
        <v>43</v>
      </c>
      <c r="C24" s="126">
        <v>5</v>
      </c>
      <c r="D24">
        <f>SUMIFS(EmisData[[#All],[{WF-HC03-Q1} NHS Health Check Complete '[Q1, PAY']]],EmisData[[#All],[SubLocality]],Sheet3!$B$16,EmisData[[#All],[Rel_D]],$A$2)</f>
        <v>59</v>
      </c>
    </row>
    <row r="25" spans="1:4">
      <c r="A25" t="s">
        <v>176</v>
      </c>
      <c r="B25" s="3" t="s">
        <v>45</v>
      </c>
      <c r="C25" s="126">
        <v>20</v>
      </c>
      <c r="D25">
        <f>SUMIFS(EmisData[[#All],[{WF-HC02-Q2} NHS Health Check Done'[Q2']]],EmisData[[#All],[SubLocality]],Sheet3!$B$16,EmisData[[#All],[Rel_D]],$A$2)</f>
        <v>279</v>
      </c>
    </row>
    <row r="26" spans="1:4">
      <c r="A26" t="s">
        <v>177</v>
      </c>
      <c r="B26" s="3" t="s">
        <v>46</v>
      </c>
      <c r="C26" s="126">
        <v>16</v>
      </c>
      <c r="D26">
        <f>SUMIFS(EmisData[[#All],[{WF-HC03-Q2} NHS Health Check Complete '[Q2, PAY']]],EmisData[[#All],[SubLocality]],Sheet3!$B$16,EmisData[[#All],[Rel_D]],$A$2)</f>
        <v>263</v>
      </c>
    </row>
    <row r="27" spans="1:4">
      <c r="A27" t="s">
        <v>178</v>
      </c>
      <c r="B27" s="3" t="s">
        <v>48</v>
      </c>
      <c r="C27" s="126">
        <v>0</v>
      </c>
      <c r="D27">
        <f>SUMIFS(EmisData[[#All],[{WF-HC02-Q3} NHS Health Check Done '[Q3']]],EmisData[[#All],[SubLocality]],Sheet3!$B$16,EmisData[[#All],[Rel_D]],$A$2)</f>
        <v>0</v>
      </c>
    </row>
    <row r="28" spans="1:4">
      <c r="A28" t="s">
        <v>179</v>
      </c>
      <c r="B28" s="3" t="s">
        <v>49</v>
      </c>
      <c r="C28" s="126">
        <v>0</v>
      </c>
      <c r="D28">
        <f>SUMIFS(EmisData[[#All],[{WF-HC03-Q3} NHS Health Check Complete '[Q3,PAY']]],EmisData[[#All],[SubLocality]],Sheet3!$B$16,EmisData[[#All],[Rel_D]],$A$2)</f>
        <v>0</v>
      </c>
    </row>
    <row r="29" spans="1:4">
      <c r="A29" t="s">
        <v>180</v>
      </c>
      <c r="B29" s="3" t="s">
        <v>51</v>
      </c>
      <c r="C29" s="126">
        <v>0</v>
      </c>
      <c r="D29">
        <f>SUMIFS(EmisData[[#All],[{WF-HC02-Q4} NHS Health Check Done '[Q4']]],EmisData[[#All],[SubLocality]],Sheet3!$B$16,EmisData[[#All],[Rel_D]],$A$2)</f>
        <v>0</v>
      </c>
    </row>
    <row r="30" spans="1:4">
      <c r="A30" t="s">
        <v>181</v>
      </c>
      <c r="B30" s="3" t="s">
        <v>52</v>
      </c>
      <c r="C30" s="126">
        <v>0</v>
      </c>
      <c r="D30">
        <f>SUMIFS(EmisData[[#All],[{WF-HC03-Q4} NHS Health Check Complete '[Q4, PAY']]],EmisData[[#All],[SubLocality]],Sheet3!$B$16,EmisData[[#All],[Rel_D]],$A$2)</f>
        <v>0</v>
      </c>
    </row>
    <row r="31" spans="1:4">
      <c r="B31" s="3" t="s">
        <v>190</v>
      </c>
    </row>
    <row r="32" spans="1:4">
      <c r="B32" s="23" t="s">
        <v>187</v>
      </c>
    </row>
    <row r="33" spans="1:3">
      <c r="A33" t="s">
        <v>174</v>
      </c>
      <c r="B33" s="3" t="s">
        <v>42</v>
      </c>
      <c r="C33" s="126">
        <v>1122</v>
      </c>
    </row>
    <row r="34" spans="1:3">
      <c r="A34" t="s">
        <v>175</v>
      </c>
      <c r="B34" s="3" t="s">
        <v>43</v>
      </c>
      <c r="C34" s="126">
        <v>953</v>
      </c>
    </row>
    <row r="35" spans="1:3">
      <c r="A35" t="s">
        <v>176</v>
      </c>
      <c r="B35" s="3" t="s">
        <v>45</v>
      </c>
      <c r="C35" s="126">
        <v>1664</v>
      </c>
    </row>
    <row r="36" spans="1:3">
      <c r="A36" t="s">
        <v>177</v>
      </c>
      <c r="B36" s="3" t="s">
        <v>46</v>
      </c>
      <c r="C36" s="126">
        <v>1340</v>
      </c>
    </row>
    <row r="37" spans="1:3">
      <c r="A37" t="s">
        <v>178</v>
      </c>
      <c r="B37" s="3" t="s">
        <v>48</v>
      </c>
      <c r="C37" s="126">
        <v>0</v>
      </c>
    </row>
    <row r="38" spans="1:3">
      <c r="A38" t="s">
        <v>179</v>
      </c>
      <c r="B38" s="3" t="s">
        <v>49</v>
      </c>
      <c r="C38" s="126">
        <v>0</v>
      </c>
    </row>
    <row r="39" spans="1:3">
      <c r="A39" t="s">
        <v>180</v>
      </c>
      <c r="B39" s="3" t="s">
        <v>51</v>
      </c>
      <c r="C39" s="126">
        <v>0</v>
      </c>
    </row>
    <row r="40" spans="1:3">
      <c r="A40" t="s">
        <v>181</v>
      </c>
      <c r="B40" s="3" t="s">
        <v>52</v>
      </c>
      <c r="C40" s="126">
        <v>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BC73C-1569-48C4-9E79-2DDA2C555BB3}">
  <dimension ref="A1:R273"/>
  <sheetViews>
    <sheetView workbookViewId="0"/>
  </sheetViews>
  <sheetFormatPr defaultRowHeight="15"/>
  <cols>
    <col min="1" max="1" width="8.7109375" bestFit="1" customWidth="1"/>
    <col min="2" max="2" width="12.5703125" bestFit="1" customWidth="1"/>
    <col min="3" max="3" width="67.5703125" bestFit="1" customWidth="1"/>
    <col min="4" max="4" width="12.28515625" bestFit="1" customWidth="1"/>
    <col min="5" max="5" width="21.5703125" bestFit="1" customWidth="1"/>
    <col min="6" max="6" width="15.7109375" bestFit="1" customWidth="1"/>
    <col min="7" max="7" width="40.28515625" bestFit="1" customWidth="1"/>
    <col min="8" max="8" width="26.85546875" bestFit="1" customWidth="1"/>
    <col min="9" max="9" width="11.7109375" bestFit="1" customWidth="1"/>
    <col min="10" max="10" width="16.7109375" bestFit="1" customWidth="1"/>
    <col min="11" max="11" width="52.28515625" bestFit="1" customWidth="1"/>
    <col min="12" max="12" width="16.42578125" bestFit="1" customWidth="1"/>
    <col min="13" max="13" width="11.42578125" bestFit="1" customWidth="1"/>
    <col min="14" max="14" width="16.85546875" bestFit="1" customWidth="1"/>
    <col min="15" max="15" width="12.7109375" bestFit="1" customWidth="1"/>
    <col min="16" max="16" width="13.85546875" bestFit="1" customWidth="1"/>
    <col min="17" max="17" width="10.5703125" bestFit="1" customWidth="1"/>
    <col min="18" max="18" width="12.7109375" bestFit="1" customWidth="1"/>
  </cols>
  <sheetData>
    <row r="1" spans="1:18">
      <c r="A1" t="s">
        <v>191</v>
      </c>
      <c r="B1" t="s">
        <v>192</v>
      </c>
      <c r="C1" t="s">
        <v>185</v>
      </c>
      <c r="D1" t="s">
        <v>193</v>
      </c>
      <c r="E1" t="s">
        <v>194</v>
      </c>
      <c r="F1" t="s">
        <v>195</v>
      </c>
      <c r="G1" t="s">
        <v>196</v>
      </c>
      <c r="H1" t="s">
        <v>197</v>
      </c>
      <c r="I1" t="s">
        <v>198</v>
      </c>
      <c r="J1" t="s">
        <v>199</v>
      </c>
      <c r="K1" t="s">
        <v>200</v>
      </c>
      <c r="L1" t="s">
        <v>201</v>
      </c>
      <c r="M1" t="s">
        <v>202</v>
      </c>
      <c r="N1" t="s">
        <v>203</v>
      </c>
      <c r="O1" t="s">
        <v>204</v>
      </c>
      <c r="P1" t="s">
        <v>205</v>
      </c>
      <c r="Q1" t="s">
        <v>206</v>
      </c>
      <c r="R1" t="s">
        <v>207</v>
      </c>
    </row>
    <row r="2" spans="1:18">
      <c r="A2" t="s">
        <v>208</v>
      </c>
      <c r="B2" t="s">
        <v>209</v>
      </c>
      <c r="C2" t="s">
        <v>210</v>
      </c>
      <c r="D2" t="s">
        <v>211</v>
      </c>
      <c r="E2" t="s">
        <v>212</v>
      </c>
      <c r="F2" t="s">
        <v>213</v>
      </c>
      <c r="G2" t="s">
        <v>214</v>
      </c>
      <c r="H2" t="s">
        <v>215</v>
      </c>
      <c r="I2" t="s">
        <v>216</v>
      </c>
      <c r="J2" t="s">
        <v>217</v>
      </c>
      <c r="K2" t="s">
        <v>218</v>
      </c>
      <c r="L2" t="s">
        <v>219</v>
      </c>
      <c r="M2" t="s">
        <v>220</v>
      </c>
      <c r="N2" t="s">
        <v>221</v>
      </c>
      <c r="O2">
        <v>548956</v>
      </c>
      <c r="P2">
        <v>185305</v>
      </c>
      <c r="Q2">
        <v>51.546982999999997</v>
      </c>
      <c r="R2">
        <v>0.14681208000000001</v>
      </c>
    </row>
    <row r="3" spans="1:18">
      <c r="A3" t="s">
        <v>208</v>
      </c>
      <c r="B3" t="s">
        <v>222</v>
      </c>
      <c r="C3" t="s">
        <v>223</v>
      </c>
      <c r="D3" t="s">
        <v>211</v>
      </c>
      <c r="E3" t="s">
        <v>212</v>
      </c>
      <c r="F3" t="s">
        <v>213</v>
      </c>
      <c r="G3" t="s">
        <v>214</v>
      </c>
      <c r="H3" t="s">
        <v>215</v>
      </c>
      <c r="I3" t="s">
        <v>224</v>
      </c>
      <c r="J3" t="s">
        <v>217</v>
      </c>
      <c r="K3" t="s">
        <v>225</v>
      </c>
      <c r="L3" t="s">
        <v>219</v>
      </c>
      <c r="M3" t="s">
        <v>226</v>
      </c>
      <c r="N3" t="s">
        <v>227</v>
      </c>
      <c r="O3">
        <v>549667</v>
      </c>
      <c r="P3">
        <v>184556</v>
      </c>
      <c r="Q3">
        <v>51.540066000000003</v>
      </c>
      <c r="R3">
        <v>0.15673988</v>
      </c>
    </row>
    <row r="4" spans="1:18">
      <c r="A4" t="s">
        <v>208</v>
      </c>
      <c r="B4" t="s">
        <v>228</v>
      </c>
      <c r="C4" t="s">
        <v>229</v>
      </c>
      <c r="D4" t="s">
        <v>211</v>
      </c>
      <c r="E4" t="s">
        <v>212</v>
      </c>
      <c r="F4" t="s">
        <v>213</v>
      </c>
      <c r="G4" t="s">
        <v>214</v>
      </c>
      <c r="H4" t="s">
        <v>215</v>
      </c>
      <c r="I4" t="s">
        <v>230</v>
      </c>
      <c r="J4" t="s">
        <v>217</v>
      </c>
      <c r="K4" t="s">
        <v>231</v>
      </c>
      <c r="L4" t="s">
        <v>219</v>
      </c>
      <c r="M4" t="s">
        <v>232</v>
      </c>
      <c r="N4" t="s">
        <v>233</v>
      </c>
      <c r="O4">
        <v>549367</v>
      </c>
      <c r="P4">
        <v>183962</v>
      </c>
      <c r="Q4">
        <v>51.534807999999998</v>
      </c>
      <c r="R4">
        <v>0.15216547999999999</v>
      </c>
    </row>
    <row r="5" spans="1:18">
      <c r="A5" t="s">
        <v>208</v>
      </c>
      <c r="B5" t="s">
        <v>234</v>
      </c>
      <c r="C5" t="s">
        <v>235</v>
      </c>
      <c r="D5" t="s">
        <v>211</v>
      </c>
      <c r="E5" t="s">
        <v>212</v>
      </c>
      <c r="F5" t="s">
        <v>213</v>
      </c>
      <c r="G5" t="s">
        <v>214</v>
      </c>
      <c r="H5" t="s">
        <v>215</v>
      </c>
      <c r="I5" t="s">
        <v>236</v>
      </c>
      <c r="J5" t="s">
        <v>217</v>
      </c>
      <c r="K5" t="s">
        <v>237</v>
      </c>
      <c r="L5" t="s">
        <v>219</v>
      </c>
      <c r="M5" t="s">
        <v>238</v>
      </c>
      <c r="N5" t="s">
        <v>239</v>
      </c>
      <c r="O5">
        <v>547283</v>
      </c>
      <c r="P5">
        <v>185077</v>
      </c>
      <c r="Q5">
        <v>51.545372999999998</v>
      </c>
      <c r="R5">
        <v>0.12260706</v>
      </c>
    </row>
    <row r="6" spans="1:18">
      <c r="A6" t="s">
        <v>208</v>
      </c>
      <c r="B6" t="s">
        <v>240</v>
      </c>
      <c r="C6" t="s">
        <v>241</v>
      </c>
      <c r="D6" t="s">
        <v>211</v>
      </c>
      <c r="E6" t="s">
        <v>212</v>
      </c>
      <c r="F6" t="s">
        <v>242</v>
      </c>
      <c r="G6" t="s">
        <v>243</v>
      </c>
      <c r="H6" t="s">
        <v>244</v>
      </c>
      <c r="I6" t="s">
        <v>245</v>
      </c>
      <c r="J6" t="s">
        <v>217</v>
      </c>
      <c r="K6" t="s">
        <v>246</v>
      </c>
      <c r="L6" t="s">
        <v>219</v>
      </c>
      <c r="M6" t="s">
        <v>247</v>
      </c>
      <c r="N6" t="s">
        <v>248</v>
      </c>
      <c r="O6">
        <v>549762</v>
      </c>
      <c r="P6">
        <v>183388</v>
      </c>
      <c r="Q6">
        <v>51.529546000000003</v>
      </c>
      <c r="R6">
        <v>0.15761231000000001</v>
      </c>
    </row>
    <row r="7" spans="1:18">
      <c r="A7" t="s">
        <v>208</v>
      </c>
      <c r="B7" t="s">
        <v>249</v>
      </c>
      <c r="C7" t="s">
        <v>250</v>
      </c>
      <c r="D7" t="s">
        <v>211</v>
      </c>
      <c r="E7" t="s">
        <v>212</v>
      </c>
      <c r="F7" t="s">
        <v>242</v>
      </c>
      <c r="G7" t="s">
        <v>243</v>
      </c>
      <c r="H7" t="s">
        <v>244</v>
      </c>
      <c r="I7" t="s">
        <v>245</v>
      </c>
      <c r="J7" t="s">
        <v>217</v>
      </c>
      <c r="K7" t="s">
        <v>251</v>
      </c>
      <c r="L7" t="s">
        <v>219</v>
      </c>
      <c r="M7" t="s">
        <v>252</v>
      </c>
      <c r="N7" t="s">
        <v>253</v>
      </c>
      <c r="O7">
        <v>548734</v>
      </c>
      <c r="P7">
        <v>184495</v>
      </c>
      <c r="Q7">
        <v>51.539763999999998</v>
      </c>
      <c r="R7">
        <v>0.14327081999999999</v>
      </c>
    </row>
    <row r="8" spans="1:18">
      <c r="A8" t="s">
        <v>208</v>
      </c>
      <c r="B8" t="s">
        <v>254</v>
      </c>
      <c r="C8" t="s">
        <v>255</v>
      </c>
      <c r="D8" t="s">
        <v>211</v>
      </c>
      <c r="E8" t="s">
        <v>212</v>
      </c>
      <c r="F8" t="s">
        <v>242</v>
      </c>
      <c r="G8" t="s">
        <v>243</v>
      </c>
      <c r="H8" t="s">
        <v>244</v>
      </c>
      <c r="I8" t="s">
        <v>245</v>
      </c>
      <c r="J8" t="s">
        <v>217</v>
      </c>
      <c r="K8" t="s">
        <v>256</v>
      </c>
      <c r="L8" t="s">
        <v>219</v>
      </c>
      <c r="M8" t="s">
        <v>257</v>
      </c>
      <c r="N8" t="s">
        <v>258</v>
      </c>
      <c r="O8">
        <v>548052</v>
      </c>
      <c r="P8">
        <v>184181</v>
      </c>
      <c r="Q8">
        <v>51.537121999999997</v>
      </c>
      <c r="R8">
        <v>0.13331214999999999</v>
      </c>
    </row>
    <row r="9" spans="1:18">
      <c r="A9" t="s">
        <v>208</v>
      </c>
      <c r="B9" t="s">
        <v>259</v>
      </c>
      <c r="C9" t="s">
        <v>260</v>
      </c>
      <c r="D9" t="s">
        <v>211</v>
      </c>
      <c r="E9" t="s">
        <v>212</v>
      </c>
      <c r="F9" t="s">
        <v>242</v>
      </c>
      <c r="G9" t="s">
        <v>243</v>
      </c>
      <c r="H9" t="s">
        <v>244</v>
      </c>
      <c r="I9" t="s">
        <v>245</v>
      </c>
      <c r="J9" t="s">
        <v>217</v>
      </c>
      <c r="K9" t="s">
        <v>261</v>
      </c>
      <c r="L9" t="s">
        <v>219</v>
      </c>
      <c r="M9" t="s">
        <v>262</v>
      </c>
      <c r="N9" t="s">
        <v>263</v>
      </c>
      <c r="O9">
        <v>550141</v>
      </c>
      <c r="P9">
        <v>184824</v>
      </c>
      <c r="Q9">
        <v>51.542347999999997</v>
      </c>
      <c r="R9">
        <v>0.16368373999999999</v>
      </c>
    </row>
    <row r="10" spans="1:18">
      <c r="A10" t="s">
        <v>208</v>
      </c>
      <c r="B10" t="s">
        <v>264</v>
      </c>
      <c r="C10" t="s">
        <v>265</v>
      </c>
      <c r="D10" t="s">
        <v>211</v>
      </c>
      <c r="E10" t="s">
        <v>212</v>
      </c>
      <c r="F10" t="s">
        <v>242</v>
      </c>
      <c r="G10" t="s">
        <v>243</v>
      </c>
      <c r="H10" t="s">
        <v>244</v>
      </c>
      <c r="I10" t="s">
        <v>245</v>
      </c>
      <c r="J10" t="s">
        <v>217</v>
      </c>
      <c r="K10" t="s">
        <v>266</v>
      </c>
      <c r="L10" t="s">
        <v>219</v>
      </c>
      <c r="M10" t="s">
        <v>232</v>
      </c>
      <c r="N10" t="s">
        <v>233</v>
      </c>
      <c r="O10">
        <v>549367</v>
      </c>
      <c r="P10">
        <v>183962</v>
      </c>
      <c r="Q10">
        <v>51.534807999999998</v>
      </c>
      <c r="R10">
        <v>0.15216547999999999</v>
      </c>
    </row>
    <row r="11" spans="1:18">
      <c r="A11" t="s">
        <v>208</v>
      </c>
      <c r="B11" t="s">
        <v>267</v>
      </c>
      <c r="C11" t="s">
        <v>268</v>
      </c>
      <c r="D11" t="s">
        <v>211</v>
      </c>
      <c r="E11" t="s">
        <v>212</v>
      </c>
      <c r="F11" t="s">
        <v>242</v>
      </c>
      <c r="G11" t="s">
        <v>243</v>
      </c>
      <c r="H11" t="s">
        <v>244</v>
      </c>
      <c r="I11" t="s">
        <v>245</v>
      </c>
      <c r="J11" t="s">
        <v>217</v>
      </c>
      <c r="K11" t="s">
        <v>256</v>
      </c>
      <c r="L11" t="s">
        <v>219</v>
      </c>
      <c r="M11" t="s">
        <v>257</v>
      </c>
      <c r="N11" t="s">
        <v>258</v>
      </c>
      <c r="O11">
        <v>548052</v>
      </c>
      <c r="P11">
        <v>184181</v>
      </c>
      <c r="Q11">
        <v>51.537121999999997</v>
      </c>
      <c r="R11">
        <v>0.13331214999999999</v>
      </c>
    </row>
    <row r="12" spans="1:18">
      <c r="A12" t="s">
        <v>208</v>
      </c>
      <c r="B12" t="s">
        <v>269</v>
      </c>
      <c r="C12" t="s">
        <v>270</v>
      </c>
      <c r="D12" t="s">
        <v>211</v>
      </c>
      <c r="E12" t="s">
        <v>212</v>
      </c>
      <c r="F12" t="s">
        <v>242</v>
      </c>
      <c r="G12" t="s">
        <v>243</v>
      </c>
      <c r="H12" t="s">
        <v>244</v>
      </c>
      <c r="I12" t="s">
        <v>245</v>
      </c>
      <c r="J12" t="s">
        <v>217</v>
      </c>
      <c r="K12" t="s">
        <v>271</v>
      </c>
      <c r="L12" t="s">
        <v>219</v>
      </c>
      <c r="M12" t="s">
        <v>272</v>
      </c>
      <c r="N12" t="s">
        <v>273</v>
      </c>
      <c r="O12">
        <v>549877</v>
      </c>
      <c r="P12">
        <v>185126</v>
      </c>
      <c r="Q12">
        <v>51.545130999999998</v>
      </c>
      <c r="R12">
        <v>0.16000821000000001</v>
      </c>
    </row>
    <row r="13" spans="1:18">
      <c r="A13" t="s">
        <v>208</v>
      </c>
      <c r="B13" t="s">
        <v>274</v>
      </c>
      <c r="C13" t="s">
        <v>275</v>
      </c>
      <c r="D13" t="s">
        <v>211</v>
      </c>
      <c r="E13" t="s">
        <v>212</v>
      </c>
      <c r="F13" t="s">
        <v>276</v>
      </c>
      <c r="G13" t="s">
        <v>277</v>
      </c>
      <c r="H13" t="s">
        <v>278</v>
      </c>
      <c r="I13" t="s">
        <v>279</v>
      </c>
      <c r="J13" t="s">
        <v>217</v>
      </c>
      <c r="K13" t="s">
        <v>280</v>
      </c>
      <c r="L13" t="s">
        <v>281</v>
      </c>
      <c r="M13" t="s">
        <v>282</v>
      </c>
      <c r="N13" t="s">
        <v>283</v>
      </c>
      <c r="O13">
        <v>544085</v>
      </c>
      <c r="P13">
        <v>184494</v>
      </c>
      <c r="Q13">
        <v>51.540959999999998</v>
      </c>
      <c r="R13">
        <v>7.6282445000000004E-2</v>
      </c>
    </row>
    <row r="14" spans="1:18">
      <c r="A14" t="s">
        <v>208</v>
      </c>
      <c r="B14" t="s">
        <v>284</v>
      </c>
      <c r="C14" t="s">
        <v>285</v>
      </c>
      <c r="D14" t="s">
        <v>211</v>
      </c>
      <c r="E14" t="s">
        <v>212</v>
      </c>
      <c r="F14" t="s">
        <v>276</v>
      </c>
      <c r="G14" t="s">
        <v>277</v>
      </c>
      <c r="H14" t="s">
        <v>278</v>
      </c>
      <c r="I14" t="s">
        <v>279</v>
      </c>
      <c r="J14" t="s">
        <v>217</v>
      </c>
      <c r="K14" t="s">
        <v>286</v>
      </c>
      <c r="L14" t="s">
        <v>281</v>
      </c>
      <c r="M14" t="s">
        <v>287</v>
      </c>
      <c r="N14" t="s">
        <v>288</v>
      </c>
      <c r="O14">
        <v>544643</v>
      </c>
      <c r="P14">
        <v>183708</v>
      </c>
      <c r="Q14">
        <v>51.533754999999999</v>
      </c>
      <c r="R14">
        <v>8.4000310999999994E-2</v>
      </c>
    </row>
    <row r="15" spans="1:18">
      <c r="A15" t="s">
        <v>208</v>
      </c>
      <c r="B15" t="s">
        <v>289</v>
      </c>
      <c r="C15" t="s">
        <v>290</v>
      </c>
      <c r="D15" t="s">
        <v>211</v>
      </c>
      <c r="E15" t="s">
        <v>212</v>
      </c>
      <c r="F15" t="s">
        <v>276</v>
      </c>
      <c r="G15" t="s">
        <v>277</v>
      </c>
      <c r="H15" t="s">
        <v>278</v>
      </c>
      <c r="I15" t="s">
        <v>279</v>
      </c>
      <c r="J15" t="s">
        <v>217</v>
      </c>
      <c r="K15" t="s">
        <v>291</v>
      </c>
      <c r="L15" t="s">
        <v>281</v>
      </c>
      <c r="M15" t="s">
        <v>292</v>
      </c>
      <c r="N15" t="s">
        <v>293</v>
      </c>
      <c r="O15">
        <v>544215</v>
      </c>
      <c r="P15">
        <v>184642</v>
      </c>
      <c r="Q15">
        <v>51.542256000000002</v>
      </c>
      <c r="R15">
        <v>7.8216283999999997E-2</v>
      </c>
    </row>
    <row r="16" spans="1:18">
      <c r="A16" t="s">
        <v>208</v>
      </c>
      <c r="B16" t="s">
        <v>294</v>
      </c>
      <c r="C16" t="s">
        <v>295</v>
      </c>
      <c r="D16" t="s">
        <v>211</v>
      </c>
      <c r="E16" t="s">
        <v>212</v>
      </c>
      <c r="F16" t="s">
        <v>276</v>
      </c>
      <c r="G16" t="s">
        <v>277</v>
      </c>
      <c r="H16" t="s">
        <v>278</v>
      </c>
      <c r="I16" t="s">
        <v>279</v>
      </c>
      <c r="J16" t="s">
        <v>217</v>
      </c>
      <c r="K16" t="s">
        <v>296</v>
      </c>
      <c r="L16" t="s">
        <v>281</v>
      </c>
      <c r="M16" t="s">
        <v>297</v>
      </c>
      <c r="N16" t="s">
        <v>298</v>
      </c>
      <c r="O16">
        <v>544478</v>
      </c>
      <c r="P16">
        <v>183438</v>
      </c>
      <c r="Q16">
        <v>51.531371</v>
      </c>
      <c r="R16">
        <v>8.1512427999999998E-2</v>
      </c>
    </row>
    <row r="17" spans="1:18">
      <c r="A17" t="s">
        <v>208</v>
      </c>
      <c r="B17" t="s">
        <v>299</v>
      </c>
      <c r="C17" t="s">
        <v>300</v>
      </c>
      <c r="D17" t="s">
        <v>211</v>
      </c>
      <c r="E17" t="s">
        <v>212</v>
      </c>
      <c r="F17" t="s">
        <v>301</v>
      </c>
      <c r="G17" t="s">
        <v>302</v>
      </c>
      <c r="H17" t="s">
        <v>303</v>
      </c>
      <c r="I17" t="s">
        <v>304</v>
      </c>
      <c r="J17" t="s">
        <v>217</v>
      </c>
      <c r="K17" t="s">
        <v>305</v>
      </c>
      <c r="L17" t="s">
        <v>281</v>
      </c>
      <c r="M17" t="s">
        <v>306</v>
      </c>
      <c r="N17" t="s">
        <v>307</v>
      </c>
      <c r="O17">
        <v>545536</v>
      </c>
      <c r="P17">
        <v>184574</v>
      </c>
      <c r="Q17">
        <v>51.541307000000003</v>
      </c>
      <c r="R17">
        <v>9.7223614999999999E-2</v>
      </c>
    </row>
    <row r="18" spans="1:18">
      <c r="A18" t="s">
        <v>208</v>
      </c>
      <c r="B18" t="s">
        <v>308</v>
      </c>
      <c r="C18" t="s">
        <v>309</v>
      </c>
      <c r="D18" t="s">
        <v>211</v>
      </c>
      <c r="E18" t="s">
        <v>212</v>
      </c>
      <c r="F18" t="s">
        <v>301</v>
      </c>
      <c r="G18" t="s">
        <v>302</v>
      </c>
      <c r="H18" t="s">
        <v>303</v>
      </c>
      <c r="I18" t="s">
        <v>304</v>
      </c>
      <c r="J18" t="s">
        <v>217</v>
      </c>
      <c r="K18" t="s">
        <v>310</v>
      </c>
      <c r="L18" t="s">
        <v>281</v>
      </c>
      <c r="M18" t="s">
        <v>311</v>
      </c>
      <c r="N18" t="s">
        <v>312</v>
      </c>
      <c r="O18">
        <v>546496</v>
      </c>
      <c r="P18">
        <v>184245</v>
      </c>
      <c r="Q18">
        <v>51.538102000000002</v>
      </c>
      <c r="R18">
        <v>0.11091985</v>
      </c>
    </row>
    <row r="19" spans="1:18">
      <c r="A19" t="s">
        <v>208</v>
      </c>
      <c r="B19" t="s">
        <v>313</v>
      </c>
      <c r="C19" t="s">
        <v>314</v>
      </c>
      <c r="D19" t="s">
        <v>211</v>
      </c>
      <c r="E19" t="s">
        <v>212</v>
      </c>
      <c r="F19" t="s">
        <v>301</v>
      </c>
      <c r="G19" t="s">
        <v>302</v>
      </c>
      <c r="H19" t="s">
        <v>303</v>
      </c>
      <c r="I19" t="s">
        <v>304</v>
      </c>
      <c r="J19" t="s">
        <v>217</v>
      </c>
      <c r="K19" t="s">
        <v>315</v>
      </c>
      <c r="L19" t="s">
        <v>281</v>
      </c>
      <c r="M19" t="s">
        <v>316</v>
      </c>
      <c r="N19" t="s">
        <v>317</v>
      </c>
      <c r="O19">
        <v>544930</v>
      </c>
      <c r="P19">
        <v>183744</v>
      </c>
      <c r="Q19">
        <v>51.534005000000001</v>
      </c>
      <c r="R19">
        <v>8.8149991999999996E-2</v>
      </c>
    </row>
    <row r="20" spans="1:18">
      <c r="A20" t="s">
        <v>208</v>
      </c>
      <c r="B20" t="s">
        <v>318</v>
      </c>
      <c r="C20" t="s">
        <v>319</v>
      </c>
      <c r="D20" t="s">
        <v>211</v>
      </c>
      <c r="E20" t="s">
        <v>212</v>
      </c>
      <c r="F20" t="s">
        <v>301</v>
      </c>
      <c r="G20" t="s">
        <v>302</v>
      </c>
      <c r="H20" t="s">
        <v>303</v>
      </c>
      <c r="I20" t="s">
        <v>304</v>
      </c>
      <c r="J20" t="s">
        <v>217</v>
      </c>
      <c r="K20" t="s">
        <v>320</v>
      </c>
      <c r="L20" t="s">
        <v>281</v>
      </c>
      <c r="M20" t="s">
        <v>321</v>
      </c>
      <c r="N20" t="s">
        <v>322</v>
      </c>
      <c r="O20">
        <v>544605</v>
      </c>
      <c r="P20">
        <v>184272</v>
      </c>
      <c r="Q20">
        <v>51.538831999999999</v>
      </c>
      <c r="R20">
        <v>8.3684289999999995E-2</v>
      </c>
    </row>
    <row r="21" spans="1:18">
      <c r="A21" t="s">
        <v>208</v>
      </c>
      <c r="B21" t="s">
        <v>323</v>
      </c>
      <c r="C21" t="s">
        <v>324</v>
      </c>
      <c r="D21" t="s">
        <v>211</v>
      </c>
      <c r="E21" t="s">
        <v>212</v>
      </c>
      <c r="F21" t="s">
        <v>301</v>
      </c>
      <c r="G21" t="s">
        <v>302</v>
      </c>
      <c r="H21" t="s">
        <v>303</v>
      </c>
      <c r="I21" t="s">
        <v>304</v>
      </c>
      <c r="J21" t="s">
        <v>217</v>
      </c>
      <c r="K21" t="s">
        <v>325</v>
      </c>
      <c r="L21" t="s">
        <v>281</v>
      </c>
      <c r="M21" t="s">
        <v>326</v>
      </c>
      <c r="N21" t="s">
        <v>327</v>
      </c>
      <c r="O21">
        <v>545217</v>
      </c>
      <c r="P21">
        <v>183938</v>
      </c>
      <c r="Q21">
        <v>51.535674</v>
      </c>
      <c r="R21">
        <v>9.2364823999999998E-2</v>
      </c>
    </row>
    <row r="22" spans="1:18">
      <c r="A22" t="s">
        <v>208</v>
      </c>
      <c r="B22" t="s">
        <v>328</v>
      </c>
      <c r="C22" t="s">
        <v>329</v>
      </c>
      <c r="D22" t="s">
        <v>211</v>
      </c>
      <c r="E22" t="s">
        <v>212</v>
      </c>
      <c r="F22" t="s">
        <v>301</v>
      </c>
      <c r="G22" t="s">
        <v>302</v>
      </c>
      <c r="H22" t="s">
        <v>303</v>
      </c>
      <c r="I22" t="s">
        <v>304</v>
      </c>
      <c r="J22" t="s">
        <v>330</v>
      </c>
      <c r="K22" t="s">
        <v>331</v>
      </c>
      <c r="L22" t="s">
        <v>281</v>
      </c>
      <c r="M22" t="s">
        <v>332</v>
      </c>
      <c r="N22" t="s">
        <v>333</v>
      </c>
      <c r="O22">
        <v>545644</v>
      </c>
      <c r="P22">
        <v>184306</v>
      </c>
      <c r="Q22">
        <v>51.538871</v>
      </c>
      <c r="R22">
        <v>9.8669044999999997E-2</v>
      </c>
    </row>
    <row r="23" spans="1:18">
      <c r="A23" t="s">
        <v>208</v>
      </c>
      <c r="B23" t="s">
        <v>334</v>
      </c>
      <c r="C23" t="s">
        <v>335</v>
      </c>
      <c r="D23" t="s">
        <v>211</v>
      </c>
      <c r="E23" t="s">
        <v>212</v>
      </c>
      <c r="F23" t="s">
        <v>336</v>
      </c>
      <c r="G23" t="s">
        <v>337</v>
      </c>
      <c r="H23" t="s">
        <v>338</v>
      </c>
      <c r="I23" t="s">
        <v>339</v>
      </c>
      <c r="J23" t="s">
        <v>217</v>
      </c>
      <c r="K23" t="s">
        <v>340</v>
      </c>
      <c r="L23" t="s">
        <v>281</v>
      </c>
      <c r="M23" t="s">
        <v>341</v>
      </c>
      <c r="N23" t="s">
        <v>342</v>
      </c>
      <c r="O23">
        <v>545367</v>
      </c>
      <c r="P23">
        <v>184850</v>
      </c>
      <c r="Q23">
        <v>51.54383</v>
      </c>
      <c r="R23">
        <v>9.4902305000000006E-2</v>
      </c>
    </row>
    <row r="24" spans="1:18">
      <c r="A24" t="s">
        <v>208</v>
      </c>
      <c r="B24" t="s">
        <v>343</v>
      </c>
      <c r="C24" t="s">
        <v>344</v>
      </c>
      <c r="D24" t="s">
        <v>211</v>
      </c>
      <c r="E24" t="s">
        <v>212</v>
      </c>
      <c r="F24" t="s">
        <v>336</v>
      </c>
      <c r="G24" t="s">
        <v>337</v>
      </c>
      <c r="H24" t="s">
        <v>338</v>
      </c>
      <c r="I24" t="s">
        <v>339</v>
      </c>
      <c r="J24" t="s">
        <v>217</v>
      </c>
      <c r="K24" t="s">
        <v>345</v>
      </c>
      <c r="L24" t="s">
        <v>219</v>
      </c>
      <c r="M24" t="s">
        <v>346</v>
      </c>
      <c r="N24" t="s">
        <v>347</v>
      </c>
      <c r="O24">
        <v>548622</v>
      </c>
      <c r="P24">
        <v>186004</v>
      </c>
      <c r="Q24">
        <v>51.553351999999997</v>
      </c>
      <c r="R24">
        <v>0.14229391</v>
      </c>
    </row>
    <row r="25" spans="1:18">
      <c r="A25" t="s">
        <v>208</v>
      </c>
      <c r="B25" t="s">
        <v>348</v>
      </c>
      <c r="C25" t="s">
        <v>349</v>
      </c>
      <c r="D25" t="s">
        <v>211</v>
      </c>
      <c r="E25" t="s">
        <v>212</v>
      </c>
      <c r="F25" t="s">
        <v>336</v>
      </c>
      <c r="G25" t="s">
        <v>337</v>
      </c>
      <c r="H25" t="s">
        <v>338</v>
      </c>
      <c r="I25" t="s">
        <v>339</v>
      </c>
      <c r="J25" t="s">
        <v>217</v>
      </c>
      <c r="K25" t="s">
        <v>350</v>
      </c>
      <c r="L25" t="s">
        <v>219</v>
      </c>
      <c r="M25" t="s">
        <v>351</v>
      </c>
      <c r="N25" t="s">
        <v>352</v>
      </c>
      <c r="O25">
        <v>547520</v>
      </c>
      <c r="P25">
        <v>184362</v>
      </c>
      <c r="Q25">
        <v>51.538887000000003</v>
      </c>
      <c r="R25">
        <v>0.12572291999999999</v>
      </c>
    </row>
    <row r="26" spans="1:18">
      <c r="A26" t="s">
        <v>208</v>
      </c>
      <c r="B26" t="s">
        <v>353</v>
      </c>
      <c r="C26" t="s">
        <v>354</v>
      </c>
      <c r="D26" t="s">
        <v>211</v>
      </c>
      <c r="E26" t="s">
        <v>212</v>
      </c>
      <c r="F26" t="s">
        <v>336</v>
      </c>
      <c r="G26" t="s">
        <v>337</v>
      </c>
      <c r="H26" t="s">
        <v>338</v>
      </c>
      <c r="I26" t="s">
        <v>339</v>
      </c>
      <c r="J26" t="s">
        <v>217</v>
      </c>
      <c r="K26" t="s">
        <v>355</v>
      </c>
      <c r="L26" t="s">
        <v>219</v>
      </c>
      <c r="M26" t="s">
        <v>356</v>
      </c>
      <c r="N26" t="s">
        <v>357</v>
      </c>
      <c r="O26">
        <v>549234</v>
      </c>
      <c r="P26">
        <v>186817</v>
      </c>
      <c r="Q26">
        <v>51.560495000000003</v>
      </c>
      <c r="R26">
        <v>0.15145929999999999</v>
      </c>
    </row>
    <row r="27" spans="1:18">
      <c r="A27" t="s">
        <v>208</v>
      </c>
      <c r="B27" t="s">
        <v>358</v>
      </c>
      <c r="C27" t="s">
        <v>359</v>
      </c>
      <c r="D27" t="s">
        <v>211</v>
      </c>
      <c r="E27" t="s">
        <v>212</v>
      </c>
      <c r="F27" t="s">
        <v>336</v>
      </c>
      <c r="G27" t="s">
        <v>337</v>
      </c>
      <c r="H27" t="s">
        <v>338</v>
      </c>
      <c r="I27" t="s">
        <v>339</v>
      </c>
      <c r="J27" t="s">
        <v>217</v>
      </c>
      <c r="K27" t="s">
        <v>360</v>
      </c>
      <c r="L27" t="s">
        <v>219</v>
      </c>
      <c r="M27" t="s">
        <v>361</v>
      </c>
      <c r="N27" t="s">
        <v>362</v>
      </c>
      <c r="O27">
        <v>546953</v>
      </c>
      <c r="P27">
        <v>185105</v>
      </c>
      <c r="Q27">
        <v>51.545710999999997</v>
      </c>
      <c r="R27">
        <v>0.11786323999999999</v>
      </c>
    </row>
    <row r="28" spans="1:18">
      <c r="A28" t="s">
        <v>208</v>
      </c>
      <c r="B28" t="s">
        <v>363</v>
      </c>
      <c r="C28" t="s">
        <v>364</v>
      </c>
      <c r="D28" t="s">
        <v>211</v>
      </c>
      <c r="E28" t="s">
        <v>212</v>
      </c>
      <c r="F28" t="s">
        <v>336</v>
      </c>
      <c r="G28" t="s">
        <v>337</v>
      </c>
      <c r="H28" t="s">
        <v>338</v>
      </c>
      <c r="I28" t="s">
        <v>339</v>
      </c>
      <c r="J28" t="s">
        <v>217</v>
      </c>
      <c r="K28" t="s">
        <v>365</v>
      </c>
      <c r="L28" t="s">
        <v>219</v>
      </c>
      <c r="M28" t="s">
        <v>366</v>
      </c>
      <c r="N28" t="s">
        <v>367</v>
      </c>
      <c r="O28">
        <v>548005</v>
      </c>
      <c r="P28">
        <v>186869</v>
      </c>
      <c r="Q28">
        <v>51.561286000000003</v>
      </c>
      <c r="R28">
        <v>0.13376487000000001</v>
      </c>
    </row>
    <row r="29" spans="1:18">
      <c r="A29" t="s">
        <v>208</v>
      </c>
      <c r="B29" t="s">
        <v>368</v>
      </c>
      <c r="C29" t="s">
        <v>369</v>
      </c>
      <c r="D29" t="s">
        <v>211</v>
      </c>
      <c r="E29" t="s">
        <v>212</v>
      </c>
      <c r="F29" t="s">
        <v>336</v>
      </c>
      <c r="G29" t="s">
        <v>337</v>
      </c>
      <c r="H29" t="s">
        <v>338</v>
      </c>
      <c r="I29" t="s">
        <v>339</v>
      </c>
      <c r="J29" t="s">
        <v>217</v>
      </c>
      <c r="K29" t="s">
        <v>370</v>
      </c>
      <c r="L29" t="s">
        <v>219</v>
      </c>
      <c r="M29" t="s">
        <v>371</v>
      </c>
      <c r="N29" t="s">
        <v>372</v>
      </c>
      <c r="O29">
        <v>546755</v>
      </c>
      <c r="P29">
        <v>185732</v>
      </c>
      <c r="Q29">
        <v>51.551395999999997</v>
      </c>
      <c r="R29">
        <v>0.11527123</v>
      </c>
    </row>
    <row r="30" spans="1:18">
      <c r="A30" t="s">
        <v>208</v>
      </c>
      <c r="B30" t="s">
        <v>373</v>
      </c>
      <c r="C30" t="s">
        <v>374</v>
      </c>
      <c r="D30" t="s">
        <v>211</v>
      </c>
      <c r="E30" t="s">
        <v>212</v>
      </c>
      <c r="F30" t="s">
        <v>336</v>
      </c>
      <c r="G30" t="s">
        <v>337</v>
      </c>
      <c r="H30" t="s">
        <v>338</v>
      </c>
      <c r="I30" t="s">
        <v>375</v>
      </c>
      <c r="J30" t="s">
        <v>217</v>
      </c>
      <c r="K30" t="s">
        <v>376</v>
      </c>
      <c r="L30" t="s">
        <v>219</v>
      </c>
      <c r="M30" t="s">
        <v>377</v>
      </c>
      <c r="N30" t="s">
        <v>378</v>
      </c>
      <c r="O30">
        <v>549697</v>
      </c>
      <c r="P30">
        <v>183763</v>
      </c>
      <c r="Q30">
        <v>51.532933</v>
      </c>
      <c r="R30">
        <v>0.15683522999999999</v>
      </c>
    </row>
    <row r="31" spans="1:18">
      <c r="A31" t="s">
        <v>208</v>
      </c>
      <c r="B31" t="s">
        <v>379</v>
      </c>
      <c r="C31" t="s">
        <v>380</v>
      </c>
      <c r="D31" t="s">
        <v>211</v>
      </c>
      <c r="E31" t="s">
        <v>212</v>
      </c>
      <c r="F31" t="s">
        <v>336</v>
      </c>
      <c r="G31" t="s">
        <v>337</v>
      </c>
      <c r="H31" t="s">
        <v>338</v>
      </c>
      <c r="I31" t="s">
        <v>381</v>
      </c>
      <c r="J31" t="s">
        <v>217</v>
      </c>
      <c r="K31" t="s">
        <v>382</v>
      </c>
      <c r="L31" t="s">
        <v>219</v>
      </c>
      <c r="M31" t="s">
        <v>383</v>
      </c>
      <c r="N31" t="s">
        <v>384</v>
      </c>
      <c r="O31">
        <v>547822</v>
      </c>
      <c r="P31">
        <v>185951</v>
      </c>
      <c r="Q31">
        <v>51.553086</v>
      </c>
      <c r="R31">
        <v>0.13074125</v>
      </c>
    </row>
    <row r="32" spans="1:18">
      <c r="A32" t="s">
        <v>208</v>
      </c>
      <c r="B32" t="s">
        <v>385</v>
      </c>
      <c r="C32" t="s">
        <v>386</v>
      </c>
      <c r="D32" t="s">
        <v>211</v>
      </c>
      <c r="E32" t="s">
        <v>212</v>
      </c>
      <c r="F32" t="s">
        <v>387</v>
      </c>
      <c r="G32" t="s">
        <v>388</v>
      </c>
      <c r="H32" t="s">
        <v>389</v>
      </c>
      <c r="I32" t="s">
        <v>390</v>
      </c>
      <c r="J32" t="s">
        <v>217</v>
      </c>
      <c r="K32" t="s">
        <v>391</v>
      </c>
      <c r="L32" t="s">
        <v>219</v>
      </c>
      <c r="M32" t="s">
        <v>392</v>
      </c>
      <c r="N32" t="s">
        <v>393</v>
      </c>
      <c r="O32">
        <v>548155</v>
      </c>
      <c r="P32">
        <v>189472</v>
      </c>
      <c r="Q32">
        <v>51.584634999999999</v>
      </c>
      <c r="R32">
        <v>0.13702396999999999</v>
      </c>
    </row>
    <row r="33" spans="1:18">
      <c r="A33" t="s">
        <v>208</v>
      </c>
      <c r="B33" t="s">
        <v>394</v>
      </c>
      <c r="C33" t="s">
        <v>395</v>
      </c>
      <c r="D33" t="s">
        <v>211</v>
      </c>
      <c r="E33" t="s">
        <v>212</v>
      </c>
      <c r="F33" t="s">
        <v>387</v>
      </c>
      <c r="G33" t="s">
        <v>388</v>
      </c>
      <c r="H33" t="s">
        <v>389</v>
      </c>
      <c r="I33" t="s">
        <v>390</v>
      </c>
      <c r="J33" t="s">
        <v>217</v>
      </c>
      <c r="K33" t="s">
        <v>396</v>
      </c>
      <c r="L33" t="s">
        <v>219</v>
      </c>
      <c r="M33" t="s">
        <v>397</v>
      </c>
      <c r="N33" t="s">
        <v>398</v>
      </c>
      <c r="O33">
        <v>547363</v>
      </c>
      <c r="P33">
        <v>186819</v>
      </c>
      <c r="Q33">
        <v>51.561005000000002</v>
      </c>
      <c r="R33">
        <v>0.12448914</v>
      </c>
    </row>
    <row r="34" spans="1:18">
      <c r="A34" t="s">
        <v>208</v>
      </c>
      <c r="B34" t="s">
        <v>399</v>
      </c>
      <c r="C34" t="s">
        <v>400</v>
      </c>
      <c r="D34" t="s">
        <v>211</v>
      </c>
      <c r="E34" t="s">
        <v>212</v>
      </c>
      <c r="F34" t="s">
        <v>387</v>
      </c>
      <c r="G34" t="s">
        <v>388</v>
      </c>
      <c r="H34" t="s">
        <v>389</v>
      </c>
      <c r="I34" t="s">
        <v>390</v>
      </c>
      <c r="J34" t="s">
        <v>217</v>
      </c>
      <c r="K34" t="s">
        <v>401</v>
      </c>
      <c r="L34" t="s">
        <v>219</v>
      </c>
      <c r="M34" t="s">
        <v>402</v>
      </c>
      <c r="N34" t="s">
        <v>403</v>
      </c>
      <c r="O34">
        <v>548516</v>
      </c>
      <c r="P34">
        <v>186671</v>
      </c>
      <c r="Q34">
        <v>51.559373000000001</v>
      </c>
      <c r="R34">
        <v>0.1410476</v>
      </c>
    </row>
    <row r="35" spans="1:18">
      <c r="A35" t="s">
        <v>208</v>
      </c>
      <c r="B35" t="s">
        <v>404</v>
      </c>
      <c r="C35" t="s">
        <v>405</v>
      </c>
      <c r="D35" t="s">
        <v>406</v>
      </c>
      <c r="E35" t="s">
        <v>407</v>
      </c>
      <c r="F35" t="s">
        <v>408</v>
      </c>
      <c r="G35" t="s">
        <v>409</v>
      </c>
      <c r="H35" t="s">
        <v>409</v>
      </c>
      <c r="I35" t="s">
        <v>410</v>
      </c>
      <c r="J35" t="s">
        <v>217</v>
      </c>
      <c r="K35" t="s">
        <v>411</v>
      </c>
      <c r="L35" t="s">
        <v>412</v>
      </c>
      <c r="M35" t="s">
        <v>413</v>
      </c>
      <c r="N35" t="s">
        <v>414</v>
      </c>
      <c r="O35">
        <v>533741</v>
      </c>
      <c r="P35">
        <v>187885</v>
      </c>
      <c r="Q35">
        <v>51.573976000000002</v>
      </c>
      <c r="R35">
        <v>-7.1492951999999999E-2</v>
      </c>
    </row>
    <row r="36" spans="1:18">
      <c r="A36" t="s">
        <v>208</v>
      </c>
      <c r="B36" t="s">
        <v>415</v>
      </c>
      <c r="C36" t="s">
        <v>416</v>
      </c>
      <c r="D36" t="s">
        <v>406</v>
      </c>
      <c r="E36" t="s">
        <v>407</v>
      </c>
      <c r="F36" t="s">
        <v>408</v>
      </c>
      <c r="G36" t="s">
        <v>409</v>
      </c>
      <c r="H36" t="s">
        <v>409</v>
      </c>
      <c r="I36" t="s">
        <v>410</v>
      </c>
      <c r="J36" t="s">
        <v>217</v>
      </c>
      <c r="K36" t="s">
        <v>417</v>
      </c>
      <c r="M36" t="s">
        <v>418</v>
      </c>
      <c r="N36" t="s">
        <v>419</v>
      </c>
      <c r="O36">
        <v>533045</v>
      </c>
      <c r="P36">
        <v>187827</v>
      </c>
      <c r="Q36">
        <v>51.573619000000001</v>
      </c>
      <c r="R36">
        <v>-8.1552204000000003E-2</v>
      </c>
    </row>
    <row r="37" spans="1:18">
      <c r="A37" t="s">
        <v>208</v>
      </c>
      <c r="B37" t="s">
        <v>420</v>
      </c>
      <c r="C37" t="s">
        <v>421</v>
      </c>
      <c r="D37" t="s">
        <v>406</v>
      </c>
      <c r="E37" t="s">
        <v>407</v>
      </c>
      <c r="F37" t="s">
        <v>408</v>
      </c>
      <c r="G37" t="s">
        <v>409</v>
      </c>
      <c r="H37" t="s">
        <v>409</v>
      </c>
      <c r="I37" t="s">
        <v>410</v>
      </c>
      <c r="J37" t="s">
        <v>217</v>
      </c>
      <c r="K37" t="s">
        <v>422</v>
      </c>
      <c r="M37" t="s">
        <v>423</v>
      </c>
      <c r="N37" t="s">
        <v>424</v>
      </c>
      <c r="O37">
        <v>534202</v>
      </c>
      <c r="P37">
        <v>187381</v>
      </c>
      <c r="Q37">
        <v>51.569336999999997</v>
      </c>
      <c r="R37">
        <v>-6.5037069000000003E-2</v>
      </c>
    </row>
    <row r="38" spans="1:18">
      <c r="A38" t="s">
        <v>208</v>
      </c>
      <c r="B38" t="s">
        <v>425</v>
      </c>
      <c r="C38" t="s">
        <v>426</v>
      </c>
      <c r="D38" t="s">
        <v>406</v>
      </c>
      <c r="E38" t="s">
        <v>407</v>
      </c>
      <c r="F38" t="s">
        <v>427</v>
      </c>
      <c r="G38" t="s">
        <v>428</v>
      </c>
      <c r="H38" t="s">
        <v>428</v>
      </c>
      <c r="I38" t="s">
        <v>429</v>
      </c>
      <c r="J38" t="s">
        <v>217</v>
      </c>
      <c r="K38" t="s">
        <v>430</v>
      </c>
      <c r="L38" t="s">
        <v>431</v>
      </c>
      <c r="M38" t="s">
        <v>432</v>
      </c>
      <c r="N38" t="s">
        <v>433</v>
      </c>
      <c r="O38">
        <v>534412</v>
      </c>
      <c r="P38">
        <v>186145</v>
      </c>
      <c r="Q38">
        <v>51.55818</v>
      </c>
      <c r="R38">
        <v>-6.2481117000000003E-2</v>
      </c>
    </row>
    <row r="39" spans="1:18">
      <c r="A39" t="s">
        <v>208</v>
      </c>
      <c r="B39" t="s">
        <v>434</v>
      </c>
      <c r="C39" t="s">
        <v>435</v>
      </c>
      <c r="D39" t="s">
        <v>406</v>
      </c>
      <c r="E39" t="s">
        <v>407</v>
      </c>
      <c r="F39" t="s">
        <v>427</v>
      </c>
      <c r="G39" t="s">
        <v>428</v>
      </c>
      <c r="H39" t="s">
        <v>428</v>
      </c>
      <c r="I39" t="s">
        <v>429</v>
      </c>
      <c r="J39" t="s">
        <v>217</v>
      </c>
      <c r="K39" t="s">
        <v>436</v>
      </c>
      <c r="M39" t="s">
        <v>437</v>
      </c>
      <c r="N39" t="s">
        <v>438</v>
      </c>
      <c r="O39">
        <v>534209</v>
      </c>
      <c r="P39">
        <v>186834</v>
      </c>
      <c r="Q39">
        <v>51.564419999999998</v>
      </c>
      <c r="R39">
        <v>-6.5144830000000001E-2</v>
      </c>
    </row>
    <row r="40" spans="1:18">
      <c r="A40" t="s">
        <v>208</v>
      </c>
      <c r="B40" t="s">
        <v>439</v>
      </c>
      <c r="C40" t="s">
        <v>440</v>
      </c>
      <c r="D40" t="s">
        <v>406</v>
      </c>
      <c r="E40" t="s">
        <v>407</v>
      </c>
      <c r="F40" t="s">
        <v>427</v>
      </c>
      <c r="G40" t="s">
        <v>428</v>
      </c>
      <c r="H40" t="s">
        <v>428</v>
      </c>
      <c r="I40" t="s">
        <v>429</v>
      </c>
      <c r="J40" t="s">
        <v>217</v>
      </c>
      <c r="K40" t="s">
        <v>441</v>
      </c>
      <c r="M40" t="s">
        <v>442</v>
      </c>
      <c r="N40" t="s">
        <v>443</v>
      </c>
      <c r="O40">
        <v>535164</v>
      </c>
      <c r="P40">
        <v>186953</v>
      </c>
      <c r="Q40">
        <v>51.565261999999997</v>
      </c>
      <c r="R40">
        <v>-5.1329751999999999E-2</v>
      </c>
    </row>
    <row r="41" spans="1:18">
      <c r="A41" t="s">
        <v>208</v>
      </c>
      <c r="B41" t="s">
        <v>444</v>
      </c>
      <c r="C41" t="s">
        <v>445</v>
      </c>
      <c r="D41" t="s">
        <v>406</v>
      </c>
      <c r="E41" t="s">
        <v>407</v>
      </c>
      <c r="F41" t="s">
        <v>427</v>
      </c>
      <c r="G41" t="s">
        <v>428</v>
      </c>
      <c r="H41" t="s">
        <v>428</v>
      </c>
      <c r="I41" t="s">
        <v>429</v>
      </c>
      <c r="J41" t="s">
        <v>217</v>
      </c>
      <c r="K41" t="s">
        <v>446</v>
      </c>
      <c r="M41" t="s">
        <v>442</v>
      </c>
      <c r="N41" t="s">
        <v>443</v>
      </c>
      <c r="O41">
        <v>535164</v>
      </c>
      <c r="P41">
        <v>186953</v>
      </c>
      <c r="Q41">
        <v>51.565261999999997</v>
      </c>
      <c r="R41">
        <v>-5.1329751999999999E-2</v>
      </c>
    </row>
    <row r="42" spans="1:18">
      <c r="A42" t="s">
        <v>208</v>
      </c>
      <c r="B42" t="s">
        <v>447</v>
      </c>
      <c r="C42" t="s">
        <v>448</v>
      </c>
      <c r="D42" t="s">
        <v>406</v>
      </c>
      <c r="E42" t="s">
        <v>407</v>
      </c>
      <c r="F42" t="s">
        <v>427</v>
      </c>
      <c r="G42" t="s">
        <v>428</v>
      </c>
      <c r="H42" t="s">
        <v>428</v>
      </c>
      <c r="I42" t="s">
        <v>429</v>
      </c>
      <c r="J42" t="s">
        <v>217</v>
      </c>
      <c r="K42" t="s">
        <v>436</v>
      </c>
      <c r="M42" t="s">
        <v>437</v>
      </c>
      <c r="N42" t="s">
        <v>438</v>
      </c>
      <c r="O42">
        <v>534209</v>
      </c>
      <c r="P42">
        <v>186834</v>
      </c>
      <c r="Q42">
        <v>51.564419999999998</v>
      </c>
      <c r="R42">
        <v>-6.5144830000000001E-2</v>
      </c>
    </row>
    <row r="43" spans="1:18">
      <c r="A43" t="s">
        <v>208</v>
      </c>
      <c r="B43" t="s">
        <v>449</v>
      </c>
      <c r="C43" t="s">
        <v>450</v>
      </c>
      <c r="D43" t="s">
        <v>406</v>
      </c>
      <c r="E43" t="s">
        <v>407</v>
      </c>
      <c r="F43" t="s">
        <v>427</v>
      </c>
      <c r="G43" t="s">
        <v>428</v>
      </c>
      <c r="H43" t="s">
        <v>428</v>
      </c>
      <c r="I43" t="s">
        <v>429</v>
      </c>
      <c r="J43" t="s">
        <v>217</v>
      </c>
      <c r="K43" t="s">
        <v>436</v>
      </c>
      <c r="M43" t="s">
        <v>437</v>
      </c>
      <c r="N43" t="s">
        <v>438</v>
      </c>
      <c r="O43">
        <v>534209</v>
      </c>
      <c r="P43">
        <v>186834</v>
      </c>
      <c r="Q43">
        <v>51.564419999999998</v>
      </c>
      <c r="R43">
        <v>-6.5144830000000001E-2</v>
      </c>
    </row>
    <row r="44" spans="1:18">
      <c r="A44" t="s">
        <v>208</v>
      </c>
      <c r="B44" t="s">
        <v>451</v>
      </c>
      <c r="C44" t="s">
        <v>452</v>
      </c>
      <c r="D44" t="s">
        <v>406</v>
      </c>
      <c r="E44" t="s">
        <v>407</v>
      </c>
      <c r="F44" t="s">
        <v>427</v>
      </c>
      <c r="G44" t="s">
        <v>428</v>
      </c>
      <c r="H44" t="s">
        <v>428</v>
      </c>
      <c r="I44" t="s">
        <v>429</v>
      </c>
      <c r="J44" t="s">
        <v>217</v>
      </c>
      <c r="K44" t="s">
        <v>453</v>
      </c>
      <c r="M44" t="s">
        <v>454</v>
      </c>
      <c r="N44" t="s">
        <v>455</v>
      </c>
      <c r="O44">
        <v>535028</v>
      </c>
      <c r="P44">
        <v>187268</v>
      </c>
      <c r="Q44">
        <v>51.568125000000002</v>
      </c>
      <c r="R44">
        <v>-5.3169741999999999E-2</v>
      </c>
    </row>
    <row r="45" spans="1:18">
      <c r="A45" t="s">
        <v>208</v>
      </c>
      <c r="B45" t="s">
        <v>456</v>
      </c>
      <c r="C45" t="s">
        <v>457</v>
      </c>
      <c r="D45" t="s">
        <v>406</v>
      </c>
      <c r="E45" t="s">
        <v>407</v>
      </c>
      <c r="F45" t="s">
        <v>458</v>
      </c>
      <c r="G45" t="s">
        <v>459</v>
      </c>
      <c r="H45" t="s">
        <v>459</v>
      </c>
      <c r="I45" t="s">
        <v>460</v>
      </c>
      <c r="J45" t="s">
        <v>217</v>
      </c>
      <c r="K45" t="s">
        <v>461</v>
      </c>
      <c r="L45" t="s">
        <v>462</v>
      </c>
      <c r="M45" t="s">
        <v>463</v>
      </c>
      <c r="N45" t="s">
        <v>464</v>
      </c>
      <c r="O45">
        <v>532221</v>
      </c>
      <c r="P45">
        <v>187203</v>
      </c>
      <c r="Q45">
        <v>51.568204999999999</v>
      </c>
      <c r="R45">
        <v>-9.3670042999999995E-2</v>
      </c>
    </row>
    <row r="46" spans="1:18">
      <c r="A46" t="s">
        <v>208</v>
      </c>
      <c r="B46" t="s">
        <v>465</v>
      </c>
      <c r="C46" t="s">
        <v>466</v>
      </c>
      <c r="D46" t="s">
        <v>406</v>
      </c>
      <c r="E46" t="s">
        <v>407</v>
      </c>
      <c r="F46" t="s">
        <v>458</v>
      </c>
      <c r="G46" t="s">
        <v>459</v>
      </c>
      <c r="H46" t="s">
        <v>459</v>
      </c>
      <c r="I46" t="s">
        <v>460</v>
      </c>
      <c r="J46" t="s">
        <v>217</v>
      </c>
      <c r="K46" t="s">
        <v>467</v>
      </c>
      <c r="M46" t="s">
        <v>468</v>
      </c>
      <c r="N46" t="s">
        <v>469</v>
      </c>
      <c r="O46">
        <v>532544</v>
      </c>
      <c r="P46">
        <v>186016</v>
      </c>
      <c r="Q46">
        <v>51.557462999999998</v>
      </c>
      <c r="R46">
        <v>-8.9459644000000005E-2</v>
      </c>
    </row>
    <row r="47" spans="1:18">
      <c r="A47" t="s">
        <v>208</v>
      </c>
      <c r="B47" t="s">
        <v>470</v>
      </c>
      <c r="C47" t="s">
        <v>471</v>
      </c>
      <c r="D47" t="s">
        <v>406</v>
      </c>
      <c r="E47" t="s">
        <v>407</v>
      </c>
      <c r="F47" t="s">
        <v>458</v>
      </c>
      <c r="G47" t="s">
        <v>459</v>
      </c>
      <c r="H47" t="s">
        <v>459</v>
      </c>
      <c r="I47" t="s">
        <v>460</v>
      </c>
      <c r="J47" t="s">
        <v>217</v>
      </c>
      <c r="K47" t="s">
        <v>461</v>
      </c>
      <c r="L47" t="s">
        <v>462</v>
      </c>
      <c r="M47" t="s">
        <v>463</v>
      </c>
      <c r="N47" t="s">
        <v>464</v>
      </c>
      <c r="O47">
        <v>532221</v>
      </c>
      <c r="P47">
        <v>187203</v>
      </c>
      <c r="Q47">
        <v>51.568204999999999</v>
      </c>
      <c r="R47">
        <v>-9.3670042999999995E-2</v>
      </c>
    </row>
    <row r="48" spans="1:18">
      <c r="A48" t="s">
        <v>208</v>
      </c>
      <c r="B48" t="s">
        <v>472</v>
      </c>
      <c r="C48" t="s">
        <v>473</v>
      </c>
      <c r="D48" t="s">
        <v>406</v>
      </c>
      <c r="E48" t="s">
        <v>407</v>
      </c>
      <c r="F48" t="s">
        <v>458</v>
      </c>
      <c r="G48" t="s">
        <v>459</v>
      </c>
      <c r="H48" t="s">
        <v>459</v>
      </c>
      <c r="I48" t="s">
        <v>460</v>
      </c>
      <c r="J48" t="s">
        <v>217</v>
      </c>
      <c r="K48" t="s">
        <v>474</v>
      </c>
      <c r="M48" t="s">
        <v>475</v>
      </c>
      <c r="N48" t="s">
        <v>476</v>
      </c>
      <c r="O48">
        <v>532456</v>
      </c>
      <c r="P48">
        <v>186933</v>
      </c>
      <c r="Q48">
        <v>51.565724000000003</v>
      </c>
      <c r="R48">
        <v>-9.0383086000000001E-2</v>
      </c>
    </row>
    <row r="49" spans="1:18">
      <c r="A49" t="s">
        <v>208</v>
      </c>
      <c r="B49" t="s">
        <v>477</v>
      </c>
      <c r="C49" t="s">
        <v>478</v>
      </c>
      <c r="D49" t="s">
        <v>406</v>
      </c>
      <c r="E49" t="s">
        <v>407</v>
      </c>
      <c r="F49" t="s">
        <v>479</v>
      </c>
      <c r="G49" t="s">
        <v>480</v>
      </c>
      <c r="H49" t="s">
        <v>480</v>
      </c>
      <c r="I49" t="s">
        <v>481</v>
      </c>
      <c r="J49" t="s">
        <v>217</v>
      </c>
      <c r="K49" t="s">
        <v>482</v>
      </c>
      <c r="L49" t="s">
        <v>483</v>
      </c>
      <c r="M49" t="s">
        <v>484</v>
      </c>
      <c r="N49" t="s">
        <v>485</v>
      </c>
      <c r="O49">
        <v>532926</v>
      </c>
      <c r="P49">
        <v>186369</v>
      </c>
      <c r="Q49">
        <v>51.560544999999998</v>
      </c>
      <c r="R49">
        <v>-8.3819307999999995E-2</v>
      </c>
    </row>
    <row r="50" spans="1:18">
      <c r="A50" t="s">
        <v>208</v>
      </c>
      <c r="B50" t="s">
        <v>486</v>
      </c>
      <c r="C50" t="s">
        <v>487</v>
      </c>
      <c r="D50" t="s">
        <v>406</v>
      </c>
      <c r="E50" t="s">
        <v>407</v>
      </c>
      <c r="F50" t="s">
        <v>479</v>
      </c>
      <c r="G50" t="s">
        <v>480</v>
      </c>
      <c r="H50" t="s">
        <v>480</v>
      </c>
      <c r="I50" t="s">
        <v>481</v>
      </c>
      <c r="J50" t="s">
        <v>217</v>
      </c>
      <c r="K50" t="s">
        <v>488</v>
      </c>
      <c r="M50" t="s">
        <v>489</v>
      </c>
      <c r="N50" t="s">
        <v>490</v>
      </c>
      <c r="O50">
        <v>533722</v>
      </c>
      <c r="P50">
        <v>185639</v>
      </c>
      <c r="Q50">
        <v>51.553797000000003</v>
      </c>
      <c r="R50">
        <v>-7.2620630000000005E-2</v>
      </c>
    </row>
    <row r="51" spans="1:18">
      <c r="A51" t="s">
        <v>208</v>
      </c>
      <c r="B51" t="s">
        <v>491</v>
      </c>
      <c r="C51" t="s">
        <v>492</v>
      </c>
      <c r="D51" t="s">
        <v>406</v>
      </c>
      <c r="E51" t="s">
        <v>407</v>
      </c>
      <c r="F51" t="s">
        <v>479</v>
      </c>
      <c r="G51" t="s">
        <v>480</v>
      </c>
      <c r="H51" t="s">
        <v>480</v>
      </c>
      <c r="I51" t="s">
        <v>481</v>
      </c>
      <c r="J51" t="s">
        <v>217</v>
      </c>
      <c r="K51" t="s">
        <v>493</v>
      </c>
      <c r="M51" t="s">
        <v>494</v>
      </c>
      <c r="N51" t="s">
        <v>495</v>
      </c>
      <c r="O51">
        <v>533334</v>
      </c>
      <c r="P51">
        <v>185451</v>
      </c>
      <c r="Q51">
        <v>51.552199999999999</v>
      </c>
      <c r="R51">
        <v>-7.8284858999999998E-2</v>
      </c>
    </row>
    <row r="52" spans="1:18">
      <c r="A52" t="s">
        <v>208</v>
      </c>
      <c r="B52" t="s">
        <v>496</v>
      </c>
      <c r="C52" t="s">
        <v>497</v>
      </c>
      <c r="D52" t="s">
        <v>406</v>
      </c>
      <c r="E52" t="s">
        <v>407</v>
      </c>
      <c r="F52" t="s">
        <v>479</v>
      </c>
      <c r="G52" t="s">
        <v>480</v>
      </c>
      <c r="H52" t="s">
        <v>480</v>
      </c>
      <c r="I52" t="s">
        <v>481</v>
      </c>
      <c r="J52" t="s">
        <v>217</v>
      </c>
      <c r="K52" t="s">
        <v>498</v>
      </c>
      <c r="M52" t="s">
        <v>499</v>
      </c>
      <c r="N52" t="s">
        <v>500</v>
      </c>
      <c r="O52">
        <v>533833</v>
      </c>
      <c r="P52">
        <v>186338</v>
      </c>
      <c r="Q52">
        <v>51.560051999999999</v>
      </c>
      <c r="R52">
        <v>-7.0754775000000006E-2</v>
      </c>
    </row>
    <row r="53" spans="1:18">
      <c r="A53" t="s">
        <v>208</v>
      </c>
      <c r="B53" t="s">
        <v>501</v>
      </c>
      <c r="C53" t="s">
        <v>502</v>
      </c>
      <c r="D53" t="s">
        <v>406</v>
      </c>
      <c r="E53" t="s">
        <v>407</v>
      </c>
      <c r="F53" t="s">
        <v>503</v>
      </c>
      <c r="G53" t="s">
        <v>504</v>
      </c>
      <c r="H53" t="s">
        <v>504</v>
      </c>
      <c r="I53" t="s">
        <v>505</v>
      </c>
      <c r="J53" t="s">
        <v>217</v>
      </c>
      <c r="K53" t="s">
        <v>506</v>
      </c>
      <c r="M53" t="s">
        <v>507</v>
      </c>
      <c r="N53" t="s">
        <v>508</v>
      </c>
      <c r="O53">
        <v>535145</v>
      </c>
      <c r="P53">
        <v>185320</v>
      </c>
      <c r="Q53">
        <v>51.550592000000002</v>
      </c>
      <c r="R53">
        <v>-5.2230775E-2</v>
      </c>
    </row>
    <row r="54" spans="1:18">
      <c r="A54" t="s">
        <v>208</v>
      </c>
      <c r="B54" t="s">
        <v>509</v>
      </c>
      <c r="C54" t="s">
        <v>510</v>
      </c>
      <c r="D54" t="s">
        <v>406</v>
      </c>
      <c r="E54" t="s">
        <v>407</v>
      </c>
      <c r="F54" t="s">
        <v>503</v>
      </c>
      <c r="G54" t="s">
        <v>504</v>
      </c>
      <c r="H54" t="s">
        <v>504</v>
      </c>
      <c r="I54" t="s">
        <v>505</v>
      </c>
      <c r="J54" t="s">
        <v>217</v>
      </c>
      <c r="K54" t="s">
        <v>511</v>
      </c>
      <c r="M54" t="s">
        <v>512</v>
      </c>
      <c r="N54" t="s">
        <v>513</v>
      </c>
      <c r="O54">
        <v>536351</v>
      </c>
      <c r="P54">
        <v>185487</v>
      </c>
      <c r="Q54">
        <v>51.551803</v>
      </c>
      <c r="R54">
        <v>-3.4783215999999999E-2</v>
      </c>
    </row>
    <row r="55" spans="1:18">
      <c r="A55" t="s">
        <v>208</v>
      </c>
      <c r="B55" t="s">
        <v>514</v>
      </c>
      <c r="C55" t="s">
        <v>515</v>
      </c>
      <c r="D55" t="s">
        <v>406</v>
      </c>
      <c r="E55" t="s">
        <v>407</v>
      </c>
      <c r="F55" t="s">
        <v>503</v>
      </c>
      <c r="G55" t="s">
        <v>504</v>
      </c>
      <c r="H55" t="s">
        <v>504</v>
      </c>
      <c r="I55" t="s">
        <v>505</v>
      </c>
      <c r="J55" t="s">
        <v>217</v>
      </c>
      <c r="K55" t="s">
        <v>516</v>
      </c>
      <c r="L55" t="s">
        <v>431</v>
      </c>
      <c r="M55" t="s">
        <v>517</v>
      </c>
      <c r="N55" t="s">
        <v>518</v>
      </c>
      <c r="O55">
        <v>535057</v>
      </c>
      <c r="P55">
        <v>185799</v>
      </c>
      <c r="Q55">
        <v>51.554917000000003</v>
      </c>
      <c r="R55">
        <v>-5.3315426999999999E-2</v>
      </c>
    </row>
    <row r="56" spans="1:18">
      <c r="A56" t="s">
        <v>208</v>
      </c>
      <c r="B56" t="s">
        <v>519</v>
      </c>
      <c r="C56" t="s">
        <v>520</v>
      </c>
      <c r="D56" t="s">
        <v>406</v>
      </c>
      <c r="E56" t="s">
        <v>407</v>
      </c>
      <c r="F56" t="s">
        <v>503</v>
      </c>
      <c r="G56" t="s">
        <v>504</v>
      </c>
      <c r="H56" t="s">
        <v>504</v>
      </c>
      <c r="I56" t="s">
        <v>505</v>
      </c>
      <c r="J56" t="s">
        <v>217</v>
      </c>
      <c r="K56" t="s">
        <v>521</v>
      </c>
      <c r="M56" t="s">
        <v>522</v>
      </c>
      <c r="N56" t="s">
        <v>523</v>
      </c>
      <c r="O56">
        <v>535784</v>
      </c>
      <c r="P56">
        <v>185079</v>
      </c>
      <c r="Q56">
        <v>51.548273000000002</v>
      </c>
      <c r="R56">
        <v>-4.311334E-2</v>
      </c>
    </row>
    <row r="57" spans="1:18">
      <c r="A57" t="s">
        <v>208</v>
      </c>
      <c r="B57" t="s">
        <v>524</v>
      </c>
      <c r="C57" t="s">
        <v>525</v>
      </c>
      <c r="D57" t="s">
        <v>406</v>
      </c>
      <c r="E57" t="s">
        <v>407</v>
      </c>
      <c r="F57" t="s">
        <v>503</v>
      </c>
      <c r="G57" t="s">
        <v>504</v>
      </c>
      <c r="H57" t="s">
        <v>504</v>
      </c>
      <c r="I57" t="s">
        <v>505</v>
      </c>
      <c r="J57" t="s">
        <v>217</v>
      </c>
      <c r="K57" t="s">
        <v>526</v>
      </c>
      <c r="M57" t="s">
        <v>527</v>
      </c>
      <c r="N57" t="s">
        <v>528</v>
      </c>
      <c r="O57">
        <v>535346</v>
      </c>
      <c r="P57">
        <v>184880</v>
      </c>
      <c r="Q57">
        <v>51.546590000000002</v>
      </c>
      <c r="R57">
        <v>-4.9502727000000003E-2</v>
      </c>
    </row>
    <row r="58" spans="1:18">
      <c r="A58" t="s">
        <v>208</v>
      </c>
      <c r="B58" t="s">
        <v>529</v>
      </c>
      <c r="C58" t="s">
        <v>530</v>
      </c>
      <c r="D58" t="s">
        <v>406</v>
      </c>
      <c r="E58" t="s">
        <v>407</v>
      </c>
      <c r="F58" t="s">
        <v>531</v>
      </c>
      <c r="G58" t="s">
        <v>532</v>
      </c>
      <c r="H58" t="s">
        <v>532</v>
      </c>
      <c r="I58" t="s">
        <v>533</v>
      </c>
      <c r="J58" t="s">
        <v>217</v>
      </c>
      <c r="K58" t="s">
        <v>534</v>
      </c>
      <c r="M58" t="s">
        <v>535</v>
      </c>
      <c r="N58" t="s">
        <v>536</v>
      </c>
      <c r="O58">
        <v>535138</v>
      </c>
      <c r="P58">
        <v>184055</v>
      </c>
      <c r="Q58">
        <v>51.539225999999999</v>
      </c>
      <c r="R58">
        <v>-5.2817041000000002E-2</v>
      </c>
    </row>
    <row r="59" spans="1:18">
      <c r="A59" t="s">
        <v>208</v>
      </c>
      <c r="B59" t="s">
        <v>537</v>
      </c>
      <c r="C59" t="s">
        <v>538</v>
      </c>
      <c r="D59" t="s">
        <v>406</v>
      </c>
      <c r="E59" t="s">
        <v>407</v>
      </c>
      <c r="F59" t="s">
        <v>531</v>
      </c>
      <c r="G59" t="s">
        <v>532</v>
      </c>
      <c r="H59" t="s">
        <v>532</v>
      </c>
      <c r="I59" t="s">
        <v>533</v>
      </c>
      <c r="J59" t="s">
        <v>217</v>
      </c>
      <c r="K59" t="s">
        <v>539</v>
      </c>
      <c r="M59" t="s">
        <v>540</v>
      </c>
      <c r="N59" t="s">
        <v>541</v>
      </c>
      <c r="O59">
        <v>535380</v>
      </c>
      <c r="P59">
        <v>184483</v>
      </c>
      <c r="Q59">
        <v>51.543013999999999</v>
      </c>
      <c r="R59">
        <v>-4.9165300000000002E-2</v>
      </c>
    </row>
    <row r="60" spans="1:18">
      <c r="A60" t="s">
        <v>208</v>
      </c>
      <c r="B60" t="s">
        <v>542</v>
      </c>
      <c r="C60" t="s">
        <v>543</v>
      </c>
      <c r="D60" t="s">
        <v>406</v>
      </c>
      <c r="E60" t="s">
        <v>407</v>
      </c>
      <c r="F60" t="s">
        <v>531</v>
      </c>
      <c r="G60" t="s">
        <v>532</v>
      </c>
      <c r="H60" t="s">
        <v>532</v>
      </c>
      <c r="I60" t="s">
        <v>533</v>
      </c>
      <c r="J60" t="s">
        <v>217</v>
      </c>
      <c r="K60" t="s">
        <v>544</v>
      </c>
      <c r="M60" t="s">
        <v>545</v>
      </c>
      <c r="N60" t="s">
        <v>546</v>
      </c>
      <c r="O60">
        <v>536085</v>
      </c>
      <c r="P60">
        <v>184711</v>
      </c>
      <c r="Q60">
        <v>51.544893999999999</v>
      </c>
      <c r="R60">
        <v>-3.8917245000000003E-2</v>
      </c>
    </row>
    <row r="61" spans="1:18">
      <c r="A61" t="s">
        <v>208</v>
      </c>
      <c r="B61" t="s">
        <v>547</v>
      </c>
      <c r="C61" t="s">
        <v>548</v>
      </c>
      <c r="D61" t="s">
        <v>406</v>
      </c>
      <c r="E61" t="s">
        <v>407</v>
      </c>
      <c r="F61" t="s">
        <v>531</v>
      </c>
      <c r="G61" t="s">
        <v>532</v>
      </c>
      <c r="H61" t="s">
        <v>532</v>
      </c>
      <c r="I61" t="s">
        <v>533</v>
      </c>
      <c r="J61" t="s">
        <v>217</v>
      </c>
      <c r="K61" t="s">
        <v>549</v>
      </c>
      <c r="M61" t="s">
        <v>550</v>
      </c>
      <c r="N61" t="s">
        <v>551</v>
      </c>
      <c r="O61">
        <v>534985</v>
      </c>
      <c r="P61">
        <v>183975</v>
      </c>
      <c r="Q61">
        <v>51.538544000000002</v>
      </c>
      <c r="R61">
        <v>-5.5052455E-2</v>
      </c>
    </row>
    <row r="62" spans="1:18">
      <c r="A62" t="s">
        <v>208</v>
      </c>
      <c r="B62" t="s">
        <v>552</v>
      </c>
      <c r="C62" t="s">
        <v>553</v>
      </c>
      <c r="D62" t="s">
        <v>406</v>
      </c>
      <c r="E62" t="s">
        <v>407</v>
      </c>
      <c r="F62" t="s">
        <v>531</v>
      </c>
      <c r="G62" t="s">
        <v>532</v>
      </c>
      <c r="H62" t="s">
        <v>532</v>
      </c>
      <c r="I62" t="s">
        <v>533</v>
      </c>
      <c r="J62" t="s">
        <v>217</v>
      </c>
      <c r="K62" t="s">
        <v>554</v>
      </c>
      <c r="M62" t="s">
        <v>555</v>
      </c>
      <c r="N62" t="s">
        <v>556</v>
      </c>
      <c r="O62">
        <v>536747</v>
      </c>
      <c r="P62">
        <v>184792</v>
      </c>
      <c r="Q62">
        <v>51.545462000000001</v>
      </c>
      <c r="R62">
        <v>-2.9345178999999999E-2</v>
      </c>
    </row>
    <row r="63" spans="1:18">
      <c r="A63" t="s">
        <v>208</v>
      </c>
      <c r="B63" t="s">
        <v>557</v>
      </c>
      <c r="C63" t="s">
        <v>558</v>
      </c>
      <c r="D63" t="s">
        <v>406</v>
      </c>
      <c r="E63" t="s">
        <v>407</v>
      </c>
      <c r="F63" t="s">
        <v>559</v>
      </c>
      <c r="G63" t="s">
        <v>560</v>
      </c>
      <c r="H63" t="s">
        <v>560</v>
      </c>
      <c r="I63" t="s">
        <v>561</v>
      </c>
      <c r="J63" t="s">
        <v>217</v>
      </c>
      <c r="K63" t="s">
        <v>562</v>
      </c>
      <c r="M63" t="s">
        <v>563</v>
      </c>
      <c r="N63" t="s">
        <v>564</v>
      </c>
      <c r="O63">
        <v>534536</v>
      </c>
      <c r="P63">
        <v>183745</v>
      </c>
      <c r="Q63">
        <v>51.536583999999998</v>
      </c>
      <c r="R63">
        <v>-6.1610386000000003E-2</v>
      </c>
    </row>
    <row r="64" spans="1:18">
      <c r="A64" t="s">
        <v>208</v>
      </c>
      <c r="B64" t="s">
        <v>565</v>
      </c>
      <c r="C64" t="s">
        <v>566</v>
      </c>
      <c r="D64" t="s">
        <v>406</v>
      </c>
      <c r="E64" t="s">
        <v>407</v>
      </c>
      <c r="F64" t="s">
        <v>559</v>
      </c>
      <c r="G64" t="s">
        <v>560</v>
      </c>
      <c r="H64" t="s">
        <v>560</v>
      </c>
      <c r="I64" t="s">
        <v>561</v>
      </c>
      <c r="J64" t="s">
        <v>217</v>
      </c>
      <c r="K64" t="s">
        <v>567</v>
      </c>
      <c r="M64" t="s">
        <v>568</v>
      </c>
      <c r="N64" t="s">
        <v>569</v>
      </c>
      <c r="O64">
        <v>534245</v>
      </c>
      <c r="P64">
        <v>184457</v>
      </c>
      <c r="Q64">
        <v>51.543050999999998</v>
      </c>
      <c r="R64">
        <v>-6.5532240000000005E-2</v>
      </c>
    </row>
    <row r="65" spans="1:18">
      <c r="A65" t="s">
        <v>208</v>
      </c>
      <c r="B65" t="s">
        <v>570</v>
      </c>
      <c r="C65" t="s">
        <v>571</v>
      </c>
      <c r="D65" t="s">
        <v>406</v>
      </c>
      <c r="E65" t="s">
        <v>407</v>
      </c>
      <c r="F65" t="s">
        <v>559</v>
      </c>
      <c r="G65" t="s">
        <v>560</v>
      </c>
      <c r="H65" t="s">
        <v>560</v>
      </c>
      <c r="I65" t="s">
        <v>561</v>
      </c>
      <c r="J65" t="s">
        <v>217</v>
      </c>
      <c r="K65" t="s">
        <v>572</v>
      </c>
      <c r="M65" t="s">
        <v>573</v>
      </c>
      <c r="N65" t="s">
        <v>574</v>
      </c>
      <c r="O65">
        <v>533890</v>
      </c>
      <c r="P65">
        <v>184780</v>
      </c>
      <c r="Q65">
        <v>51.546038000000003</v>
      </c>
      <c r="R65">
        <v>-7.0525556000000003E-2</v>
      </c>
    </row>
    <row r="66" spans="1:18">
      <c r="A66" t="s">
        <v>208</v>
      </c>
      <c r="B66" t="s">
        <v>575</v>
      </c>
      <c r="C66" t="s">
        <v>576</v>
      </c>
      <c r="D66" t="s">
        <v>406</v>
      </c>
      <c r="E66" t="s">
        <v>407</v>
      </c>
      <c r="F66" t="s">
        <v>559</v>
      </c>
      <c r="G66" t="s">
        <v>560</v>
      </c>
      <c r="H66" t="s">
        <v>560</v>
      </c>
      <c r="I66" t="s">
        <v>561</v>
      </c>
      <c r="J66" t="s">
        <v>217</v>
      </c>
      <c r="K66" t="s">
        <v>577</v>
      </c>
      <c r="M66" t="s">
        <v>578</v>
      </c>
      <c r="N66" t="s">
        <v>579</v>
      </c>
      <c r="O66">
        <v>534111</v>
      </c>
      <c r="P66">
        <v>184978</v>
      </c>
      <c r="Q66">
        <v>51.547764999999998</v>
      </c>
      <c r="R66">
        <v>-6.7264995999999994E-2</v>
      </c>
    </row>
    <row r="67" spans="1:18">
      <c r="A67" t="s">
        <v>208</v>
      </c>
      <c r="B67" t="s">
        <v>580</v>
      </c>
      <c r="C67" t="s">
        <v>581</v>
      </c>
      <c r="D67" t="s">
        <v>406</v>
      </c>
      <c r="E67" t="s">
        <v>407</v>
      </c>
      <c r="F67" t="s">
        <v>559</v>
      </c>
      <c r="G67" t="s">
        <v>560</v>
      </c>
      <c r="H67" t="s">
        <v>560</v>
      </c>
      <c r="I67" t="s">
        <v>561</v>
      </c>
      <c r="J67" t="s">
        <v>217</v>
      </c>
      <c r="K67" t="s">
        <v>582</v>
      </c>
      <c r="M67" t="s">
        <v>583</v>
      </c>
      <c r="N67" t="s">
        <v>584</v>
      </c>
      <c r="O67">
        <v>533838</v>
      </c>
      <c r="P67">
        <v>184271</v>
      </c>
      <c r="Q67">
        <v>51.541476000000003</v>
      </c>
      <c r="R67">
        <v>-7.1468413999999994E-2</v>
      </c>
    </row>
    <row r="68" spans="1:18">
      <c r="A68" t="s">
        <v>208</v>
      </c>
      <c r="B68" t="s">
        <v>585</v>
      </c>
      <c r="C68" t="s">
        <v>586</v>
      </c>
      <c r="D68" t="s">
        <v>406</v>
      </c>
      <c r="E68" t="s">
        <v>407</v>
      </c>
      <c r="F68" t="s">
        <v>559</v>
      </c>
      <c r="G68" t="s">
        <v>560</v>
      </c>
      <c r="H68" t="s">
        <v>560</v>
      </c>
      <c r="I68" t="s">
        <v>561</v>
      </c>
      <c r="J68" t="s">
        <v>217</v>
      </c>
      <c r="K68" t="s">
        <v>587</v>
      </c>
      <c r="M68" t="s">
        <v>578</v>
      </c>
      <c r="N68" t="s">
        <v>579</v>
      </c>
      <c r="O68">
        <v>534111</v>
      </c>
      <c r="P68">
        <v>184978</v>
      </c>
      <c r="Q68">
        <v>51.547764999999998</v>
      </c>
      <c r="R68">
        <v>-6.7264995999999994E-2</v>
      </c>
    </row>
    <row r="69" spans="1:18">
      <c r="A69" t="s">
        <v>208</v>
      </c>
      <c r="B69" t="s">
        <v>588</v>
      </c>
      <c r="C69" t="s">
        <v>589</v>
      </c>
      <c r="D69" t="s">
        <v>406</v>
      </c>
      <c r="E69" t="s">
        <v>407</v>
      </c>
      <c r="F69" t="s">
        <v>590</v>
      </c>
      <c r="G69" t="s">
        <v>591</v>
      </c>
      <c r="H69" t="s">
        <v>591</v>
      </c>
      <c r="I69" t="s">
        <v>592</v>
      </c>
      <c r="J69" t="s">
        <v>217</v>
      </c>
      <c r="K69" t="s">
        <v>593</v>
      </c>
      <c r="M69" t="s">
        <v>594</v>
      </c>
      <c r="N69" t="s">
        <v>595</v>
      </c>
      <c r="O69">
        <v>532048</v>
      </c>
      <c r="P69">
        <v>181725</v>
      </c>
      <c r="Q69">
        <v>51.519018000000003</v>
      </c>
      <c r="R69">
        <v>-9.8218282000000004E-2</v>
      </c>
    </row>
    <row r="70" spans="1:18">
      <c r="A70" t="s">
        <v>208</v>
      </c>
      <c r="B70" t="s">
        <v>596</v>
      </c>
      <c r="C70" t="s">
        <v>597</v>
      </c>
      <c r="D70" t="s">
        <v>406</v>
      </c>
      <c r="E70" t="s">
        <v>407</v>
      </c>
      <c r="F70" t="s">
        <v>590</v>
      </c>
      <c r="G70" t="s">
        <v>591</v>
      </c>
      <c r="H70" t="s">
        <v>591</v>
      </c>
      <c r="I70" t="s">
        <v>592</v>
      </c>
      <c r="J70" t="s">
        <v>217</v>
      </c>
      <c r="K70" t="s">
        <v>598</v>
      </c>
      <c r="M70" t="s">
        <v>599</v>
      </c>
      <c r="N70" t="s">
        <v>600</v>
      </c>
      <c r="O70">
        <v>533377</v>
      </c>
      <c r="P70">
        <v>183922</v>
      </c>
      <c r="Q70">
        <v>51.538449</v>
      </c>
      <c r="R70">
        <v>-7.8244064000000002E-2</v>
      </c>
    </row>
    <row r="71" spans="1:18">
      <c r="A71" t="s">
        <v>208</v>
      </c>
      <c r="B71" t="s">
        <v>601</v>
      </c>
      <c r="C71" t="s">
        <v>602</v>
      </c>
      <c r="D71" t="s">
        <v>406</v>
      </c>
      <c r="E71" t="s">
        <v>407</v>
      </c>
      <c r="F71" t="s">
        <v>590</v>
      </c>
      <c r="G71" t="s">
        <v>591</v>
      </c>
      <c r="H71" t="s">
        <v>591</v>
      </c>
      <c r="I71" t="s">
        <v>592</v>
      </c>
      <c r="J71" t="s">
        <v>217</v>
      </c>
      <c r="K71" t="s">
        <v>603</v>
      </c>
      <c r="L71" t="s">
        <v>604</v>
      </c>
      <c r="M71" t="s">
        <v>605</v>
      </c>
      <c r="N71" t="s">
        <v>606</v>
      </c>
      <c r="O71">
        <v>533302</v>
      </c>
      <c r="P71">
        <v>183395</v>
      </c>
      <c r="Q71">
        <v>51.533731000000003</v>
      </c>
      <c r="R71">
        <v>-7.9524182999999998E-2</v>
      </c>
    </row>
    <row r="72" spans="1:18">
      <c r="A72" t="s">
        <v>208</v>
      </c>
      <c r="B72" t="s">
        <v>607</v>
      </c>
      <c r="C72" t="s">
        <v>608</v>
      </c>
      <c r="D72" t="s">
        <v>406</v>
      </c>
      <c r="E72" t="s">
        <v>407</v>
      </c>
      <c r="F72" t="s">
        <v>590</v>
      </c>
      <c r="G72" t="s">
        <v>591</v>
      </c>
      <c r="H72" t="s">
        <v>591</v>
      </c>
      <c r="I72" t="s">
        <v>592</v>
      </c>
      <c r="J72" t="s">
        <v>217</v>
      </c>
      <c r="K72" t="s">
        <v>609</v>
      </c>
      <c r="M72" t="s">
        <v>610</v>
      </c>
      <c r="N72" t="s">
        <v>611</v>
      </c>
      <c r="O72">
        <v>532796</v>
      </c>
      <c r="P72">
        <v>183359</v>
      </c>
      <c r="Q72">
        <v>51.533526999999999</v>
      </c>
      <c r="R72">
        <v>-8.6828572000000007E-2</v>
      </c>
    </row>
    <row r="73" spans="1:18">
      <c r="A73" t="s">
        <v>208</v>
      </c>
      <c r="B73" t="s">
        <v>612</v>
      </c>
      <c r="C73" t="s">
        <v>613</v>
      </c>
      <c r="D73" t="s">
        <v>406</v>
      </c>
      <c r="E73" t="s">
        <v>407</v>
      </c>
      <c r="F73" t="s">
        <v>590</v>
      </c>
      <c r="G73" t="s">
        <v>591</v>
      </c>
      <c r="H73" t="s">
        <v>591</v>
      </c>
      <c r="I73" t="s">
        <v>592</v>
      </c>
      <c r="J73" t="s">
        <v>217</v>
      </c>
      <c r="K73" t="s">
        <v>614</v>
      </c>
      <c r="M73" t="s">
        <v>610</v>
      </c>
      <c r="N73" t="s">
        <v>611</v>
      </c>
      <c r="O73">
        <v>532796</v>
      </c>
      <c r="P73">
        <v>183359</v>
      </c>
      <c r="Q73">
        <v>51.533526999999999</v>
      </c>
      <c r="R73">
        <v>-8.6828572000000007E-2</v>
      </c>
    </row>
    <row r="74" spans="1:18">
      <c r="A74" t="s">
        <v>208</v>
      </c>
      <c r="B74" t="s">
        <v>615</v>
      </c>
      <c r="C74" t="s">
        <v>616</v>
      </c>
      <c r="D74" t="s">
        <v>617</v>
      </c>
      <c r="E74" t="s">
        <v>618</v>
      </c>
      <c r="F74" t="s">
        <v>619</v>
      </c>
      <c r="G74" t="s">
        <v>620</v>
      </c>
      <c r="H74" t="s">
        <v>621</v>
      </c>
      <c r="I74" t="s">
        <v>622</v>
      </c>
      <c r="J74" t="s">
        <v>217</v>
      </c>
      <c r="K74" t="s">
        <v>623</v>
      </c>
      <c r="L74" t="s">
        <v>624</v>
      </c>
      <c r="M74" t="s">
        <v>625</v>
      </c>
      <c r="N74" t="s">
        <v>626</v>
      </c>
      <c r="O74">
        <v>551307</v>
      </c>
      <c r="P74">
        <v>189056</v>
      </c>
      <c r="Q74">
        <v>51.580061000000001</v>
      </c>
      <c r="R74">
        <v>0.18230462</v>
      </c>
    </row>
    <row r="75" spans="1:18">
      <c r="A75" t="s">
        <v>208</v>
      </c>
      <c r="B75" t="s">
        <v>627</v>
      </c>
      <c r="C75" t="s">
        <v>628</v>
      </c>
      <c r="D75" t="s">
        <v>617</v>
      </c>
      <c r="E75" t="s">
        <v>618</v>
      </c>
      <c r="F75" t="s">
        <v>619</v>
      </c>
      <c r="G75" t="s">
        <v>620</v>
      </c>
      <c r="H75" t="s">
        <v>621</v>
      </c>
      <c r="I75" t="s">
        <v>622</v>
      </c>
      <c r="J75" t="s">
        <v>217</v>
      </c>
      <c r="K75" t="s">
        <v>629</v>
      </c>
      <c r="L75" t="s">
        <v>630</v>
      </c>
      <c r="M75" t="s">
        <v>631</v>
      </c>
      <c r="N75" t="s">
        <v>632</v>
      </c>
      <c r="O75">
        <v>548405</v>
      </c>
      <c r="P75">
        <v>188264</v>
      </c>
      <c r="Q75">
        <v>51.573715</v>
      </c>
      <c r="R75">
        <v>0.14011965000000001</v>
      </c>
    </row>
    <row r="76" spans="1:18">
      <c r="A76" t="s">
        <v>208</v>
      </c>
      <c r="B76" t="s">
        <v>633</v>
      </c>
      <c r="C76" t="s">
        <v>634</v>
      </c>
      <c r="D76" t="s">
        <v>617</v>
      </c>
      <c r="E76" t="s">
        <v>618</v>
      </c>
      <c r="F76" t="s">
        <v>619</v>
      </c>
      <c r="G76" t="s">
        <v>620</v>
      </c>
      <c r="H76" t="s">
        <v>621</v>
      </c>
      <c r="I76" t="s">
        <v>622</v>
      </c>
      <c r="J76" t="s">
        <v>217</v>
      </c>
      <c r="K76" t="s">
        <v>635</v>
      </c>
      <c r="L76" t="s">
        <v>636</v>
      </c>
      <c r="M76" t="s">
        <v>637</v>
      </c>
      <c r="N76" t="s">
        <v>638</v>
      </c>
      <c r="O76">
        <v>551030</v>
      </c>
      <c r="P76">
        <v>187418</v>
      </c>
      <c r="Q76">
        <v>51.565418000000001</v>
      </c>
      <c r="R76">
        <v>0.17760643000000001</v>
      </c>
    </row>
    <row r="77" spans="1:18">
      <c r="A77" t="s">
        <v>208</v>
      </c>
      <c r="B77" t="s">
        <v>639</v>
      </c>
      <c r="C77" t="s">
        <v>640</v>
      </c>
      <c r="D77" t="s">
        <v>617</v>
      </c>
      <c r="E77" t="s">
        <v>618</v>
      </c>
      <c r="F77" t="s">
        <v>619</v>
      </c>
      <c r="G77" t="s">
        <v>620</v>
      </c>
      <c r="H77" t="s">
        <v>621</v>
      </c>
      <c r="I77" t="s">
        <v>622</v>
      </c>
      <c r="J77" t="s">
        <v>217</v>
      </c>
      <c r="K77" t="s">
        <v>641</v>
      </c>
      <c r="L77" t="s">
        <v>636</v>
      </c>
      <c r="M77" t="s">
        <v>642</v>
      </c>
      <c r="N77" t="s">
        <v>643</v>
      </c>
      <c r="O77">
        <v>550932</v>
      </c>
      <c r="P77">
        <v>186893</v>
      </c>
      <c r="Q77">
        <v>51.560727</v>
      </c>
      <c r="R77">
        <v>0.1759684</v>
      </c>
    </row>
    <row r="78" spans="1:18">
      <c r="A78" t="s">
        <v>208</v>
      </c>
      <c r="B78" t="s">
        <v>644</v>
      </c>
      <c r="C78" t="s">
        <v>645</v>
      </c>
      <c r="D78" t="s">
        <v>617</v>
      </c>
      <c r="E78" t="s">
        <v>618</v>
      </c>
      <c r="F78" t="s">
        <v>619</v>
      </c>
      <c r="G78" t="s">
        <v>620</v>
      </c>
      <c r="H78" t="s">
        <v>621</v>
      </c>
      <c r="I78" t="s">
        <v>622</v>
      </c>
      <c r="J78" t="s">
        <v>217</v>
      </c>
      <c r="K78" t="s">
        <v>641</v>
      </c>
      <c r="L78" t="s">
        <v>636</v>
      </c>
      <c r="M78" t="s">
        <v>642</v>
      </c>
      <c r="N78" t="s">
        <v>643</v>
      </c>
      <c r="O78">
        <v>550932</v>
      </c>
      <c r="P78">
        <v>186893</v>
      </c>
      <c r="Q78">
        <v>51.560727</v>
      </c>
      <c r="R78">
        <v>0.1759684</v>
      </c>
    </row>
    <row r="79" spans="1:18">
      <c r="A79" t="s">
        <v>208</v>
      </c>
      <c r="B79" t="s">
        <v>646</v>
      </c>
      <c r="C79" t="s">
        <v>647</v>
      </c>
      <c r="D79" t="s">
        <v>617</v>
      </c>
      <c r="E79" t="s">
        <v>618</v>
      </c>
      <c r="F79" t="s">
        <v>619</v>
      </c>
      <c r="G79" t="s">
        <v>620</v>
      </c>
      <c r="H79" t="s">
        <v>621</v>
      </c>
      <c r="I79" t="s">
        <v>622</v>
      </c>
      <c r="J79" t="s">
        <v>217</v>
      </c>
      <c r="K79" t="s">
        <v>648</v>
      </c>
      <c r="L79" t="s">
        <v>649</v>
      </c>
      <c r="M79" t="s">
        <v>650</v>
      </c>
      <c r="N79" t="s">
        <v>651</v>
      </c>
      <c r="O79">
        <v>554233</v>
      </c>
      <c r="P79">
        <v>187089</v>
      </c>
      <c r="Q79">
        <v>51.561596000000002</v>
      </c>
      <c r="R79">
        <v>0.22363675</v>
      </c>
    </row>
    <row r="80" spans="1:18">
      <c r="A80" t="s">
        <v>208</v>
      </c>
      <c r="B80" t="s">
        <v>652</v>
      </c>
      <c r="C80" t="s">
        <v>653</v>
      </c>
      <c r="D80" t="s">
        <v>617</v>
      </c>
      <c r="E80" t="s">
        <v>618</v>
      </c>
      <c r="F80" t="s">
        <v>619</v>
      </c>
      <c r="G80" t="s">
        <v>620</v>
      </c>
      <c r="H80" t="s">
        <v>621</v>
      </c>
      <c r="I80" t="s">
        <v>622</v>
      </c>
      <c r="J80" t="s">
        <v>217</v>
      </c>
      <c r="K80" t="s">
        <v>654</v>
      </c>
      <c r="L80" t="s">
        <v>649</v>
      </c>
      <c r="M80" t="s">
        <v>655</v>
      </c>
      <c r="N80" t="s">
        <v>656</v>
      </c>
      <c r="O80">
        <v>553895</v>
      </c>
      <c r="P80">
        <v>187670</v>
      </c>
      <c r="Q80">
        <v>51.566907999999998</v>
      </c>
      <c r="R80">
        <v>0.21901872</v>
      </c>
    </row>
    <row r="81" spans="1:18">
      <c r="A81" t="s">
        <v>208</v>
      </c>
      <c r="B81" t="s">
        <v>657</v>
      </c>
      <c r="C81" t="s">
        <v>658</v>
      </c>
      <c r="D81" t="s">
        <v>617</v>
      </c>
      <c r="E81" t="s">
        <v>618</v>
      </c>
      <c r="F81" t="s">
        <v>619</v>
      </c>
      <c r="G81" t="s">
        <v>620</v>
      </c>
      <c r="H81" t="s">
        <v>621</v>
      </c>
      <c r="I81" t="s">
        <v>622</v>
      </c>
      <c r="J81" t="s">
        <v>217</v>
      </c>
      <c r="K81" t="s">
        <v>659</v>
      </c>
      <c r="L81" t="s">
        <v>624</v>
      </c>
      <c r="M81" t="s">
        <v>660</v>
      </c>
      <c r="N81" t="s">
        <v>661</v>
      </c>
      <c r="O81">
        <v>552030</v>
      </c>
      <c r="P81">
        <v>188243</v>
      </c>
      <c r="Q81">
        <v>51.572561999999998</v>
      </c>
      <c r="R81">
        <v>0.19237934000000001</v>
      </c>
    </row>
    <row r="82" spans="1:18">
      <c r="A82" t="s">
        <v>208</v>
      </c>
      <c r="B82" t="s">
        <v>662</v>
      </c>
      <c r="C82" t="s">
        <v>663</v>
      </c>
      <c r="D82" t="s">
        <v>617</v>
      </c>
      <c r="E82" t="s">
        <v>618</v>
      </c>
      <c r="F82" t="s">
        <v>664</v>
      </c>
      <c r="G82" t="s">
        <v>665</v>
      </c>
      <c r="H82" t="s">
        <v>666</v>
      </c>
      <c r="I82" t="s">
        <v>667</v>
      </c>
      <c r="J82" t="s">
        <v>217</v>
      </c>
      <c r="K82" t="s">
        <v>668</v>
      </c>
      <c r="L82" t="s">
        <v>624</v>
      </c>
      <c r="M82" t="s">
        <v>669</v>
      </c>
      <c r="N82" t="s">
        <v>670</v>
      </c>
      <c r="O82">
        <v>551671</v>
      </c>
      <c r="P82">
        <v>188948</v>
      </c>
      <c r="Q82">
        <v>51.578992</v>
      </c>
      <c r="R82">
        <v>0.18750723</v>
      </c>
    </row>
    <row r="83" spans="1:18">
      <c r="A83" t="s">
        <v>208</v>
      </c>
      <c r="B83" t="s">
        <v>671</v>
      </c>
      <c r="C83" t="s">
        <v>672</v>
      </c>
      <c r="D83" t="s">
        <v>617</v>
      </c>
      <c r="E83" t="s">
        <v>618</v>
      </c>
      <c r="F83" t="s">
        <v>664</v>
      </c>
      <c r="G83" t="s">
        <v>665</v>
      </c>
      <c r="H83" t="s">
        <v>666</v>
      </c>
      <c r="I83" t="s">
        <v>667</v>
      </c>
      <c r="J83" t="s">
        <v>217</v>
      </c>
      <c r="K83" t="s">
        <v>673</v>
      </c>
      <c r="L83" t="s">
        <v>624</v>
      </c>
      <c r="M83" t="s">
        <v>674</v>
      </c>
      <c r="N83" t="s">
        <v>675</v>
      </c>
      <c r="O83">
        <v>552819</v>
      </c>
      <c r="P83">
        <v>188475</v>
      </c>
      <c r="Q83">
        <v>51.574432999999999</v>
      </c>
      <c r="R83">
        <v>0.20385631000000001</v>
      </c>
    </row>
    <row r="84" spans="1:18">
      <c r="A84" t="s">
        <v>208</v>
      </c>
      <c r="B84" t="s">
        <v>676</v>
      </c>
      <c r="C84" t="s">
        <v>677</v>
      </c>
      <c r="D84" t="s">
        <v>617</v>
      </c>
      <c r="E84" t="s">
        <v>618</v>
      </c>
      <c r="F84" t="s">
        <v>664</v>
      </c>
      <c r="G84" t="s">
        <v>665</v>
      </c>
      <c r="H84" t="s">
        <v>666</v>
      </c>
      <c r="I84" t="s">
        <v>667</v>
      </c>
      <c r="J84" t="s">
        <v>217</v>
      </c>
      <c r="K84" t="s">
        <v>678</v>
      </c>
      <c r="L84" t="s">
        <v>624</v>
      </c>
      <c r="M84" t="s">
        <v>679</v>
      </c>
      <c r="N84" t="s">
        <v>680</v>
      </c>
      <c r="O84">
        <v>550672</v>
      </c>
      <c r="P84">
        <v>189720</v>
      </c>
      <c r="Q84">
        <v>51.586196000000001</v>
      </c>
      <c r="R84">
        <v>0.17343195</v>
      </c>
    </row>
    <row r="85" spans="1:18">
      <c r="A85" t="s">
        <v>208</v>
      </c>
      <c r="B85" t="s">
        <v>681</v>
      </c>
      <c r="C85" t="s">
        <v>682</v>
      </c>
      <c r="D85" t="s">
        <v>617</v>
      </c>
      <c r="E85" t="s">
        <v>618</v>
      </c>
      <c r="F85" t="s">
        <v>683</v>
      </c>
      <c r="G85" t="s">
        <v>684</v>
      </c>
      <c r="H85" t="s">
        <v>685</v>
      </c>
      <c r="I85" t="s">
        <v>686</v>
      </c>
      <c r="J85" t="s">
        <v>217</v>
      </c>
      <c r="K85" t="s">
        <v>687</v>
      </c>
      <c r="L85" t="s">
        <v>630</v>
      </c>
      <c r="M85" t="s">
        <v>631</v>
      </c>
      <c r="N85" t="s">
        <v>632</v>
      </c>
      <c r="O85">
        <v>548405</v>
      </c>
      <c r="P85">
        <v>188264</v>
      </c>
      <c r="Q85">
        <v>51.573715</v>
      </c>
      <c r="R85">
        <v>0.14011965000000001</v>
      </c>
    </row>
    <row r="86" spans="1:18">
      <c r="A86" t="s">
        <v>208</v>
      </c>
      <c r="B86" t="s">
        <v>688</v>
      </c>
      <c r="C86" t="s">
        <v>689</v>
      </c>
      <c r="D86" t="s">
        <v>617</v>
      </c>
      <c r="E86" t="s">
        <v>618</v>
      </c>
      <c r="F86" t="s">
        <v>683</v>
      </c>
      <c r="G86" t="s">
        <v>684</v>
      </c>
      <c r="H86" t="s">
        <v>685</v>
      </c>
      <c r="I86" t="s">
        <v>686</v>
      </c>
      <c r="J86" t="s">
        <v>217</v>
      </c>
      <c r="K86" t="s">
        <v>690</v>
      </c>
      <c r="L86" t="s">
        <v>691</v>
      </c>
      <c r="M86" t="s">
        <v>692</v>
      </c>
      <c r="N86" t="s">
        <v>693</v>
      </c>
      <c r="O86">
        <v>554717</v>
      </c>
      <c r="P86">
        <v>192014</v>
      </c>
      <c r="Q86">
        <v>51.605711999999997</v>
      </c>
      <c r="R86">
        <v>0.23278188999999999</v>
      </c>
    </row>
    <row r="87" spans="1:18">
      <c r="A87" t="s">
        <v>208</v>
      </c>
      <c r="B87" t="s">
        <v>694</v>
      </c>
      <c r="C87" t="s">
        <v>695</v>
      </c>
      <c r="D87" t="s">
        <v>617</v>
      </c>
      <c r="E87" t="s">
        <v>618</v>
      </c>
      <c r="F87" t="s">
        <v>683</v>
      </c>
      <c r="G87" t="s">
        <v>684</v>
      </c>
      <c r="H87" t="s">
        <v>685</v>
      </c>
      <c r="I87" t="s">
        <v>686</v>
      </c>
      <c r="J87" t="s">
        <v>217</v>
      </c>
      <c r="K87" t="s">
        <v>696</v>
      </c>
      <c r="L87" t="s">
        <v>691</v>
      </c>
      <c r="M87" t="s">
        <v>697</v>
      </c>
      <c r="N87" t="s">
        <v>698</v>
      </c>
      <c r="O87">
        <v>553197</v>
      </c>
      <c r="P87">
        <v>191366</v>
      </c>
      <c r="Q87">
        <v>51.600304999999999</v>
      </c>
      <c r="R87">
        <v>0.21056731000000001</v>
      </c>
    </row>
    <row r="88" spans="1:18">
      <c r="A88" t="s">
        <v>208</v>
      </c>
      <c r="B88" t="s">
        <v>699</v>
      </c>
      <c r="C88" t="s">
        <v>700</v>
      </c>
      <c r="D88" t="s">
        <v>617</v>
      </c>
      <c r="E88" t="s">
        <v>618</v>
      </c>
      <c r="F88" t="s">
        <v>683</v>
      </c>
      <c r="G88" t="s">
        <v>684</v>
      </c>
      <c r="H88" t="s">
        <v>685</v>
      </c>
      <c r="I88" t="s">
        <v>686</v>
      </c>
      <c r="J88" t="s">
        <v>217</v>
      </c>
      <c r="K88" t="s">
        <v>701</v>
      </c>
      <c r="L88" t="s">
        <v>691</v>
      </c>
      <c r="M88" t="s">
        <v>697</v>
      </c>
      <c r="N88" t="s">
        <v>698</v>
      </c>
      <c r="O88">
        <v>553197</v>
      </c>
      <c r="P88">
        <v>191366</v>
      </c>
      <c r="Q88">
        <v>51.600304999999999</v>
      </c>
      <c r="R88">
        <v>0.21056731000000001</v>
      </c>
    </row>
    <row r="89" spans="1:18">
      <c r="A89" t="s">
        <v>208</v>
      </c>
      <c r="B89" t="s">
        <v>702</v>
      </c>
      <c r="C89" t="s">
        <v>703</v>
      </c>
      <c r="D89" t="s">
        <v>617</v>
      </c>
      <c r="E89" t="s">
        <v>618</v>
      </c>
      <c r="F89" t="s">
        <v>683</v>
      </c>
      <c r="G89" t="s">
        <v>684</v>
      </c>
      <c r="H89" t="s">
        <v>685</v>
      </c>
      <c r="I89" t="s">
        <v>686</v>
      </c>
      <c r="J89" t="s">
        <v>217</v>
      </c>
      <c r="K89" t="s">
        <v>704</v>
      </c>
      <c r="L89" t="s">
        <v>691</v>
      </c>
      <c r="M89" t="s">
        <v>705</v>
      </c>
      <c r="N89" t="s">
        <v>706</v>
      </c>
      <c r="O89">
        <v>554169</v>
      </c>
      <c r="P89">
        <v>192056</v>
      </c>
      <c r="Q89">
        <v>51.606239000000002</v>
      </c>
      <c r="R89">
        <v>0.22489343000000001</v>
      </c>
    </row>
    <row r="90" spans="1:18">
      <c r="A90" t="s">
        <v>208</v>
      </c>
      <c r="B90" t="s">
        <v>707</v>
      </c>
      <c r="C90" t="s">
        <v>708</v>
      </c>
      <c r="D90" t="s">
        <v>617</v>
      </c>
      <c r="E90" t="s">
        <v>618</v>
      </c>
      <c r="F90" t="s">
        <v>683</v>
      </c>
      <c r="G90" t="s">
        <v>684</v>
      </c>
      <c r="H90" t="s">
        <v>685</v>
      </c>
      <c r="I90" t="s">
        <v>686</v>
      </c>
      <c r="J90" t="s">
        <v>217</v>
      </c>
      <c r="K90" t="s">
        <v>704</v>
      </c>
      <c r="L90" t="s">
        <v>691</v>
      </c>
      <c r="M90" t="s">
        <v>705</v>
      </c>
      <c r="N90" t="s">
        <v>706</v>
      </c>
      <c r="O90">
        <v>554169</v>
      </c>
      <c r="P90">
        <v>192056</v>
      </c>
      <c r="Q90">
        <v>51.606239000000002</v>
      </c>
      <c r="R90">
        <v>0.22489343000000001</v>
      </c>
    </row>
    <row r="91" spans="1:18">
      <c r="A91" t="s">
        <v>208</v>
      </c>
      <c r="B91" t="s">
        <v>709</v>
      </c>
      <c r="C91" t="s">
        <v>710</v>
      </c>
      <c r="D91" t="s">
        <v>617</v>
      </c>
      <c r="E91" t="s">
        <v>618</v>
      </c>
      <c r="F91" t="s">
        <v>683</v>
      </c>
      <c r="G91" t="s">
        <v>684</v>
      </c>
      <c r="H91" t="s">
        <v>685</v>
      </c>
      <c r="I91" t="s">
        <v>686</v>
      </c>
      <c r="J91" t="s">
        <v>217</v>
      </c>
      <c r="K91" t="s">
        <v>704</v>
      </c>
      <c r="L91" t="s">
        <v>691</v>
      </c>
      <c r="M91" t="s">
        <v>705</v>
      </c>
      <c r="N91" t="s">
        <v>706</v>
      </c>
      <c r="O91">
        <v>554169</v>
      </c>
      <c r="P91">
        <v>192056</v>
      </c>
      <c r="Q91">
        <v>51.606239000000002</v>
      </c>
      <c r="R91">
        <v>0.22489343000000001</v>
      </c>
    </row>
    <row r="92" spans="1:18">
      <c r="A92" t="s">
        <v>208</v>
      </c>
      <c r="B92" t="s">
        <v>711</v>
      </c>
      <c r="C92" t="s">
        <v>712</v>
      </c>
      <c r="D92" t="s">
        <v>617</v>
      </c>
      <c r="E92" t="s">
        <v>618</v>
      </c>
      <c r="F92" t="s">
        <v>683</v>
      </c>
      <c r="G92" t="s">
        <v>684</v>
      </c>
      <c r="H92" t="s">
        <v>685</v>
      </c>
      <c r="I92" t="s">
        <v>686</v>
      </c>
      <c r="J92" t="s">
        <v>217</v>
      </c>
      <c r="K92" t="s">
        <v>704</v>
      </c>
      <c r="L92" t="s">
        <v>691</v>
      </c>
      <c r="M92" t="s">
        <v>705</v>
      </c>
      <c r="N92" t="s">
        <v>706</v>
      </c>
      <c r="O92">
        <v>554169</v>
      </c>
      <c r="P92">
        <v>192056</v>
      </c>
      <c r="Q92">
        <v>51.606239000000002</v>
      </c>
      <c r="R92">
        <v>0.22489343000000001</v>
      </c>
    </row>
    <row r="93" spans="1:18">
      <c r="A93" t="s">
        <v>208</v>
      </c>
      <c r="B93" t="s">
        <v>713</v>
      </c>
      <c r="C93" t="s">
        <v>714</v>
      </c>
      <c r="D93" t="s">
        <v>617</v>
      </c>
      <c r="E93" t="s">
        <v>618</v>
      </c>
      <c r="F93" t="s">
        <v>683</v>
      </c>
      <c r="G93" t="s">
        <v>684</v>
      </c>
      <c r="H93" t="s">
        <v>685</v>
      </c>
      <c r="I93" t="s">
        <v>686</v>
      </c>
      <c r="J93" t="s">
        <v>217</v>
      </c>
      <c r="K93" t="s">
        <v>715</v>
      </c>
      <c r="L93" t="s">
        <v>716</v>
      </c>
      <c r="M93" t="s">
        <v>717</v>
      </c>
      <c r="N93" t="s">
        <v>718</v>
      </c>
      <c r="O93">
        <v>554748</v>
      </c>
      <c r="P93">
        <v>190860</v>
      </c>
      <c r="Q93">
        <v>51.595334999999999</v>
      </c>
      <c r="R93">
        <v>0.23272048000000001</v>
      </c>
    </row>
    <row r="94" spans="1:18">
      <c r="A94" t="s">
        <v>208</v>
      </c>
      <c r="B94" t="s">
        <v>719</v>
      </c>
      <c r="C94" t="s">
        <v>720</v>
      </c>
      <c r="D94" t="s">
        <v>617</v>
      </c>
      <c r="E94" t="s">
        <v>618</v>
      </c>
      <c r="F94" t="s">
        <v>683</v>
      </c>
      <c r="G94" t="s">
        <v>684</v>
      </c>
      <c r="H94" t="s">
        <v>685</v>
      </c>
      <c r="I94" t="s">
        <v>686</v>
      </c>
      <c r="J94" t="s">
        <v>217</v>
      </c>
      <c r="K94" t="s">
        <v>721</v>
      </c>
      <c r="L94" t="s">
        <v>716</v>
      </c>
      <c r="M94" t="s">
        <v>722</v>
      </c>
      <c r="N94" t="s">
        <v>723</v>
      </c>
      <c r="O94">
        <v>554849</v>
      </c>
      <c r="P94">
        <v>190533</v>
      </c>
      <c r="Q94">
        <v>51.592370000000003</v>
      </c>
      <c r="R94">
        <v>0.23403325</v>
      </c>
    </row>
    <row r="95" spans="1:18">
      <c r="A95" t="s">
        <v>208</v>
      </c>
      <c r="B95" t="s">
        <v>724</v>
      </c>
      <c r="C95" t="s">
        <v>725</v>
      </c>
      <c r="D95" t="s">
        <v>617</v>
      </c>
      <c r="E95" t="s">
        <v>618</v>
      </c>
      <c r="F95" t="s">
        <v>683</v>
      </c>
      <c r="G95" t="s">
        <v>684</v>
      </c>
      <c r="H95" t="s">
        <v>685</v>
      </c>
      <c r="I95" t="s">
        <v>686</v>
      </c>
      <c r="J95" t="s">
        <v>217</v>
      </c>
      <c r="K95" t="s">
        <v>726</v>
      </c>
      <c r="L95" t="s">
        <v>716</v>
      </c>
      <c r="M95" t="s">
        <v>727</v>
      </c>
      <c r="N95" t="s">
        <v>728</v>
      </c>
      <c r="O95">
        <v>554268</v>
      </c>
      <c r="P95">
        <v>190605</v>
      </c>
      <c r="Q95">
        <v>51.593176</v>
      </c>
      <c r="R95">
        <v>0.22568427999999999</v>
      </c>
    </row>
    <row r="96" spans="1:18">
      <c r="A96" t="s">
        <v>208</v>
      </c>
      <c r="B96" t="s">
        <v>729</v>
      </c>
      <c r="C96" t="s">
        <v>730</v>
      </c>
      <c r="D96" t="s">
        <v>617</v>
      </c>
      <c r="E96" t="s">
        <v>618</v>
      </c>
      <c r="F96" t="s">
        <v>683</v>
      </c>
      <c r="G96" t="s">
        <v>684</v>
      </c>
      <c r="H96" t="s">
        <v>685</v>
      </c>
      <c r="I96" t="s">
        <v>686</v>
      </c>
      <c r="J96" t="s">
        <v>217</v>
      </c>
      <c r="K96" t="s">
        <v>731</v>
      </c>
      <c r="L96" t="s">
        <v>732</v>
      </c>
      <c r="M96" t="s">
        <v>733</v>
      </c>
      <c r="N96" t="s">
        <v>734</v>
      </c>
      <c r="O96">
        <v>549970</v>
      </c>
      <c r="P96">
        <v>191426</v>
      </c>
      <c r="Q96">
        <v>51.601711999999999</v>
      </c>
      <c r="R96">
        <v>0.16403546999999999</v>
      </c>
    </row>
    <row r="97" spans="1:18">
      <c r="A97" t="s">
        <v>208</v>
      </c>
      <c r="B97" t="s">
        <v>735</v>
      </c>
      <c r="C97" t="s">
        <v>736</v>
      </c>
      <c r="D97" t="s">
        <v>617</v>
      </c>
      <c r="E97" t="s">
        <v>618</v>
      </c>
      <c r="F97" t="s">
        <v>683</v>
      </c>
      <c r="G97" t="s">
        <v>684</v>
      </c>
      <c r="H97" t="s">
        <v>685</v>
      </c>
      <c r="I97" t="s">
        <v>686</v>
      </c>
      <c r="J97" t="s">
        <v>217</v>
      </c>
      <c r="K97" t="s">
        <v>737</v>
      </c>
      <c r="L97" t="s">
        <v>732</v>
      </c>
      <c r="M97" t="s">
        <v>738</v>
      </c>
      <c r="N97" t="s">
        <v>739</v>
      </c>
      <c r="O97">
        <v>550027</v>
      </c>
      <c r="P97">
        <v>191251</v>
      </c>
      <c r="Q97">
        <v>51.600124000000001</v>
      </c>
      <c r="R97">
        <v>0.16478307</v>
      </c>
    </row>
    <row r="98" spans="1:18">
      <c r="A98" t="s">
        <v>208</v>
      </c>
      <c r="B98" t="s">
        <v>740</v>
      </c>
      <c r="C98" t="s">
        <v>741</v>
      </c>
      <c r="D98" t="s">
        <v>617</v>
      </c>
      <c r="E98" t="s">
        <v>618</v>
      </c>
      <c r="F98" t="s">
        <v>683</v>
      </c>
      <c r="G98" t="s">
        <v>684</v>
      </c>
      <c r="H98" t="s">
        <v>685</v>
      </c>
      <c r="I98" t="s">
        <v>686</v>
      </c>
      <c r="J98" t="s">
        <v>217</v>
      </c>
      <c r="K98" t="s">
        <v>742</v>
      </c>
      <c r="L98" t="s">
        <v>624</v>
      </c>
      <c r="M98" t="s">
        <v>743</v>
      </c>
      <c r="N98" t="s">
        <v>744</v>
      </c>
      <c r="O98">
        <v>550077</v>
      </c>
      <c r="P98">
        <v>189338</v>
      </c>
      <c r="Q98">
        <v>51.582923000000001</v>
      </c>
      <c r="R98">
        <v>0.16468706999999999</v>
      </c>
    </row>
    <row r="99" spans="1:18">
      <c r="A99" t="s">
        <v>208</v>
      </c>
      <c r="B99" t="s">
        <v>745</v>
      </c>
      <c r="C99" t="s">
        <v>746</v>
      </c>
      <c r="D99" t="s">
        <v>617</v>
      </c>
      <c r="E99" t="s">
        <v>618</v>
      </c>
      <c r="F99" t="s">
        <v>747</v>
      </c>
      <c r="G99" t="s">
        <v>748</v>
      </c>
      <c r="H99" t="s">
        <v>749</v>
      </c>
      <c r="I99" t="s">
        <v>750</v>
      </c>
      <c r="J99" t="s">
        <v>217</v>
      </c>
      <c r="K99" t="s">
        <v>654</v>
      </c>
      <c r="L99" t="s">
        <v>649</v>
      </c>
      <c r="M99" t="s">
        <v>655</v>
      </c>
      <c r="N99" t="s">
        <v>656</v>
      </c>
      <c r="O99">
        <v>553895</v>
      </c>
      <c r="P99">
        <v>187670</v>
      </c>
      <c r="Q99">
        <v>51.566907999999998</v>
      </c>
      <c r="R99">
        <v>0.21901872</v>
      </c>
    </row>
    <row r="100" spans="1:18">
      <c r="A100" t="s">
        <v>208</v>
      </c>
      <c r="B100" t="s">
        <v>751</v>
      </c>
      <c r="C100" t="s">
        <v>752</v>
      </c>
      <c r="D100" t="s">
        <v>617</v>
      </c>
      <c r="E100" t="s">
        <v>618</v>
      </c>
      <c r="F100" t="s">
        <v>747</v>
      </c>
      <c r="G100" t="s">
        <v>748</v>
      </c>
      <c r="H100" t="s">
        <v>749</v>
      </c>
      <c r="I100" t="s">
        <v>750</v>
      </c>
      <c r="J100" t="s">
        <v>217</v>
      </c>
      <c r="K100" t="s">
        <v>753</v>
      </c>
      <c r="L100" t="s">
        <v>649</v>
      </c>
      <c r="M100" t="s">
        <v>754</v>
      </c>
      <c r="N100" t="s">
        <v>755</v>
      </c>
      <c r="O100">
        <v>553941</v>
      </c>
      <c r="P100">
        <v>186488</v>
      </c>
      <c r="Q100">
        <v>51.556274999999999</v>
      </c>
      <c r="R100">
        <v>0.21916472000000001</v>
      </c>
    </row>
    <row r="101" spans="1:18">
      <c r="A101" t="s">
        <v>208</v>
      </c>
      <c r="B101" t="s">
        <v>756</v>
      </c>
      <c r="C101" t="s">
        <v>757</v>
      </c>
      <c r="D101" t="s">
        <v>617</v>
      </c>
      <c r="E101" t="s">
        <v>618</v>
      </c>
      <c r="F101" t="s">
        <v>747</v>
      </c>
      <c r="G101" t="s">
        <v>748</v>
      </c>
      <c r="H101" t="s">
        <v>749</v>
      </c>
      <c r="I101" t="s">
        <v>750</v>
      </c>
      <c r="J101" t="s">
        <v>217</v>
      </c>
      <c r="K101" t="s">
        <v>758</v>
      </c>
      <c r="L101" t="s">
        <v>759</v>
      </c>
      <c r="M101" t="s">
        <v>760</v>
      </c>
      <c r="N101" t="s">
        <v>761</v>
      </c>
      <c r="O101">
        <v>555913</v>
      </c>
      <c r="P101">
        <v>185795</v>
      </c>
      <c r="Q101">
        <v>51.549508000000003</v>
      </c>
      <c r="R101">
        <v>0.24727998000000001</v>
      </c>
    </row>
    <row r="102" spans="1:18">
      <c r="A102" t="s">
        <v>208</v>
      </c>
      <c r="B102" t="s">
        <v>762</v>
      </c>
      <c r="C102" t="s">
        <v>763</v>
      </c>
      <c r="D102" t="s">
        <v>617</v>
      </c>
      <c r="E102" t="s">
        <v>618</v>
      </c>
      <c r="F102" t="s">
        <v>747</v>
      </c>
      <c r="G102" t="s">
        <v>748</v>
      </c>
      <c r="H102" t="s">
        <v>749</v>
      </c>
      <c r="I102" t="s">
        <v>750</v>
      </c>
      <c r="J102" t="s">
        <v>217</v>
      </c>
      <c r="K102" t="s">
        <v>764</v>
      </c>
      <c r="L102" t="s">
        <v>765</v>
      </c>
      <c r="M102" t="s">
        <v>766</v>
      </c>
      <c r="N102" t="s">
        <v>767</v>
      </c>
      <c r="O102">
        <v>551980</v>
      </c>
      <c r="P102">
        <v>186056</v>
      </c>
      <c r="Q102">
        <v>51.552925000000002</v>
      </c>
      <c r="R102">
        <v>0.19071367</v>
      </c>
    </row>
    <row r="103" spans="1:18">
      <c r="A103" t="s">
        <v>208</v>
      </c>
      <c r="B103" t="s">
        <v>768</v>
      </c>
      <c r="C103" t="s">
        <v>769</v>
      </c>
      <c r="D103" t="s">
        <v>617</v>
      </c>
      <c r="E103" t="s">
        <v>618</v>
      </c>
      <c r="F103" t="s">
        <v>747</v>
      </c>
      <c r="G103" t="s">
        <v>748</v>
      </c>
      <c r="H103" t="s">
        <v>749</v>
      </c>
      <c r="I103" t="s">
        <v>750</v>
      </c>
      <c r="J103" t="s">
        <v>217</v>
      </c>
      <c r="K103" t="s">
        <v>770</v>
      </c>
      <c r="L103" t="s">
        <v>765</v>
      </c>
      <c r="M103" t="s">
        <v>771</v>
      </c>
      <c r="N103" t="s">
        <v>772</v>
      </c>
      <c r="O103">
        <v>552375</v>
      </c>
      <c r="P103">
        <v>185087</v>
      </c>
      <c r="Q103">
        <v>51.544113000000003</v>
      </c>
      <c r="R103">
        <v>0.19598719000000001</v>
      </c>
    </row>
    <row r="104" spans="1:18">
      <c r="A104" t="s">
        <v>208</v>
      </c>
      <c r="B104" t="s">
        <v>773</v>
      </c>
      <c r="C104" t="s">
        <v>774</v>
      </c>
      <c r="D104" t="s">
        <v>617</v>
      </c>
      <c r="E104" t="s">
        <v>618</v>
      </c>
      <c r="F104" t="s">
        <v>747</v>
      </c>
      <c r="G104" t="s">
        <v>748</v>
      </c>
      <c r="H104" t="s">
        <v>749</v>
      </c>
      <c r="I104" t="s">
        <v>750</v>
      </c>
      <c r="J104" t="s">
        <v>217</v>
      </c>
      <c r="K104" t="s">
        <v>775</v>
      </c>
      <c r="L104" t="s">
        <v>765</v>
      </c>
      <c r="M104" t="s">
        <v>776</v>
      </c>
      <c r="N104" t="s">
        <v>777</v>
      </c>
      <c r="O104">
        <v>552924</v>
      </c>
      <c r="P104">
        <v>185456</v>
      </c>
      <c r="Q104">
        <v>51.547280000000001</v>
      </c>
      <c r="R104">
        <v>0.20405819</v>
      </c>
    </row>
    <row r="105" spans="1:18">
      <c r="A105" t="s">
        <v>208</v>
      </c>
      <c r="B105" t="s">
        <v>778</v>
      </c>
      <c r="C105" t="s">
        <v>779</v>
      </c>
      <c r="D105" t="s">
        <v>617</v>
      </c>
      <c r="E105" t="s">
        <v>618</v>
      </c>
      <c r="F105" t="s">
        <v>747</v>
      </c>
      <c r="G105" t="s">
        <v>748</v>
      </c>
      <c r="H105" t="s">
        <v>749</v>
      </c>
      <c r="I105" t="s">
        <v>750</v>
      </c>
      <c r="J105" t="s">
        <v>217</v>
      </c>
      <c r="K105" t="s">
        <v>780</v>
      </c>
      <c r="L105" t="s">
        <v>649</v>
      </c>
      <c r="M105" t="s">
        <v>781</v>
      </c>
      <c r="N105" t="s">
        <v>782</v>
      </c>
      <c r="O105">
        <v>552722</v>
      </c>
      <c r="P105">
        <v>184935</v>
      </c>
      <c r="Q105">
        <v>51.542653000000001</v>
      </c>
      <c r="R105">
        <v>0.20092135999999999</v>
      </c>
    </row>
    <row r="106" spans="1:18">
      <c r="A106" t="s">
        <v>208</v>
      </c>
      <c r="B106" t="s">
        <v>783</v>
      </c>
      <c r="C106" t="s">
        <v>784</v>
      </c>
      <c r="D106" t="s">
        <v>617</v>
      </c>
      <c r="E106" t="s">
        <v>618</v>
      </c>
      <c r="F106" t="s">
        <v>747</v>
      </c>
      <c r="G106" t="s">
        <v>748</v>
      </c>
      <c r="H106" t="s">
        <v>749</v>
      </c>
      <c r="I106" t="s">
        <v>750</v>
      </c>
      <c r="J106" t="s">
        <v>217</v>
      </c>
      <c r="K106" t="s">
        <v>785</v>
      </c>
      <c r="L106" t="s">
        <v>786</v>
      </c>
      <c r="M106" t="s">
        <v>787</v>
      </c>
      <c r="N106" t="s">
        <v>788</v>
      </c>
      <c r="O106">
        <v>551752</v>
      </c>
      <c r="P106">
        <v>183712</v>
      </c>
      <c r="Q106">
        <v>51.531925999999999</v>
      </c>
      <c r="R106">
        <v>0.18641779999999999</v>
      </c>
    </row>
    <row r="107" spans="1:18">
      <c r="A107" t="s">
        <v>208</v>
      </c>
      <c r="B107" t="s">
        <v>789</v>
      </c>
      <c r="C107" t="s">
        <v>790</v>
      </c>
      <c r="D107" t="s">
        <v>617</v>
      </c>
      <c r="E107" t="s">
        <v>618</v>
      </c>
      <c r="F107" t="s">
        <v>747</v>
      </c>
      <c r="G107" t="s">
        <v>748</v>
      </c>
      <c r="H107" t="s">
        <v>749</v>
      </c>
      <c r="I107" t="s">
        <v>750</v>
      </c>
      <c r="J107" t="s">
        <v>217</v>
      </c>
      <c r="K107" t="s">
        <v>791</v>
      </c>
      <c r="L107" t="s">
        <v>786</v>
      </c>
      <c r="M107" t="s">
        <v>792</v>
      </c>
      <c r="N107" t="s">
        <v>793</v>
      </c>
      <c r="O107">
        <v>552533</v>
      </c>
      <c r="P107">
        <v>182337</v>
      </c>
      <c r="Q107">
        <v>51.519362000000001</v>
      </c>
      <c r="R107">
        <v>0.19707374999999999</v>
      </c>
    </row>
    <row r="108" spans="1:18">
      <c r="A108" t="s">
        <v>208</v>
      </c>
      <c r="B108" t="s">
        <v>794</v>
      </c>
      <c r="C108" t="s">
        <v>795</v>
      </c>
      <c r="D108" t="s">
        <v>617</v>
      </c>
      <c r="E108" t="s">
        <v>618</v>
      </c>
      <c r="F108" t="s">
        <v>747</v>
      </c>
      <c r="G108" t="s">
        <v>748</v>
      </c>
      <c r="H108" t="s">
        <v>749</v>
      </c>
      <c r="I108" t="s">
        <v>750</v>
      </c>
      <c r="J108" t="s">
        <v>217</v>
      </c>
      <c r="K108" t="s">
        <v>796</v>
      </c>
      <c r="L108" t="s">
        <v>786</v>
      </c>
      <c r="M108" t="s">
        <v>797</v>
      </c>
      <c r="N108" t="s">
        <v>798</v>
      </c>
      <c r="O108">
        <v>553679</v>
      </c>
      <c r="P108">
        <v>183242</v>
      </c>
      <c r="Q108">
        <v>51.527183000000001</v>
      </c>
      <c r="R108">
        <v>0.21397231999999999</v>
      </c>
    </row>
    <row r="109" spans="1:18">
      <c r="A109" t="s">
        <v>208</v>
      </c>
      <c r="B109" t="s">
        <v>799</v>
      </c>
      <c r="C109" t="s">
        <v>800</v>
      </c>
      <c r="D109" t="s">
        <v>617</v>
      </c>
      <c r="E109" t="s">
        <v>618</v>
      </c>
      <c r="F109" t="s">
        <v>747</v>
      </c>
      <c r="G109" t="s">
        <v>748</v>
      </c>
      <c r="H109" t="s">
        <v>749</v>
      </c>
      <c r="I109" t="s">
        <v>750</v>
      </c>
      <c r="J109" t="s">
        <v>217</v>
      </c>
      <c r="K109" t="s">
        <v>801</v>
      </c>
      <c r="L109" t="s">
        <v>802</v>
      </c>
      <c r="M109" t="s">
        <v>803</v>
      </c>
      <c r="N109" t="s">
        <v>804</v>
      </c>
      <c r="O109">
        <v>553703</v>
      </c>
      <c r="P109">
        <v>182663</v>
      </c>
      <c r="Q109">
        <v>51.521974</v>
      </c>
      <c r="R109">
        <v>0.21406560999999999</v>
      </c>
    </row>
    <row r="110" spans="1:18">
      <c r="A110" t="s">
        <v>208</v>
      </c>
      <c r="B110" t="s">
        <v>805</v>
      </c>
      <c r="C110" t="s">
        <v>806</v>
      </c>
      <c r="D110" t="s">
        <v>617</v>
      </c>
      <c r="E110" t="s">
        <v>618</v>
      </c>
      <c r="F110" t="s">
        <v>747</v>
      </c>
      <c r="G110" t="s">
        <v>748</v>
      </c>
      <c r="H110" t="s">
        <v>749</v>
      </c>
      <c r="I110" t="s">
        <v>750</v>
      </c>
      <c r="J110" t="s">
        <v>217</v>
      </c>
      <c r="K110" t="s">
        <v>807</v>
      </c>
      <c r="L110" t="s">
        <v>808</v>
      </c>
      <c r="M110" t="s">
        <v>809</v>
      </c>
      <c r="N110" t="s">
        <v>810</v>
      </c>
      <c r="O110">
        <v>557095</v>
      </c>
      <c r="P110">
        <v>187988</v>
      </c>
      <c r="Q110">
        <v>51.568883</v>
      </c>
      <c r="R110">
        <v>0.26529226</v>
      </c>
    </row>
    <row r="111" spans="1:18">
      <c r="A111" t="s">
        <v>208</v>
      </c>
      <c r="B111" t="s">
        <v>811</v>
      </c>
      <c r="C111" t="s">
        <v>812</v>
      </c>
      <c r="D111" t="s">
        <v>617</v>
      </c>
      <c r="E111" t="s">
        <v>618</v>
      </c>
      <c r="F111" t="s">
        <v>747</v>
      </c>
      <c r="G111" t="s">
        <v>748</v>
      </c>
      <c r="H111" t="s">
        <v>749</v>
      </c>
      <c r="I111" t="s">
        <v>750</v>
      </c>
      <c r="J111" t="s">
        <v>217</v>
      </c>
      <c r="K111" t="s">
        <v>813</v>
      </c>
      <c r="L111" t="s">
        <v>808</v>
      </c>
      <c r="M111" t="s">
        <v>814</v>
      </c>
      <c r="N111" t="s">
        <v>815</v>
      </c>
      <c r="O111">
        <v>556984</v>
      </c>
      <c r="P111">
        <v>187288</v>
      </c>
      <c r="Q111">
        <v>51.562624999999997</v>
      </c>
      <c r="R111">
        <v>0.26337961999999998</v>
      </c>
    </row>
    <row r="112" spans="1:18">
      <c r="A112" t="s">
        <v>208</v>
      </c>
      <c r="B112" t="s">
        <v>816</v>
      </c>
      <c r="C112" t="s">
        <v>817</v>
      </c>
      <c r="D112" t="s">
        <v>617</v>
      </c>
      <c r="E112" t="s">
        <v>618</v>
      </c>
      <c r="F112" t="s">
        <v>747</v>
      </c>
      <c r="G112" t="s">
        <v>748</v>
      </c>
      <c r="H112" t="s">
        <v>749</v>
      </c>
      <c r="I112" t="s">
        <v>750</v>
      </c>
      <c r="J112" t="s">
        <v>217</v>
      </c>
      <c r="K112" t="s">
        <v>818</v>
      </c>
      <c r="L112" t="s">
        <v>759</v>
      </c>
      <c r="M112" t="s">
        <v>819</v>
      </c>
      <c r="N112" t="s">
        <v>820</v>
      </c>
      <c r="O112">
        <v>556440</v>
      </c>
      <c r="P112">
        <v>186625</v>
      </c>
      <c r="Q112">
        <v>51.556818999999997</v>
      </c>
      <c r="R112">
        <v>0.25524323999999998</v>
      </c>
    </row>
    <row r="113" spans="1:18">
      <c r="A113" t="s">
        <v>208</v>
      </c>
      <c r="B113" t="s">
        <v>821</v>
      </c>
      <c r="C113" t="s">
        <v>822</v>
      </c>
      <c r="D113" t="s">
        <v>617</v>
      </c>
      <c r="E113" t="s">
        <v>618</v>
      </c>
      <c r="F113" t="s">
        <v>747</v>
      </c>
      <c r="G113" t="s">
        <v>748</v>
      </c>
      <c r="H113" t="s">
        <v>749</v>
      </c>
      <c r="I113" t="s">
        <v>750</v>
      </c>
      <c r="J113" t="s">
        <v>217</v>
      </c>
      <c r="K113" t="s">
        <v>823</v>
      </c>
      <c r="L113" t="s">
        <v>759</v>
      </c>
      <c r="M113" t="s">
        <v>824</v>
      </c>
      <c r="N113" t="s">
        <v>825</v>
      </c>
      <c r="O113">
        <v>555046</v>
      </c>
      <c r="P113">
        <v>186819</v>
      </c>
      <c r="Q113">
        <v>51.558947000000003</v>
      </c>
      <c r="R113">
        <v>0.23523689</v>
      </c>
    </row>
    <row r="114" spans="1:18">
      <c r="A114" t="s">
        <v>208</v>
      </c>
      <c r="B114" t="s">
        <v>826</v>
      </c>
      <c r="C114" t="s">
        <v>827</v>
      </c>
      <c r="D114" t="s">
        <v>617</v>
      </c>
      <c r="E114" t="s">
        <v>618</v>
      </c>
      <c r="F114" t="s">
        <v>747</v>
      </c>
      <c r="G114" t="s">
        <v>748</v>
      </c>
      <c r="H114" t="s">
        <v>749</v>
      </c>
      <c r="I114" t="s">
        <v>750</v>
      </c>
      <c r="J114" t="s">
        <v>828</v>
      </c>
      <c r="K114" t="s">
        <v>829</v>
      </c>
      <c r="L114" t="s">
        <v>649</v>
      </c>
      <c r="M114" t="s">
        <v>830</v>
      </c>
      <c r="N114" t="s">
        <v>831</v>
      </c>
      <c r="O114">
        <v>554586</v>
      </c>
      <c r="P114">
        <v>187037</v>
      </c>
      <c r="Q114">
        <v>51.561031999999997</v>
      </c>
      <c r="R114">
        <v>0.22870229</v>
      </c>
    </row>
    <row r="115" spans="1:18">
      <c r="A115" t="s">
        <v>208</v>
      </c>
      <c r="B115" t="s">
        <v>832</v>
      </c>
      <c r="C115" t="s">
        <v>833</v>
      </c>
      <c r="D115" t="s">
        <v>834</v>
      </c>
      <c r="E115" t="s">
        <v>835</v>
      </c>
      <c r="F115" t="s">
        <v>836</v>
      </c>
      <c r="G115" t="s">
        <v>837</v>
      </c>
      <c r="H115" t="s">
        <v>837</v>
      </c>
      <c r="I115" t="s">
        <v>838</v>
      </c>
      <c r="J115" t="s">
        <v>217</v>
      </c>
      <c r="K115" t="s">
        <v>839</v>
      </c>
      <c r="M115" t="s">
        <v>840</v>
      </c>
      <c r="N115" t="s">
        <v>841</v>
      </c>
      <c r="O115">
        <v>540635</v>
      </c>
      <c r="P115">
        <v>181244</v>
      </c>
      <c r="Q115">
        <v>51.512625</v>
      </c>
      <c r="R115">
        <v>2.5271616E-2</v>
      </c>
    </row>
    <row r="116" spans="1:18">
      <c r="A116" t="s">
        <v>208</v>
      </c>
      <c r="B116" t="s">
        <v>842</v>
      </c>
      <c r="C116" t="s">
        <v>843</v>
      </c>
      <c r="D116" t="s">
        <v>834</v>
      </c>
      <c r="E116" t="s">
        <v>835</v>
      </c>
      <c r="F116" t="s">
        <v>836</v>
      </c>
      <c r="G116" t="s">
        <v>837</v>
      </c>
      <c r="H116" t="s">
        <v>837</v>
      </c>
      <c r="I116" t="s">
        <v>838</v>
      </c>
      <c r="J116" t="s">
        <v>217</v>
      </c>
      <c r="K116" t="s">
        <v>844</v>
      </c>
      <c r="M116" t="s">
        <v>845</v>
      </c>
      <c r="N116" t="s">
        <v>846</v>
      </c>
      <c r="O116">
        <v>539825</v>
      </c>
      <c r="P116">
        <v>181135</v>
      </c>
      <c r="Q116">
        <v>51.511847000000003</v>
      </c>
      <c r="R116">
        <v>1.3563443E-2</v>
      </c>
    </row>
    <row r="117" spans="1:18">
      <c r="A117" t="s">
        <v>208</v>
      </c>
      <c r="B117" t="s">
        <v>847</v>
      </c>
      <c r="C117" t="s">
        <v>848</v>
      </c>
      <c r="D117" t="s">
        <v>834</v>
      </c>
      <c r="E117" t="s">
        <v>835</v>
      </c>
      <c r="F117" t="s">
        <v>836</v>
      </c>
      <c r="G117" t="s">
        <v>837</v>
      </c>
      <c r="H117" t="s">
        <v>837</v>
      </c>
      <c r="I117" t="s">
        <v>838</v>
      </c>
      <c r="J117" t="s">
        <v>217</v>
      </c>
      <c r="K117" t="s">
        <v>849</v>
      </c>
      <c r="M117" t="s">
        <v>850</v>
      </c>
      <c r="N117" t="s">
        <v>851</v>
      </c>
      <c r="O117">
        <v>540666</v>
      </c>
      <c r="P117">
        <v>182033</v>
      </c>
      <c r="Q117">
        <v>51.519706999999997</v>
      </c>
      <c r="R117">
        <v>2.6032652E-2</v>
      </c>
    </row>
    <row r="118" spans="1:18">
      <c r="A118" t="s">
        <v>208</v>
      </c>
      <c r="B118" t="s">
        <v>852</v>
      </c>
      <c r="C118" t="s">
        <v>853</v>
      </c>
      <c r="D118" t="s">
        <v>834</v>
      </c>
      <c r="E118" t="s">
        <v>835</v>
      </c>
      <c r="F118" t="s">
        <v>836</v>
      </c>
      <c r="G118" t="s">
        <v>837</v>
      </c>
      <c r="H118" t="s">
        <v>837</v>
      </c>
      <c r="I118" t="s">
        <v>838</v>
      </c>
      <c r="J118" t="s">
        <v>217</v>
      </c>
      <c r="K118" t="s">
        <v>854</v>
      </c>
      <c r="M118" t="s">
        <v>855</v>
      </c>
      <c r="N118" t="s">
        <v>856</v>
      </c>
      <c r="O118">
        <v>541109</v>
      </c>
      <c r="P118">
        <v>182327</v>
      </c>
      <c r="Q118">
        <v>51.522238999999999</v>
      </c>
      <c r="R118">
        <v>3.2530946999999998E-2</v>
      </c>
    </row>
    <row r="119" spans="1:18">
      <c r="A119" t="s">
        <v>208</v>
      </c>
      <c r="B119" t="s">
        <v>857</v>
      </c>
      <c r="C119" t="s">
        <v>858</v>
      </c>
      <c r="D119" t="s">
        <v>834</v>
      </c>
      <c r="E119" t="s">
        <v>835</v>
      </c>
      <c r="F119" t="s">
        <v>836</v>
      </c>
      <c r="G119" t="s">
        <v>837</v>
      </c>
      <c r="H119" t="s">
        <v>837</v>
      </c>
      <c r="I119" t="s">
        <v>838</v>
      </c>
      <c r="J119" t="s">
        <v>217</v>
      </c>
      <c r="K119" t="s">
        <v>859</v>
      </c>
      <c r="M119" t="s">
        <v>860</v>
      </c>
      <c r="N119" t="s">
        <v>861</v>
      </c>
      <c r="O119">
        <v>539602</v>
      </c>
      <c r="P119">
        <v>182012</v>
      </c>
      <c r="Q119">
        <v>51.519781999999999</v>
      </c>
      <c r="R119">
        <v>1.0699055000000001E-2</v>
      </c>
    </row>
    <row r="120" spans="1:18">
      <c r="A120" t="s">
        <v>208</v>
      </c>
      <c r="B120" t="s">
        <v>862</v>
      </c>
      <c r="C120" t="s">
        <v>863</v>
      </c>
      <c r="D120" t="s">
        <v>834</v>
      </c>
      <c r="E120" t="s">
        <v>835</v>
      </c>
      <c r="F120" t="s">
        <v>864</v>
      </c>
      <c r="G120" t="s">
        <v>865</v>
      </c>
      <c r="H120" t="s">
        <v>865</v>
      </c>
      <c r="I120" t="s">
        <v>866</v>
      </c>
      <c r="J120" t="s">
        <v>217</v>
      </c>
      <c r="K120" t="s">
        <v>867</v>
      </c>
      <c r="M120" t="s">
        <v>868</v>
      </c>
      <c r="N120" t="s">
        <v>869</v>
      </c>
      <c r="O120">
        <v>543258</v>
      </c>
      <c r="P120">
        <v>180969</v>
      </c>
      <c r="Q120">
        <v>51.509495999999999</v>
      </c>
      <c r="R120">
        <v>6.2933420000000004E-2</v>
      </c>
    </row>
    <row r="121" spans="1:18">
      <c r="A121" t="s">
        <v>208</v>
      </c>
      <c r="B121" t="s">
        <v>870</v>
      </c>
      <c r="C121" t="s">
        <v>871</v>
      </c>
      <c r="D121" t="s">
        <v>834</v>
      </c>
      <c r="E121" t="s">
        <v>835</v>
      </c>
      <c r="F121" t="s">
        <v>864</v>
      </c>
      <c r="G121" t="s">
        <v>865</v>
      </c>
      <c r="H121" t="s">
        <v>865</v>
      </c>
      <c r="I121" t="s">
        <v>866</v>
      </c>
      <c r="J121" t="s">
        <v>217</v>
      </c>
      <c r="K121" t="s">
        <v>872</v>
      </c>
      <c r="M121" t="s">
        <v>873</v>
      </c>
      <c r="N121" t="s">
        <v>874</v>
      </c>
      <c r="O121">
        <v>542787</v>
      </c>
      <c r="P121">
        <v>181629</v>
      </c>
      <c r="Q121">
        <v>51.515546000000001</v>
      </c>
      <c r="R121">
        <v>5.6418168999999997E-2</v>
      </c>
    </row>
    <row r="122" spans="1:18">
      <c r="A122" t="s">
        <v>208</v>
      </c>
      <c r="B122" t="s">
        <v>875</v>
      </c>
      <c r="C122" t="s">
        <v>876</v>
      </c>
      <c r="D122" t="s">
        <v>834</v>
      </c>
      <c r="E122" t="s">
        <v>835</v>
      </c>
      <c r="F122" t="s">
        <v>864</v>
      </c>
      <c r="G122" t="s">
        <v>865</v>
      </c>
      <c r="H122" t="s">
        <v>865</v>
      </c>
      <c r="I122" t="s">
        <v>866</v>
      </c>
      <c r="J122" t="s">
        <v>217</v>
      </c>
      <c r="K122" t="s">
        <v>877</v>
      </c>
      <c r="M122" t="s">
        <v>878</v>
      </c>
      <c r="N122" t="s">
        <v>879</v>
      </c>
      <c r="O122">
        <v>542593</v>
      </c>
      <c r="P122">
        <v>180059</v>
      </c>
      <c r="Q122">
        <v>51.501486999999997</v>
      </c>
      <c r="R122">
        <v>5.2989908000000002E-2</v>
      </c>
    </row>
    <row r="123" spans="1:18">
      <c r="A123" t="s">
        <v>208</v>
      </c>
      <c r="B123" t="s">
        <v>880</v>
      </c>
      <c r="C123" t="s">
        <v>881</v>
      </c>
      <c r="D123" t="s">
        <v>834</v>
      </c>
      <c r="E123" t="s">
        <v>835</v>
      </c>
      <c r="F123" t="s">
        <v>882</v>
      </c>
      <c r="G123" t="s">
        <v>883</v>
      </c>
      <c r="H123" t="s">
        <v>883</v>
      </c>
      <c r="I123" t="s">
        <v>884</v>
      </c>
      <c r="J123" t="s">
        <v>217</v>
      </c>
      <c r="K123" t="s">
        <v>885</v>
      </c>
      <c r="M123" t="s">
        <v>886</v>
      </c>
      <c r="N123" t="s">
        <v>887</v>
      </c>
      <c r="O123">
        <v>541930</v>
      </c>
      <c r="P123">
        <v>183350</v>
      </c>
      <c r="Q123">
        <v>51.531225999999997</v>
      </c>
      <c r="R123">
        <v>4.4768458999999997E-2</v>
      </c>
    </row>
    <row r="124" spans="1:18">
      <c r="A124" t="s">
        <v>208</v>
      </c>
      <c r="B124" t="s">
        <v>888</v>
      </c>
      <c r="C124" t="s">
        <v>889</v>
      </c>
      <c r="D124" t="s">
        <v>834</v>
      </c>
      <c r="E124" t="s">
        <v>835</v>
      </c>
      <c r="F124" t="s">
        <v>882</v>
      </c>
      <c r="G124" t="s">
        <v>883</v>
      </c>
      <c r="H124" t="s">
        <v>883</v>
      </c>
      <c r="I124" t="s">
        <v>884</v>
      </c>
      <c r="J124" t="s">
        <v>217</v>
      </c>
      <c r="K124" t="s">
        <v>890</v>
      </c>
      <c r="M124" t="s">
        <v>891</v>
      </c>
      <c r="N124" t="s">
        <v>892</v>
      </c>
      <c r="O124">
        <v>541405</v>
      </c>
      <c r="P124">
        <v>183360</v>
      </c>
      <c r="Q124">
        <v>51.531447</v>
      </c>
      <c r="R124">
        <v>3.7208861000000003E-2</v>
      </c>
    </row>
    <row r="125" spans="1:18">
      <c r="A125" t="s">
        <v>208</v>
      </c>
      <c r="B125" t="s">
        <v>893</v>
      </c>
      <c r="C125" t="s">
        <v>894</v>
      </c>
      <c r="D125" t="s">
        <v>834</v>
      </c>
      <c r="E125" t="s">
        <v>835</v>
      </c>
      <c r="F125" t="s">
        <v>882</v>
      </c>
      <c r="G125" t="s">
        <v>883</v>
      </c>
      <c r="H125" t="s">
        <v>883</v>
      </c>
      <c r="I125" t="s">
        <v>884</v>
      </c>
      <c r="J125" t="s">
        <v>217</v>
      </c>
      <c r="K125" t="s">
        <v>895</v>
      </c>
      <c r="M125" t="s">
        <v>896</v>
      </c>
      <c r="N125" t="s">
        <v>897</v>
      </c>
      <c r="O125">
        <v>542477</v>
      </c>
      <c r="P125">
        <v>183507</v>
      </c>
      <c r="Q125">
        <v>51.532499000000001</v>
      </c>
      <c r="R125">
        <v>5.2712424000000001E-2</v>
      </c>
    </row>
    <row r="126" spans="1:18">
      <c r="A126" t="s">
        <v>208</v>
      </c>
      <c r="B126" t="s">
        <v>898</v>
      </c>
      <c r="C126" t="s">
        <v>899</v>
      </c>
      <c r="D126" t="s">
        <v>834</v>
      </c>
      <c r="E126" t="s">
        <v>835</v>
      </c>
      <c r="F126" t="s">
        <v>882</v>
      </c>
      <c r="G126" t="s">
        <v>883</v>
      </c>
      <c r="H126" t="s">
        <v>883</v>
      </c>
      <c r="I126" t="s">
        <v>884</v>
      </c>
      <c r="J126" t="s">
        <v>217</v>
      </c>
      <c r="K126" t="s">
        <v>900</v>
      </c>
      <c r="M126" t="s">
        <v>901</v>
      </c>
      <c r="N126" t="s">
        <v>902</v>
      </c>
      <c r="O126">
        <v>542814</v>
      </c>
      <c r="P126">
        <v>183350</v>
      </c>
      <c r="Q126">
        <v>51.531002999999998</v>
      </c>
      <c r="R126">
        <v>5.7504007000000003E-2</v>
      </c>
    </row>
    <row r="127" spans="1:18">
      <c r="A127" t="s">
        <v>208</v>
      </c>
      <c r="B127" t="s">
        <v>903</v>
      </c>
      <c r="C127" t="s">
        <v>904</v>
      </c>
      <c r="D127" t="s">
        <v>834</v>
      </c>
      <c r="E127" t="s">
        <v>835</v>
      </c>
      <c r="F127" t="s">
        <v>882</v>
      </c>
      <c r="G127" t="s">
        <v>883</v>
      </c>
      <c r="H127" t="s">
        <v>883</v>
      </c>
      <c r="I127" t="s">
        <v>884</v>
      </c>
      <c r="J127" t="s">
        <v>217</v>
      </c>
      <c r="K127" t="s">
        <v>905</v>
      </c>
      <c r="M127" t="s">
        <v>906</v>
      </c>
      <c r="N127" t="s">
        <v>907</v>
      </c>
      <c r="O127">
        <v>540757</v>
      </c>
      <c r="P127">
        <v>182646</v>
      </c>
      <c r="Q127">
        <v>51.525193000000002</v>
      </c>
      <c r="R127">
        <v>2.7588027000000001E-2</v>
      </c>
    </row>
    <row r="128" spans="1:18">
      <c r="A128" t="s">
        <v>208</v>
      </c>
      <c r="B128" t="s">
        <v>908</v>
      </c>
      <c r="C128" t="s">
        <v>909</v>
      </c>
      <c r="D128" t="s">
        <v>834</v>
      </c>
      <c r="E128" t="s">
        <v>835</v>
      </c>
      <c r="F128" t="s">
        <v>882</v>
      </c>
      <c r="G128" t="s">
        <v>883</v>
      </c>
      <c r="H128" t="s">
        <v>883</v>
      </c>
      <c r="I128" t="s">
        <v>884</v>
      </c>
      <c r="J128" t="s">
        <v>217</v>
      </c>
      <c r="K128" t="s">
        <v>910</v>
      </c>
      <c r="M128" t="s">
        <v>911</v>
      </c>
      <c r="N128" t="s">
        <v>912</v>
      </c>
      <c r="O128">
        <v>540253</v>
      </c>
      <c r="P128">
        <v>183419</v>
      </c>
      <c r="Q128">
        <v>51.532263999999998</v>
      </c>
      <c r="R128">
        <v>2.0635384999999999E-2</v>
      </c>
    </row>
    <row r="129" spans="1:18">
      <c r="A129" t="s">
        <v>208</v>
      </c>
      <c r="B129" t="s">
        <v>913</v>
      </c>
      <c r="C129" t="s">
        <v>914</v>
      </c>
      <c r="D129" t="s">
        <v>834</v>
      </c>
      <c r="E129" t="s">
        <v>835</v>
      </c>
      <c r="F129" t="s">
        <v>882</v>
      </c>
      <c r="G129" t="s">
        <v>883</v>
      </c>
      <c r="H129" t="s">
        <v>883</v>
      </c>
      <c r="I129" t="s">
        <v>884</v>
      </c>
      <c r="J129" t="s">
        <v>217</v>
      </c>
      <c r="K129" t="s">
        <v>885</v>
      </c>
      <c r="M129" t="s">
        <v>886</v>
      </c>
      <c r="N129" t="s">
        <v>887</v>
      </c>
      <c r="O129">
        <v>541930</v>
      </c>
      <c r="P129">
        <v>183350</v>
      </c>
      <c r="Q129">
        <v>51.531225999999997</v>
      </c>
      <c r="R129">
        <v>4.4768458999999997E-2</v>
      </c>
    </row>
    <row r="130" spans="1:18">
      <c r="A130" t="s">
        <v>208</v>
      </c>
      <c r="B130" t="s">
        <v>915</v>
      </c>
      <c r="C130" t="s">
        <v>916</v>
      </c>
      <c r="D130" t="s">
        <v>834</v>
      </c>
      <c r="E130" t="s">
        <v>835</v>
      </c>
      <c r="F130" t="s">
        <v>917</v>
      </c>
      <c r="G130" t="s">
        <v>918</v>
      </c>
      <c r="H130" t="s">
        <v>918</v>
      </c>
      <c r="I130" t="s">
        <v>919</v>
      </c>
      <c r="J130" t="s">
        <v>217</v>
      </c>
      <c r="K130" t="s">
        <v>920</v>
      </c>
      <c r="M130" t="s">
        <v>921</v>
      </c>
      <c r="N130" t="s">
        <v>922</v>
      </c>
      <c r="O130">
        <v>540684</v>
      </c>
      <c r="P130">
        <v>182946</v>
      </c>
      <c r="Q130">
        <v>51.527906999999999</v>
      </c>
      <c r="R130">
        <v>2.6656164E-2</v>
      </c>
    </row>
    <row r="131" spans="1:18">
      <c r="A131" t="s">
        <v>208</v>
      </c>
      <c r="B131" t="s">
        <v>923</v>
      </c>
      <c r="C131" t="s">
        <v>924</v>
      </c>
      <c r="D131" t="s">
        <v>834</v>
      </c>
      <c r="E131" t="s">
        <v>835</v>
      </c>
      <c r="F131" t="s">
        <v>917</v>
      </c>
      <c r="G131" t="s">
        <v>918</v>
      </c>
      <c r="H131" t="s">
        <v>918</v>
      </c>
      <c r="I131" t="s">
        <v>919</v>
      </c>
      <c r="J131" t="s">
        <v>217</v>
      </c>
      <c r="K131" t="s">
        <v>925</v>
      </c>
      <c r="M131" t="s">
        <v>926</v>
      </c>
      <c r="N131" t="s">
        <v>927</v>
      </c>
      <c r="O131">
        <v>540488</v>
      </c>
      <c r="P131">
        <v>182808</v>
      </c>
      <c r="Q131">
        <v>51.526716</v>
      </c>
      <c r="R131">
        <v>2.3777605E-2</v>
      </c>
    </row>
    <row r="132" spans="1:18">
      <c r="A132" t="s">
        <v>208</v>
      </c>
      <c r="B132" t="s">
        <v>928</v>
      </c>
      <c r="C132" t="s">
        <v>929</v>
      </c>
      <c r="D132" t="s">
        <v>834</v>
      </c>
      <c r="E132" t="s">
        <v>835</v>
      </c>
      <c r="F132" t="s">
        <v>917</v>
      </c>
      <c r="G132" t="s">
        <v>918</v>
      </c>
      <c r="H132" t="s">
        <v>918</v>
      </c>
      <c r="I132" t="s">
        <v>919</v>
      </c>
      <c r="J132" t="s">
        <v>217</v>
      </c>
      <c r="M132" t="s">
        <v>930</v>
      </c>
      <c r="N132" t="s">
        <v>931</v>
      </c>
      <c r="O132">
        <v>540943</v>
      </c>
      <c r="P132">
        <v>183883</v>
      </c>
      <c r="Q132">
        <v>51.536262000000001</v>
      </c>
      <c r="R132">
        <v>3.0761987000000001E-2</v>
      </c>
    </row>
    <row r="133" spans="1:18">
      <c r="A133" t="s">
        <v>208</v>
      </c>
      <c r="B133" t="s">
        <v>932</v>
      </c>
      <c r="C133" t="s">
        <v>933</v>
      </c>
      <c r="D133" t="s">
        <v>834</v>
      </c>
      <c r="E133" t="s">
        <v>835</v>
      </c>
      <c r="F133" t="s">
        <v>917</v>
      </c>
      <c r="G133" t="s">
        <v>918</v>
      </c>
      <c r="H133" t="s">
        <v>918</v>
      </c>
      <c r="I133" t="s">
        <v>919</v>
      </c>
      <c r="J133" t="s">
        <v>217</v>
      </c>
      <c r="K133" t="s">
        <v>934</v>
      </c>
      <c r="M133" t="s">
        <v>935</v>
      </c>
      <c r="N133" t="s">
        <v>936</v>
      </c>
      <c r="O133">
        <v>538568</v>
      </c>
      <c r="P133">
        <v>183938</v>
      </c>
      <c r="Q133">
        <v>51.537343999999997</v>
      </c>
      <c r="R133">
        <v>-3.4372387999999999E-3</v>
      </c>
    </row>
    <row r="134" spans="1:18">
      <c r="A134" t="s">
        <v>208</v>
      </c>
      <c r="B134" t="s">
        <v>937</v>
      </c>
      <c r="C134" t="s">
        <v>938</v>
      </c>
      <c r="D134" t="s">
        <v>834</v>
      </c>
      <c r="E134" t="s">
        <v>835</v>
      </c>
      <c r="F134" t="s">
        <v>939</v>
      </c>
      <c r="G134" t="s">
        <v>940</v>
      </c>
      <c r="H134" t="s">
        <v>940</v>
      </c>
      <c r="I134" t="s">
        <v>941</v>
      </c>
      <c r="J134" t="s">
        <v>217</v>
      </c>
      <c r="K134" t="s">
        <v>942</v>
      </c>
      <c r="M134" t="s">
        <v>943</v>
      </c>
      <c r="N134" t="s">
        <v>944</v>
      </c>
      <c r="O134">
        <v>542142</v>
      </c>
      <c r="P134">
        <v>185378</v>
      </c>
      <c r="Q134">
        <v>51.549394999999997</v>
      </c>
      <c r="R134">
        <v>4.8640959999999997E-2</v>
      </c>
    </row>
    <row r="135" spans="1:18">
      <c r="A135" t="s">
        <v>208</v>
      </c>
      <c r="B135" t="s">
        <v>945</v>
      </c>
      <c r="C135" t="s">
        <v>946</v>
      </c>
      <c r="D135" t="s">
        <v>834</v>
      </c>
      <c r="E135" t="s">
        <v>835</v>
      </c>
      <c r="F135" t="s">
        <v>939</v>
      </c>
      <c r="G135" t="s">
        <v>940</v>
      </c>
      <c r="H135" t="s">
        <v>940</v>
      </c>
      <c r="I135" t="s">
        <v>941</v>
      </c>
      <c r="J135" t="s">
        <v>217</v>
      </c>
      <c r="K135" t="s">
        <v>947</v>
      </c>
      <c r="M135" t="s">
        <v>948</v>
      </c>
      <c r="N135" t="s">
        <v>949</v>
      </c>
      <c r="O135">
        <v>541250</v>
      </c>
      <c r="P135">
        <v>184414</v>
      </c>
      <c r="Q135">
        <v>51.540956999999999</v>
      </c>
      <c r="R135">
        <v>3.5398279999999997E-2</v>
      </c>
    </row>
    <row r="136" spans="1:18">
      <c r="A136" t="s">
        <v>208</v>
      </c>
      <c r="B136" t="s">
        <v>950</v>
      </c>
      <c r="C136" t="s">
        <v>951</v>
      </c>
      <c r="D136" t="s">
        <v>834</v>
      </c>
      <c r="E136" t="s">
        <v>835</v>
      </c>
      <c r="F136" t="s">
        <v>939</v>
      </c>
      <c r="G136" t="s">
        <v>940</v>
      </c>
      <c r="H136" t="s">
        <v>940</v>
      </c>
      <c r="I136" t="s">
        <v>941</v>
      </c>
      <c r="J136" t="s">
        <v>217</v>
      </c>
      <c r="K136" t="s">
        <v>952</v>
      </c>
      <c r="M136" t="s">
        <v>953</v>
      </c>
      <c r="N136" t="s">
        <v>954</v>
      </c>
      <c r="O136">
        <v>541097</v>
      </c>
      <c r="P136">
        <v>184021</v>
      </c>
      <c r="Q136">
        <v>51.537464</v>
      </c>
      <c r="R136">
        <v>3.3036159000000002E-2</v>
      </c>
    </row>
    <row r="137" spans="1:18">
      <c r="A137" t="s">
        <v>208</v>
      </c>
      <c r="B137" t="s">
        <v>955</v>
      </c>
      <c r="C137" t="s">
        <v>956</v>
      </c>
      <c r="D137" t="s">
        <v>834</v>
      </c>
      <c r="E137" t="s">
        <v>835</v>
      </c>
      <c r="F137" t="s">
        <v>939</v>
      </c>
      <c r="G137" t="s">
        <v>940</v>
      </c>
      <c r="H137" t="s">
        <v>940</v>
      </c>
      <c r="I137" t="s">
        <v>941</v>
      </c>
      <c r="J137" t="s">
        <v>217</v>
      </c>
      <c r="K137" t="s">
        <v>957</v>
      </c>
      <c r="M137" t="s">
        <v>958</v>
      </c>
      <c r="N137" t="s">
        <v>959</v>
      </c>
      <c r="O137">
        <v>540876</v>
      </c>
      <c r="P137">
        <v>184941</v>
      </c>
      <c r="Q137">
        <v>51.545786</v>
      </c>
      <c r="R137">
        <v>3.0219711999999999E-2</v>
      </c>
    </row>
    <row r="138" spans="1:18">
      <c r="A138" t="s">
        <v>208</v>
      </c>
      <c r="B138" t="s">
        <v>960</v>
      </c>
      <c r="C138" t="s">
        <v>961</v>
      </c>
      <c r="D138" t="s">
        <v>834</v>
      </c>
      <c r="E138" t="s">
        <v>835</v>
      </c>
      <c r="F138" t="s">
        <v>939</v>
      </c>
      <c r="G138" t="s">
        <v>940</v>
      </c>
      <c r="H138" t="s">
        <v>940</v>
      </c>
      <c r="I138" t="s">
        <v>941</v>
      </c>
      <c r="J138" t="s">
        <v>217</v>
      </c>
      <c r="K138" t="s">
        <v>962</v>
      </c>
      <c r="M138" t="s">
        <v>963</v>
      </c>
      <c r="N138" t="s">
        <v>964</v>
      </c>
      <c r="O138">
        <v>542725</v>
      </c>
      <c r="P138">
        <v>185896</v>
      </c>
      <c r="Q138">
        <v>51.553902999999998</v>
      </c>
      <c r="R138">
        <v>5.7253423999999997E-2</v>
      </c>
    </row>
    <row r="139" spans="1:18">
      <c r="A139" t="s">
        <v>208</v>
      </c>
      <c r="B139" t="s">
        <v>965</v>
      </c>
      <c r="C139" t="s">
        <v>966</v>
      </c>
      <c r="D139" t="s">
        <v>834</v>
      </c>
      <c r="E139" t="s">
        <v>835</v>
      </c>
      <c r="F139" t="s">
        <v>939</v>
      </c>
      <c r="G139" t="s">
        <v>940</v>
      </c>
      <c r="H139" t="s">
        <v>940</v>
      </c>
      <c r="I139" t="s">
        <v>941</v>
      </c>
      <c r="J139" t="s">
        <v>217</v>
      </c>
      <c r="K139" t="s">
        <v>967</v>
      </c>
      <c r="M139" t="s">
        <v>968</v>
      </c>
      <c r="N139" t="s">
        <v>969</v>
      </c>
      <c r="O139">
        <v>541441</v>
      </c>
      <c r="P139">
        <v>185069</v>
      </c>
      <c r="Q139">
        <v>51.546795000000003</v>
      </c>
      <c r="R139">
        <v>3.8413612E-2</v>
      </c>
    </row>
    <row r="140" spans="1:18">
      <c r="A140" t="s">
        <v>208</v>
      </c>
      <c r="B140" t="s">
        <v>970</v>
      </c>
      <c r="C140" t="s">
        <v>971</v>
      </c>
      <c r="D140" t="s">
        <v>834</v>
      </c>
      <c r="E140" t="s">
        <v>835</v>
      </c>
      <c r="F140" t="s">
        <v>972</v>
      </c>
      <c r="G140" t="s">
        <v>973</v>
      </c>
      <c r="H140" t="s">
        <v>973</v>
      </c>
      <c r="I140" t="s">
        <v>974</v>
      </c>
      <c r="J140" t="s">
        <v>217</v>
      </c>
      <c r="K140" t="s">
        <v>975</v>
      </c>
      <c r="M140" t="s">
        <v>976</v>
      </c>
      <c r="N140" t="s">
        <v>977</v>
      </c>
      <c r="O140">
        <v>542286</v>
      </c>
      <c r="P140">
        <v>184464</v>
      </c>
      <c r="Q140">
        <v>51.541145999999998</v>
      </c>
      <c r="R140">
        <v>5.0347099999999999E-2</v>
      </c>
    </row>
    <row r="141" spans="1:18">
      <c r="A141" t="s">
        <v>208</v>
      </c>
      <c r="B141" t="s">
        <v>978</v>
      </c>
      <c r="C141" t="s">
        <v>979</v>
      </c>
      <c r="D141" t="s">
        <v>834</v>
      </c>
      <c r="E141" t="s">
        <v>835</v>
      </c>
      <c r="F141" t="s">
        <v>972</v>
      </c>
      <c r="G141" t="s">
        <v>973</v>
      </c>
      <c r="H141" t="s">
        <v>973</v>
      </c>
      <c r="I141" t="s">
        <v>974</v>
      </c>
      <c r="J141" t="s">
        <v>217</v>
      </c>
      <c r="K141" t="s">
        <v>980</v>
      </c>
      <c r="M141" t="s">
        <v>981</v>
      </c>
      <c r="N141" t="s">
        <v>982</v>
      </c>
      <c r="O141">
        <v>541796</v>
      </c>
      <c r="P141">
        <v>184426</v>
      </c>
      <c r="Q141">
        <v>51.540928000000001</v>
      </c>
      <c r="R141">
        <v>4.3270927000000001E-2</v>
      </c>
    </row>
    <row r="142" spans="1:18">
      <c r="A142" t="s">
        <v>208</v>
      </c>
      <c r="B142" t="s">
        <v>983</v>
      </c>
      <c r="C142" t="s">
        <v>984</v>
      </c>
      <c r="D142" t="s">
        <v>834</v>
      </c>
      <c r="E142" t="s">
        <v>835</v>
      </c>
      <c r="F142" t="s">
        <v>972</v>
      </c>
      <c r="G142" t="s">
        <v>973</v>
      </c>
      <c r="H142" t="s">
        <v>973</v>
      </c>
      <c r="I142" t="s">
        <v>974</v>
      </c>
      <c r="J142" t="s">
        <v>217</v>
      </c>
      <c r="K142" t="s">
        <v>985</v>
      </c>
      <c r="M142" t="s">
        <v>986</v>
      </c>
      <c r="N142" t="s">
        <v>987</v>
      </c>
      <c r="O142">
        <v>542172</v>
      </c>
      <c r="P142">
        <v>184503</v>
      </c>
      <c r="Q142">
        <v>51.541525</v>
      </c>
      <c r="R142">
        <v>4.8720109999999997E-2</v>
      </c>
    </row>
    <row r="143" spans="1:18">
      <c r="A143" t="s">
        <v>208</v>
      </c>
      <c r="B143" t="s">
        <v>988</v>
      </c>
      <c r="C143" t="s">
        <v>989</v>
      </c>
      <c r="D143" t="s">
        <v>834</v>
      </c>
      <c r="E143" t="s">
        <v>835</v>
      </c>
      <c r="F143" t="s">
        <v>972</v>
      </c>
      <c r="G143" t="s">
        <v>973</v>
      </c>
      <c r="H143" t="s">
        <v>973</v>
      </c>
      <c r="I143" t="s">
        <v>974</v>
      </c>
      <c r="J143" t="s">
        <v>217</v>
      </c>
      <c r="K143" t="s">
        <v>990</v>
      </c>
      <c r="M143" t="s">
        <v>981</v>
      </c>
      <c r="N143" t="s">
        <v>982</v>
      </c>
      <c r="O143">
        <v>541796</v>
      </c>
      <c r="P143">
        <v>184426</v>
      </c>
      <c r="Q143">
        <v>51.540928000000001</v>
      </c>
      <c r="R143">
        <v>4.3270927000000001E-2</v>
      </c>
    </row>
    <row r="144" spans="1:18">
      <c r="A144" t="s">
        <v>208</v>
      </c>
      <c r="B144" t="s">
        <v>991</v>
      </c>
      <c r="C144" t="s">
        <v>992</v>
      </c>
      <c r="D144" t="s">
        <v>834</v>
      </c>
      <c r="E144" t="s">
        <v>835</v>
      </c>
      <c r="F144" t="s">
        <v>972</v>
      </c>
      <c r="G144" t="s">
        <v>973</v>
      </c>
      <c r="H144" t="s">
        <v>973</v>
      </c>
      <c r="I144" t="s">
        <v>974</v>
      </c>
      <c r="J144" t="s">
        <v>217</v>
      </c>
      <c r="K144" t="s">
        <v>993</v>
      </c>
      <c r="M144" t="s">
        <v>994</v>
      </c>
      <c r="N144" t="s">
        <v>995</v>
      </c>
      <c r="O144">
        <v>541670</v>
      </c>
      <c r="P144">
        <v>184155</v>
      </c>
      <c r="Q144">
        <v>51.538524000000002</v>
      </c>
      <c r="R144">
        <v>4.1346302000000001E-2</v>
      </c>
    </row>
    <row r="145" spans="1:18">
      <c r="A145" t="s">
        <v>208</v>
      </c>
      <c r="B145" t="s">
        <v>996</v>
      </c>
      <c r="C145" t="s">
        <v>997</v>
      </c>
      <c r="D145" t="s">
        <v>834</v>
      </c>
      <c r="E145" t="s">
        <v>835</v>
      </c>
      <c r="F145" t="s">
        <v>972</v>
      </c>
      <c r="G145" t="s">
        <v>973</v>
      </c>
      <c r="H145" t="s">
        <v>973</v>
      </c>
      <c r="I145" t="s">
        <v>974</v>
      </c>
      <c r="J145" t="s">
        <v>217</v>
      </c>
      <c r="K145" t="s">
        <v>998</v>
      </c>
      <c r="M145" t="s">
        <v>999</v>
      </c>
      <c r="N145" t="s">
        <v>1000</v>
      </c>
      <c r="O145">
        <v>542458</v>
      </c>
      <c r="P145">
        <v>184130</v>
      </c>
      <c r="Q145">
        <v>51.538102000000002</v>
      </c>
      <c r="R145">
        <v>5.2690542999999999E-2</v>
      </c>
    </row>
    <row r="146" spans="1:18">
      <c r="A146" t="s">
        <v>208</v>
      </c>
      <c r="B146" t="s">
        <v>1001</v>
      </c>
      <c r="C146" t="s">
        <v>1002</v>
      </c>
      <c r="D146" t="s">
        <v>834</v>
      </c>
      <c r="E146" t="s">
        <v>835</v>
      </c>
      <c r="F146" t="s">
        <v>1003</v>
      </c>
      <c r="G146" t="s">
        <v>1004</v>
      </c>
      <c r="H146" t="s">
        <v>1004</v>
      </c>
      <c r="I146" t="s">
        <v>1005</v>
      </c>
      <c r="J146" t="s">
        <v>217</v>
      </c>
      <c r="K146" t="s">
        <v>1006</v>
      </c>
      <c r="M146" t="s">
        <v>1007</v>
      </c>
      <c r="N146" t="s">
        <v>1008</v>
      </c>
      <c r="O146">
        <v>539102</v>
      </c>
      <c r="P146">
        <v>185361</v>
      </c>
      <c r="Q146">
        <v>51.55</v>
      </c>
      <c r="R146">
        <v>4.8192100999999996E-3</v>
      </c>
    </row>
    <row r="147" spans="1:18">
      <c r="A147" t="s">
        <v>208</v>
      </c>
      <c r="B147" t="s">
        <v>1009</v>
      </c>
      <c r="C147" t="s">
        <v>1010</v>
      </c>
      <c r="D147" t="s">
        <v>834</v>
      </c>
      <c r="E147" t="s">
        <v>835</v>
      </c>
      <c r="F147" t="s">
        <v>1003</v>
      </c>
      <c r="G147" t="s">
        <v>1004</v>
      </c>
      <c r="H147" t="s">
        <v>1004</v>
      </c>
      <c r="I147" t="s">
        <v>1005</v>
      </c>
      <c r="J147" t="s">
        <v>217</v>
      </c>
      <c r="K147" t="s">
        <v>1011</v>
      </c>
      <c r="M147" t="s">
        <v>1012</v>
      </c>
      <c r="N147" t="s">
        <v>1013</v>
      </c>
      <c r="O147">
        <v>541105</v>
      </c>
      <c r="P147">
        <v>185137</v>
      </c>
      <c r="Q147">
        <v>51.547490000000003</v>
      </c>
      <c r="R147">
        <v>3.3598484999999997E-2</v>
      </c>
    </row>
    <row r="148" spans="1:18">
      <c r="A148" t="s">
        <v>208</v>
      </c>
      <c r="B148" t="s">
        <v>1014</v>
      </c>
      <c r="C148" t="s">
        <v>1015</v>
      </c>
      <c r="D148" t="s">
        <v>834</v>
      </c>
      <c r="E148" t="s">
        <v>835</v>
      </c>
      <c r="F148" t="s">
        <v>1003</v>
      </c>
      <c r="G148" t="s">
        <v>1004</v>
      </c>
      <c r="H148" t="s">
        <v>1004</v>
      </c>
      <c r="I148" t="s">
        <v>1005</v>
      </c>
      <c r="J148" t="s">
        <v>217</v>
      </c>
      <c r="K148" t="s">
        <v>1016</v>
      </c>
      <c r="M148" t="s">
        <v>1017</v>
      </c>
      <c r="N148" t="s">
        <v>1018</v>
      </c>
      <c r="O148">
        <v>540516</v>
      </c>
      <c r="P148">
        <v>185243</v>
      </c>
      <c r="Q148">
        <v>51.548589</v>
      </c>
      <c r="R148">
        <v>2.5152046000000001E-2</v>
      </c>
    </row>
    <row r="149" spans="1:18">
      <c r="A149" t="s">
        <v>208</v>
      </c>
      <c r="B149" t="s">
        <v>1019</v>
      </c>
      <c r="C149" t="s">
        <v>1020</v>
      </c>
      <c r="D149" t="s">
        <v>834</v>
      </c>
      <c r="E149" t="s">
        <v>835</v>
      </c>
      <c r="F149" t="s">
        <v>1021</v>
      </c>
      <c r="G149" t="s">
        <v>1022</v>
      </c>
      <c r="H149" t="s">
        <v>1022</v>
      </c>
      <c r="I149" t="s">
        <v>1023</v>
      </c>
      <c r="J149" t="s">
        <v>217</v>
      </c>
      <c r="K149" t="s">
        <v>1024</v>
      </c>
      <c r="M149" t="s">
        <v>1025</v>
      </c>
      <c r="N149" t="s">
        <v>1026</v>
      </c>
      <c r="O149">
        <v>539225</v>
      </c>
      <c r="P149">
        <v>183671</v>
      </c>
      <c r="Q149">
        <v>51.534782999999997</v>
      </c>
      <c r="R149">
        <v>5.9240574000000001E-3</v>
      </c>
    </row>
    <row r="150" spans="1:18">
      <c r="A150" t="s">
        <v>208</v>
      </c>
      <c r="B150" t="s">
        <v>1027</v>
      </c>
      <c r="C150" t="s">
        <v>1028</v>
      </c>
      <c r="D150" t="s">
        <v>834</v>
      </c>
      <c r="E150" t="s">
        <v>835</v>
      </c>
      <c r="F150" t="s">
        <v>1021</v>
      </c>
      <c r="G150" t="s">
        <v>1022</v>
      </c>
      <c r="H150" t="s">
        <v>1022</v>
      </c>
      <c r="I150" t="s">
        <v>1023</v>
      </c>
      <c r="J150" t="s">
        <v>217</v>
      </c>
      <c r="K150" t="s">
        <v>1029</v>
      </c>
      <c r="M150" t="s">
        <v>1030</v>
      </c>
      <c r="N150" t="s">
        <v>1031</v>
      </c>
      <c r="O150">
        <v>538349</v>
      </c>
      <c r="P150">
        <v>185140</v>
      </c>
      <c r="Q150">
        <v>51.548198999999997</v>
      </c>
      <c r="R150">
        <v>-6.1207496000000002E-3</v>
      </c>
    </row>
    <row r="151" spans="1:18">
      <c r="A151" t="s">
        <v>208</v>
      </c>
      <c r="B151" t="s">
        <v>1032</v>
      </c>
      <c r="C151" t="s">
        <v>1033</v>
      </c>
      <c r="D151" t="s">
        <v>834</v>
      </c>
      <c r="E151" t="s">
        <v>835</v>
      </c>
      <c r="F151" t="s">
        <v>1021</v>
      </c>
      <c r="G151" t="s">
        <v>1022</v>
      </c>
      <c r="H151" t="s">
        <v>1022</v>
      </c>
      <c r="I151" t="s">
        <v>1023</v>
      </c>
      <c r="J151" t="s">
        <v>217</v>
      </c>
      <c r="K151" t="s">
        <v>1034</v>
      </c>
      <c r="M151" t="s">
        <v>1035</v>
      </c>
      <c r="N151" t="s">
        <v>1036</v>
      </c>
      <c r="O151">
        <v>539553</v>
      </c>
      <c r="P151">
        <v>184332</v>
      </c>
      <c r="Q151">
        <v>51.540641999999998</v>
      </c>
      <c r="R151">
        <v>1.0911766999999999E-2</v>
      </c>
    </row>
    <row r="152" spans="1:18">
      <c r="A152" t="s">
        <v>208</v>
      </c>
      <c r="B152" t="s">
        <v>1037</v>
      </c>
      <c r="C152" t="s">
        <v>1038</v>
      </c>
      <c r="D152" t="s">
        <v>834</v>
      </c>
      <c r="E152" t="s">
        <v>835</v>
      </c>
      <c r="F152" t="s">
        <v>1021</v>
      </c>
      <c r="G152" t="s">
        <v>1022</v>
      </c>
      <c r="H152" t="s">
        <v>1022</v>
      </c>
      <c r="I152" t="s">
        <v>1023</v>
      </c>
      <c r="J152" t="s">
        <v>217</v>
      </c>
      <c r="K152" t="s">
        <v>1039</v>
      </c>
      <c r="M152" t="s">
        <v>1040</v>
      </c>
      <c r="N152" t="s">
        <v>1041</v>
      </c>
      <c r="O152">
        <v>542460</v>
      </c>
      <c r="P152">
        <v>185199</v>
      </c>
      <c r="Q152">
        <v>51.547707000000003</v>
      </c>
      <c r="R152">
        <v>5.3151713000000003E-2</v>
      </c>
    </row>
    <row r="153" spans="1:18">
      <c r="A153" t="s">
        <v>208</v>
      </c>
      <c r="B153" t="s">
        <v>1042</v>
      </c>
      <c r="C153" t="s">
        <v>1043</v>
      </c>
      <c r="D153" t="s">
        <v>834</v>
      </c>
      <c r="E153" t="s">
        <v>835</v>
      </c>
      <c r="F153" t="s">
        <v>1021</v>
      </c>
      <c r="G153" t="s">
        <v>1022</v>
      </c>
      <c r="H153" t="s">
        <v>1022</v>
      </c>
      <c r="I153" t="s">
        <v>1023</v>
      </c>
      <c r="J153" t="s">
        <v>217</v>
      </c>
      <c r="K153" t="s">
        <v>1044</v>
      </c>
      <c r="M153" t="s">
        <v>1045</v>
      </c>
      <c r="N153" t="s">
        <v>1046</v>
      </c>
      <c r="O153">
        <v>539233</v>
      </c>
      <c r="P153">
        <v>184486</v>
      </c>
      <c r="Q153">
        <v>51.542104999999999</v>
      </c>
      <c r="R153">
        <v>6.3613932999999996E-3</v>
      </c>
    </row>
    <row r="154" spans="1:18">
      <c r="A154" t="s">
        <v>208</v>
      </c>
      <c r="B154" t="s">
        <v>1047</v>
      </c>
      <c r="C154" t="s">
        <v>1048</v>
      </c>
      <c r="D154" t="s">
        <v>834</v>
      </c>
      <c r="E154" t="s">
        <v>835</v>
      </c>
      <c r="F154" t="s">
        <v>1021</v>
      </c>
      <c r="G154" t="s">
        <v>1022</v>
      </c>
      <c r="H154" t="s">
        <v>1022</v>
      </c>
      <c r="I154" t="s">
        <v>1023</v>
      </c>
      <c r="J154" t="s">
        <v>217</v>
      </c>
      <c r="K154" t="s">
        <v>1049</v>
      </c>
      <c r="M154" t="s">
        <v>1040</v>
      </c>
      <c r="N154" t="s">
        <v>1041</v>
      </c>
      <c r="O154">
        <v>542460</v>
      </c>
      <c r="P154">
        <v>185199</v>
      </c>
      <c r="Q154">
        <v>51.547707000000003</v>
      </c>
      <c r="R154">
        <v>5.3151713000000003E-2</v>
      </c>
    </row>
    <row r="155" spans="1:18">
      <c r="A155" t="s">
        <v>208</v>
      </c>
      <c r="B155" t="s">
        <v>1050</v>
      </c>
      <c r="C155" t="s">
        <v>1051</v>
      </c>
      <c r="D155" t="s">
        <v>834</v>
      </c>
      <c r="E155" t="s">
        <v>835</v>
      </c>
      <c r="F155" t="s">
        <v>1052</v>
      </c>
      <c r="G155" t="s">
        <v>1053</v>
      </c>
      <c r="H155" t="s">
        <v>1053</v>
      </c>
      <c r="I155" t="s">
        <v>1054</v>
      </c>
      <c r="J155" t="s">
        <v>217</v>
      </c>
      <c r="K155" t="s">
        <v>1034</v>
      </c>
      <c r="M155" t="s">
        <v>1055</v>
      </c>
      <c r="N155" t="s">
        <v>1056</v>
      </c>
      <c r="O155">
        <v>539491</v>
      </c>
      <c r="P155">
        <v>184416</v>
      </c>
      <c r="Q155">
        <v>51.541412000000001</v>
      </c>
      <c r="R155">
        <v>1.0051602E-2</v>
      </c>
    </row>
    <row r="156" spans="1:18">
      <c r="A156" t="s">
        <v>208</v>
      </c>
      <c r="B156" t="s">
        <v>1057</v>
      </c>
      <c r="C156" t="s">
        <v>1058</v>
      </c>
      <c r="D156" t="s">
        <v>834</v>
      </c>
      <c r="E156" t="s">
        <v>835</v>
      </c>
      <c r="F156" t="s">
        <v>1052</v>
      </c>
      <c r="G156" t="s">
        <v>1053</v>
      </c>
      <c r="H156" t="s">
        <v>1053</v>
      </c>
      <c r="I156" t="s">
        <v>1054</v>
      </c>
      <c r="J156" t="s">
        <v>217</v>
      </c>
      <c r="K156" t="s">
        <v>1059</v>
      </c>
      <c r="M156" t="s">
        <v>1060</v>
      </c>
      <c r="N156" t="s">
        <v>1061</v>
      </c>
      <c r="O156">
        <v>540567</v>
      </c>
      <c r="P156">
        <v>183994</v>
      </c>
      <c r="Q156">
        <v>51.537353000000003</v>
      </c>
      <c r="R156">
        <v>2.5388643999999998E-2</v>
      </c>
    </row>
    <row r="157" spans="1:18">
      <c r="A157" t="s">
        <v>208</v>
      </c>
      <c r="B157" t="s">
        <v>1062</v>
      </c>
      <c r="C157" t="s">
        <v>1063</v>
      </c>
      <c r="D157" t="s">
        <v>834</v>
      </c>
      <c r="E157" t="s">
        <v>835</v>
      </c>
      <c r="F157" t="s">
        <v>1052</v>
      </c>
      <c r="G157" t="s">
        <v>1053</v>
      </c>
      <c r="H157" t="s">
        <v>1053</v>
      </c>
      <c r="I157" t="s">
        <v>1054</v>
      </c>
      <c r="J157" t="s">
        <v>217</v>
      </c>
      <c r="K157" t="s">
        <v>1064</v>
      </c>
      <c r="M157" t="s">
        <v>1065</v>
      </c>
      <c r="N157" t="s">
        <v>1066</v>
      </c>
      <c r="O157">
        <v>539112</v>
      </c>
      <c r="P157">
        <v>184766</v>
      </c>
      <c r="Q157">
        <v>51.544649999999997</v>
      </c>
      <c r="R157">
        <v>4.7282946000000003E-3</v>
      </c>
    </row>
    <row r="158" spans="1:18">
      <c r="A158" t="s">
        <v>208</v>
      </c>
      <c r="B158" t="s">
        <v>1067</v>
      </c>
      <c r="C158" t="s">
        <v>1068</v>
      </c>
      <c r="D158" t="s">
        <v>834</v>
      </c>
      <c r="E158" t="s">
        <v>835</v>
      </c>
      <c r="F158" t="s">
        <v>1052</v>
      </c>
      <c r="G158" t="s">
        <v>1053</v>
      </c>
      <c r="H158" t="s">
        <v>1053</v>
      </c>
      <c r="I158" t="s">
        <v>1054</v>
      </c>
      <c r="J158" t="s">
        <v>217</v>
      </c>
      <c r="K158" t="s">
        <v>1069</v>
      </c>
      <c r="M158" t="s">
        <v>1070</v>
      </c>
      <c r="N158" t="s">
        <v>1071</v>
      </c>
      <c r="O158">
        <v>540492</v>
      </c>
      <c r="P158">
        <v>185464</v>
      </c>
      <c r="Q158">
        <v>51.550581000000001</v>
      </c>
      <c r="R158">
        <v>2.4894327000000001E-2</v>
      </c>
    </row>
    <row r="159" spans="1:18">
      <c r="A159" t="s">
        <v>208</v>
      </c>
      <c r="B159" t="s">
        <v>1072</v>
      </c>
      <c r="C159" t="s">
        <v>1073</v>
      </c>
      <c r="D159" t="s">
        <v>834</v>
      </c>
      <c r="E159" t="s">
        <v>835</v>
      </c>
      <c r="F159" t="s">
        <v>1052</v>
      </c>
      <c r="G159" t="s">
        <v>1053</v>
      </c>
      <c r="H159" t="s">
        <v>1053</v>
      </c>
      <c r="I159" t="s">
        <v>1054</v>
      </c>
      <c r="J159" t="s">
        <v>217</v>
      </c>
      <c r="K159" t="s">
        <v>1074</v>
      </c>
      <c r="M159" t="s">
        <v>1075</v>
      </c>
      <c r="N159" t="s">
        <v>1076</v>
      </c>
      <c r="O159">
        <v>540620</v>
      </c>
      <c r="P159">
        <v>184636</v>
      </c>
      <c r="Q159">
        <v>51.543109000000001</v>
      </c>
      <c r="R159">
        <v>2.6408576E-2</v>
      </c>
    </row>
    <row r="160" spans="1:18">
      <c r="A160" t="s">
        <v>208</v>
      </c>
      <c r="B160" t="s">
        <v>1077</v>
      </c>
      <c r="C160" t="s">
        <v>1078</v>
      </c>
      <c r="D160" t="s">
        <v>1079</v>
      </c>
      <c r="E160" t="s">
        <v>1080</v>
      </c>
      <c r="F160" t="s">
        <v>1081</v>
      </c>
      <c r="G160" t="s">
        <v>1082</v>
      </c>
      <c r="H160" t="s">
        <v>1082</v>
      </c>
      <c r="I160" t="s">
        <v>1083</v>
      </c>
      <c r="J160" t="s">
        <v>217</v>
      </c>
      <c r="K160" t="s">
        <v>1084</v>
      </c>
      <c r="L160" t="s">
        <v>1085</v>
      </c>
      <c r="M160" t="s">
        <v>1086</v>
      </c>
      <c r="N160" t="s">
        <v>1087</v>
      </c>
      <c r="O160">
        <v>542899</v>
      </c>
      <c r="P160">
        <v>187429</v>
      </c>
      <c r="Q160">
        <v>51.567633999999998</v>
      </c>
      <c r="R160">
        <v>6.0384001E-2</v>
      </c>
    </row>
    <row r="161" spans="1:18">
      <c r="A161" t="s">
        <v>208</v>
      </c>
      <c r="B161" t="s">
        <v>1088</v>
      </c>
      <c r="C161" t="s">
        <v>1089</v>
      </c>
      <c r="D161" t="s">
        <v>1079</v>
      </c>
      <c r="E161" t="s">
        <v>1080</v>
      </c>
      <c r="F161" t="s">
        <v>1081</v>
      </c>
      <c r="G161" t="s">
        <v>1082</v>
      </c>
      <c r="H161" t="s">
        <v>1082</v>
      </c>
      <c r="I161" t="s">
        <v>1083</v>
      </c>
      <c r="J161" t="s">
        <v>217</v>
      </c>
      <c r="K161" t="s">
        <v>1090</v>
      </c>
      <c r="L161" t="s">
        <v>1085</v>
      </c>
      <c r="M161" t="s">
        <v>1091</v>
      </c>
      <c r="N161" t="s">
        <v>1092</v>
      </c>
      <c r="O161">
        <v>543751</v>
      </c>
      <c r="P161">
        <v>187002</v>
      </c>
      <c r="Q161">
        <v>51.563580999999999</v>
      </c>
      <c r="R161">
        <v>7.2493724999999995E-2</v>
      </c>
    </row>
    <row r="162" spans="1:18">
      <c r="A162" t="s">
        <v>208</v>
      </c>
      <c r="B162" t="s">
        <v>1093</v>
      </c>
      <c r="C162" t="s">
        <v>1094</v>
      </c>
      <c r="D162" t="s">
        <v>1079</v>
      </c>
      <c r="E162" t="s">
        <v>1080</v>
      </c>
      <c r="F162" t="s">
        <v>1081</v>
      </c>
      <c r="G162" t="s">
        <v>1082</v>
      </c>
      <c r="H162" t="s">
        <v>1082</v>
      </c>
      <c r="I162" t="s">
        <v>1083</v>
      </c>
      <c r="J162" t="s">
        <v>217</v>
      </c>
      <c r="K162" t="s">
        <v>1095</v>
      </c>
      <c r="L162" t="s">
        <v>1085</v>
      </c>
      <c r="M162" t="s">
        <v>1096</v>
      </c>
      <c r="N162" t="s">
        <v>1097</v>
      </c>
      <c r="O162">
        <v>543646</v>
      </c>
      <c r="P162">
        <v>186952</v>
      </c>
      <c r="Q162">
        <v>51.563158000000001</v>
      </c>
      <c r="R162">
        <v>7.0959545999999998E-2</v>
      </c>
    </row>
    <row r="163" spans="1:18">
      <c r="A163" t="s">
        <v>208</v>
      </c>
      <c r="B163" t="s">
        <v>1098</v>
      </c>
      <c r="C163" t="s">
        <v>1099</v>
      </c>
      <c r="D163" t="s">
        <v>1079</v>
      </c>
      <c r="E163" t="s">
        <v>1080</v>
      </c>
      <c r="F163" t="s">
        <v>1081</v>
      </c>
      <c r="G163" t="s">
        <v>1082</v>
      </c>
      <c r="H163" t="s">
        <v>1082</v>
      </c>
      <c r="I163" t="s">
        <v>1083</v>
      </c>
      <c r="J163" t="s">
        <v>217</v>
      </c>
      <c r="K163" t="s">
        <v>1100</v>
      </c>
      <c r="L163" t="s">
        <v>1085</v>
      </c>
      <c r="M163" t="s">
        <v>1101</v>
      </c>
      <c r="N163" t="s">
        <v>1102</v>
      </c>
      <c r="O163">
        <v>543990</v>
      </c>
      <c r="P163">
        <v>186949</v>
      </c>
      <c r="Q163">
        <v>51.563043</v>
      </c>
      <c r="R163">
        <v>7.5917640999999994E-2</v>
      </c>
    </row>
    <row r="164" spans="1:18">
      <c r="A164" t="s">
        <v>208</v>
      </c>
      <c r="B164" t="s">
        <v>1103</v>
      </c>
      <c r="C164" t="s">
        <v>1104</v>
      </c>
      <c r="D164" t="s">
        <v>1079</v>
      </c>
      <c r="E164" t="s">
        <v>1080</v>
      </c>
      <c r="F164" t="s">
        <v>1081</v>
      </c>
      <c r="G164" t="s">
        <v>1082</v>
      </c>
      <c r="H164" t="s">
        <v>1082</v>
      </c>
      <c r="I164" t="s">
        <v>1083</v>
      </c>
      <c r="J164" t="s">
        <v>217</v>
      </c>
      <c r="K164" t="s">
        <v>1105</v>
      </c>
      <c r="L164" t="s">
        <v>1085</v>
      </c>
      <c r="M164" t="s">
        <v>1106</v>
      </c>
      <c r="N164" t="s">
        <v>1107</v>
      </c>
      <c r="O164">
        <v>543201</v>
      </c>
      <c r="P164">
        <v>188032</v>
      </c>
      <c r="Q164">
        <v>51.572975</v>
      </c>
      <c r="R164">
        <v>6.4983819999999998E-2</v>
      </c>
    </row>
    <row r="165" spans="1:18">
      <c r="A165" t="s">
        <v>208</v>
      </c>
      <c r="B165" t="s">
        <v>1108</v>
      </c>
      <c r="C165" t="s">
        <v>1109</v>
      </c>
      <c r="D165" t="s">
        <v>1079</v>
      </c>
      <c r="E165" t="s">
        <v>1080</v>
      </c>
      <c r="F165" t="s">
        <v>1081</v>
      </c>
      <c r="G165" t="s">
        <v>1082</v>
      </c>
      <c r="H165" t="s">
        <v>1082</v>
      </c>
      <c r="I165" t="s">
        <v>1083</v>
      </c>
      <c r="J165" t="s">
        <v>217</v>
      </c>
      <c r="K165" t="s">
        <v>1110</v>
      </c>
      <c r="L165" t="s">
        <v>1111</v>
      </c>
      <c r="M165" t="s">
        <v>1112</v>
      </c>
      <c r="N165" t="s">
        <v>1113</v>
      </c>
      <c r="O165">
        <v>543151</v>
      </c>
      <c r="P165">
        <v>188496</v>
      </c>
      <c r="Q165">
        <v>51.577157</v>
      </c>
      <c r="R165">
        <v>6.4451751000000002E-2</v>
      </c>
    </row>
    <row r="166" spans="1:18">
      <c r="A166" t="s">
        <v>208</v>
      </c>
      <c r="B166" t="s">
        <v>1114</v>
      </c>
      <c r="C166" t="s">
        <v>1115</v>
      </c>
      <c r="D166" t="s">
        <v>1079</v>
      </c>
      <c r="E166" t="s">
        <v>1080</v>
      </c>
      <c r="F166" t="s">
        <v>1081</v>
      </c>
      <c r="G166" t="s">
        <v>1082</v>
      </c>
      <c r="H166" t="s">
        <v>1082</v>
      </c>
      <c r="I166" t="s">
        <v>1083</v>
      </c>
      <c r="J166" t="s">
        <v>217</v>
      </c>
      <c r="K166" t="s">
        <v>1116</v>
      </c>
      <c r="L166" t="s">
        <v>1111</v>
      </c>
      <c r="M166" t="s">
        <v>1117</v>
      </c>
      <c r="N166" t="s">
        <v>1118</v>
      </c>
      <c r="O166">
        <v>542406</v>
      </c>
      <c r="P166">
        <v>188530</v>
      </c>
      <c r="Q166">
        <v>51.577651000000003</v>
      </c>
      <c r="R166">
        <v>5.3721702000000003E-2</v>
      </c>
    </row>
    <row r="167" spans="1:18">
      <c r="A167" t="s">
        <v>208</v>
      </c>
      <c r="B167" t="s">
        <v>1119</v>
      </c>
      <c r="C167" t="s">
        <v>1120</v>
      </c>
      <c r="D167" t="s">
        <v>1079</v>
      </c>
      <c r="E167" t="s">
        <v>1080</v>
      </c>
      <c r="F167" t="s">
        <v>1081</v>
      </c>
      <c r="G167" t="s">
        <v>1082</v>
      </c>
      <c r="H167" t="s">
        <v>1082</v>
      </c>
      <c r="I167" t="s">
        <v>1083</v>
      </c>
      <c r="J167" t="s">
        <v>330</v>
      </c>
      <c r="K167" t="s">
        <v>1121</v>
      </c>
      <c r="L167" t="s">
        <v>1085</v>
      </c>
      <c r="M167" t="s">
        <v>1122</v>
      </c>
      <c r="N167" t="s">
        <v>1123</v>
      </c>
      <c r="O167">
        <v>543305</v>
      </c>
      <c r="P167">
        <v>186498</v>
      </c>
      <c r="Q167">
        <v>51.559165</v>
      </c>
      <c r="R167">
        <v>6.5858546000000004E-2</v>
      </c>
    </row>
    <row r="168" spans="1:18">
      <c r="A168" t="s">
        <v>208</v>
      </c>
      <c r="B168" t="s">
        <v>1124</v>
      </c>
      <c r="C168" t="s">
        <v>1125</v>
      </c>
      <c r="D168" t="s">
        <v>1079</v>
      </c>
      <c r="E168" t="s">
        <v>1080</v>
      </c>
      <c r="F168" t="s">
        <v>1126</v>
      </c>
      <c r="G168" t="s">
        <v>1127</v>
      </c>
      <c r="H168" t="s">
        <v>1127</v>
      </c>
      <c r="I168" t="s">
        <v>1128</v>
      </c>
      <c r="J168" t="s">
        <v>217</v>
      </c>
      <c r="K168" t="s">
        <v>1129</v>
      </c>
      <c r="L168" t="s">
        <v>1111</v>
      </c>
      <c r="M168" t="s">
        <v>1130</v>
      </c>
      <c r="N168" t="s">
        <v>1131</v>
      </c>
      <c r="O168">
        <v>543661</v>
      </c>
      <c r="P168">
        <v>188984</v>
      </c>
      <c r="Q168">
        <v>51.581412999999998</v>
      </c>
      <c r="R168">
        <v>7.2005967000000004E-2</v>
      </c>
    </row>
    <row r="169" spans="1:18">
      <c r="A169" t="s">
        <v>208</v>
      </c>
      <c r="B169" t="s">
        <v>1132</v>
      </c>
      <c r="C169" t="s">
        <v>1133</v>
      </c>
      <c r="D169" t="s">
        <v>1079</v>
      </c>
      <c r="E169" t="s">
        <v>1080</v>
      </c>
      <c r="F169" t="s">
        <v>1126</v>
      </c>
      <c r="G169" t="s">
        <v>1127</v>
      </c>
      <c r="H169" t="s">
        <v>1127</v>
      </c>
      <c r="I169" t="s">
        <v>1128</v>
      </c>
      <c r="J169" t="s">
        <v>217</v>
      </c>
      <c r="K169" t="s">
        <v>1134</v>
      </c>
      <c r="L169" t="s">
        <v>1111</v>
      </c>
      <c r="M169" t="s">
        <v>1135</v>
      </c>
      <c r="N169" t="s">
        <v>1136</v>
      </c>
      <c r="O169">
        <v>542226</v>
      </c>
      <c r="P169">
        <v>188390</v>
      </c>
      <c r="Q169">
        <v>51.576439000000001</v>
      </c>
      <c r="R169">
        <v>5.1069203000000001E-2</v>
      </c>
    </row>
    <row r="170" spans="1:18">
      <c r="A170" t="s">
        <v>208</v>
      </c>
      <c r="B170" t="s">
        <v>1137</v>
      </c>
      <c r="C170" t="s">
        <v>1138</v>
      </c>
      <c r="D170" t="s">
        <v>1079</v>
      </c>
      <c r="E170" t="s">
        <v>1080</v>
      </c>
      <c r="F170" t="s">
        <v>1126</v>
      </c>
      <c r="G170" t="s">
        <v>1127</v>
      </c>
      <c r="H170" t="s">
        <v>1127</v>
      </c>
      <c r="I170" t="s">
        <v>1128</v>
      </c>
      <c r="J170" t="s">
        <v>217</v>
      </c>
      <c r="K170" t="s">
        <v>1139</v>
      </c>
      <c r="L170" t="s">
        <v>1140</v>
      </c>
      <c r="M170" t="s">
        <v>1141</v>
      </c>
      <c r="N170" t="s">
        <v>1142</v>
      </c>
      <c r="O170">
        <v>543621</v>
      </c>
      <c r="P170">
        <v>190647</v>
      </c>
      <c r="Q170">
        <v>51.596366000000003</v>
      </c>
      <c r="R170">
        <v>7.2108948000000006E-2</v>
      </c>
    </row>
    <row r="171" spans="1:18">
      <c r="A171" t="s">
        <v>208</v>
      </c>
      <c r="B171" t="s">
        <v>1143</v>
      </c>
      <c r="C171" t="s">
        <v>1144</v>
      </c>
      <c r="D171" t="s">
        <v>1079</v>
      </c>
      <c r="E171" t="s">
        <v>1080</v>
      </c>
      <c r="F171" t="s">
        <v>1126</v>
      </c>
      <c r="G171" t="s">
        <v>1127</v>
      </c>
      <c r="H171" t="s">
        <v>1127</v>
      </c>
      <c r="I171" t="s">
        <v>1128</v>
      </c>
      <c r="J171" t="s">
        <v>217</v>
      </c>
      <c r="K171" t="s">
        <v>1145</v>
      </c>
      <c r="L171" t="s">
        <v>1146</v>
      </c>
      <c r="M171" t="s">
        <v>1147</v>
      </c>
      <c r="N171" t="s">
        <v>1148</v>
      </c>
      <c r="O171">
        <v>542982</v>
      </c>
      <c r="P171">
        <v>190347</v>
      </c>
      <c r="Q171">
        <v>51.593831999999999</v>
      </c>
      <c r="R171">
        <v>6.2767795000000001E-2</v>
      </c>
    </row>
    <row r="172" spans="1:18">
      <c r="A172" t="s">
        <v>208</v>
      </c>
      <c r="B172" t="s">
        <v>1149</v>
      </c>
      <c r="C172" t="s">
        <v>1150</v>
      </c>
      <c r="D172" t="s">
        <v>1079</v>
      </c>
      <c r="E172" t="s">
        <v>1080</v>
      </c>
      <c r="F172" t="s">
        <v>1126</v>
      </c>
      <c r="G172" t="s">
        <v>1127</v>
      </c>
      <c r="H172" t="s">
        <v>1127</v>
      </c>
      <c r="I172" t="s">
        <v>1128</v>
      </c>
      <c r="J172" t="s">
        <v>217</v>
      </c>
      <c r="K172" t="s">
        <v>1151</v>
      </c>
      <c r="L172" t="s">
        <v>1127</v>
      </c>
      <c r="M172" t="s">
        <v>1152</v>
      </c>
      <c r="N172" t="s">
        <v>1153</v>
      </c>
      <c r="O172">
        <v>544453</v>
      </c>
      <c r="P172">
        <v>191094</v>
      </c>
      <c r="Q172">
        <v>51.600169999999999</v>
      </c>
      <c r="R172">
        <v>8.4296185999999995E-2</v>
      </c>
    </row>
    <row r="173" spans="1:18">
      <c r="A173" t="s">
        <v>208</v>
      </c>
      <c r="B173" t="s">
        <v>1154</v>
      </c>
      <c r="C173" t="s">
        <v>1155</v>
      </c>
      <c r="D173" t="s">
        <v>1079</v>
      </c>
      <c r="E173" t="s">
        <v>1080</v>
      </c>
      <c r="F173" t="s">
        <v>1126</v>
      </c>
      <c r="G173" t="s">
        <v>1127</v>
      </c>
      <c r="H173" t="s">
        <v>1127</v>
      </c>
      <c r="I173" t="s">
        <v>1128</v>
      </c>
      <c r="J173" t="s">
        <v>217</v>
      </c>
      <c r="K173" t="s">
        <v>1156</v>
      </c>
      <c r="L173" t="s">
        <v>1157</v>
      </c>
      <c r="M173" t="s">
        <v>1158</v>
      </c>
      <c r="N173" t="s">
        <v>1159</v>
      </c>
      <c r="O173">
        <v>545822</v>
      </c>
      <c r="P173">
        <v>191978</v>
      </c>
      <c r="Q173">
        <v>51.607759999999999</v>
      </c>
      <c r="R173">
        <v>0.10441554</v>
      </c>
    </row>
    <row r="174" spans="1:18">
      <c r="A174" t="s">
        <v>208</v>
      </c>
      <c r="B174" t="s">
        <v>1160</v>
      </c>
      <c r="C174" t="s">
        <v>1161</v>
      </c>
      <c r="D174" t="s">
        <v>1079</v>
      </c>
      <c r="E174" t="s">
        <v>1080</v>
      </c>
      <c r="F174" t="s">
        <v>1126</v>
      </c>
      <c r="G174" t="s">
        <v>1127</v>
      </c>
      <c r="H174" t="s">
        <v>1127</v>
      </c>
      <c r="I174" t="s">
        <v>1128</v>
      </c>
      <c r="J174" t="s">
        <v>217</v>
      </c>
      <c r="K174" t="s">
        <v>1156</v>
      </c>
      <c r="L174" t="s">
        <v>1157</v>
      </c>
      <c r="M174" t="s">
        <v>1158</v>
      </c>
      <c r="N174" t="s">
        <v>1159</v>
      </c>
      <c r="O174">
        <v>545822</v>
      </c>
      <c r="P174">
        <v>191978</v>
      </c>
      <c r="Q174">
        <v>51.607759999999999</v>
      </c>
      <c r="R174">
        <v>0.10441554</v>
      </c>
    </row>
    <row r="175" spans="1:18">
      <c r="A175" t="s">
        <v>208</v>
      </c>
      <c r="B175" t="s">
        <v>1162</v>
      </c>
      <c r="C175" t="s">
        <v>1163</v>
      </c>
      <c r="D175" t="s">
        <v>1079</v>
      </c>
      <c r="E175" t="s">
        <v>1080</v>
      </c>
      <c r="F175" t="s">
        <v>1164</v>
      </c>
      <c r="G175" t="s">
        <v>1165</v>
      </c>
      <c r="H175" t="s">
        <v>1165</v>
      </c>
      <c r="I175" t="s">
        <v>1166</v>
      </c>
      <c r="J175" t="s">
        <v>217</v>
      </c>
      <c r="K175" t="s">
        <v>1167</v>
      </c>
      <c r="L175" t="s">
        <v>1168</v>
      </c>
      <c r="M175" t="s">
        <v>1169</v>
      </c>
      <c r="N175" t="s">
        <v>1170</v>
      </c>
      <c r="O175">
        <v>544820</v>
      </c>
      <c r="P175">
        <v>188524</v>
      </c>
      <c r="Q175">
        <v>51.576982999999998</v>
      </c>
      <c r="R175">
        <v>8.8531907000000007E-2</v>
      </c>
    </row>
    <row r="176" spans="1:18">
      <c r="A176" t="s">
        <v>208</v>
      </c>
      <c r="B176" t="s">
        <v>1171</v>
      </c>
      <c r="C176" t="s">
        <v>1172</v>
      </c>
      <c r="D176" t="s">
        <v>1079</v>
      </c>
      <c r="E176" t="s">
        <v>1080</v>
      </c>
      <c r="F176" t="s">
        <v>1164</v>
      </c>
      <c r="G176" t="s">
        <v>1165</v>
      </c>
      <c r="H176" t="s">
        <v>1165</v>
      </c>
      <c r="I176" t="s">
        <v>1166</v>
      </c>
      <c r="J176" t="s">
        <v>217</v>
      </c>
      <c r="K176" t="s">
        <v>1173</v>
      </c>
      <c r="L176" t="s">
        <v>1174</v>
      </c>
      <c r="M176" t="s">
        <v>1175</v>
      </c>
      <c r="N176" t="s">
        <v>1176</v>
      </c>
      <c r="O176">
        <v>546331</v>
      </c>
      <c r="P176">
        <v>187526</v>
      </c>
      <c r="Q176">
        <v>51.567625999999997</v>
      </c>
      <c r="R176">
        <v>0.10990630999999999</v>
      </c>
    </row>
    <row r="177" spans="1:18">
      <c r="A177" t="s">
        <v>208</v>
      </c>
      <c r="B177" t="s">
        <v>1177</v>
      </c>
      <c r="C177" t="s">
        <v>1178</v>
      </c>
      <c r="D177" t="s">
        <v>1079</v>
      </c>
      <c r="E177" t="s">
        <v>1080</v>
      </c>
      <c r="F177" t="s">
        <v>1164</v>
      </c>
      <c r="G177" t="s">
        <v>1165</v>
      </c>
      <c r="H177" t="s">
        <v>1165</v>
      </c>
      <c r="I177" t="s">
        <v>1166</v>
      </c>
      <c r="J177" t="s">
        <v>217</v>
      </c>
      <c r="K177" t="s">
        <v>1179</v>
      </c>
      <c r="L177" t="s">
        <v>1165</v>
      </c>
      <c r="M177" t="s">
        <v>1180</v>
      </c>
      <c r="N177" t="s">
        <v>1181</v>
      </c>
      <c r="O177">
        <v>545438</v>
      </c>
      <c r="P177">
        <v>187037</v>
      </c>
      <c r="Q177">
        <v>51.563462999999999</v>
      </c>
      <c r="R177">
        <v>9.6829019000000002E-2</v>
      </c>
    </row>
    <row r="178" spans="1:18">
      <c r="A178" t="s">
        <v>208</v>
      </c>
      <c r="B178" t="s">
        <v>1182</v>
      </c>
      <c r="C178" t="s">
        <v>1183</v>
      </c>
      <c r="D178" t="s">
        <v>1079</v>
      </c>
      <c r="E178" t="s">
        <v>1080</v>
      </c>
      <c r="F178" t="s">
        <v>1164</v>
      </c>
      <c r="G178" t="s">
        <v>1165</v>
      </c>
      <c r="H178" t="s">
        <v>1165</v>
      </c>
      <c r="I178" t="s">
        <v>1166</v>
      </c>
      <c r="J178" t="s">
        <v>217</v>
      </c>
      <c r="K178" t="s">
        <v>1184</v>
      </c>
      <c r="L178" t="s">
        <v>1165</v>
      </c>
      <c r="M178" t="s">
        <v>1185</v>
      </c>
      <c r="N178" t="s">
        <v>1186</v>
      </c>
      <c r="O178">
        <v>545249</v>
      </c>
      <c r="P178">
        <v>187246</v>
      </c>
      <c r="Q178">
        <v>51.565389000000003</v>
      </c>
      <c r="R178">
        <v>9.4190582999999994E-2</v>
      </c>
    </row>
    <row r="179" spans="1:18">
      <c r="A179" t="s">
        <v>208</v>
      </c>
      <c r="B179" t="s">
        <v>1187</v>
      </c>
      <c r="C179" t="s">
        <v>1188</v>
      </c>
      <c r="D179" t="s">
        <v>1079</v>
      </c>
      <c r="E179" t="s">
        <v>1080</v>
      </c>
      <c r="F179" t="s">
        <v>1164</v>
      </c>
      <c r="G179" t="s">
        <v>1165</v>
      </c>
      <c r="H179" t="s">
        <v>1165</v>
      </c>
      <c r="I179" t="s">
        <v>1166</v>
      </c>
      <c r="J179" t="s">
        <v>217</v>
      </c>
      <c r="K179" t="s">
        <v>1189</v>
      </c>
      <c r="L179" t="s">
        <v>1174</v>
      </c>
      <c r="M179" t="s">
        <v>1190</v>
      </c>
      <c r="N179" t="s">
        <v>1191</v>
      </c>
      <c r="O179">
        <v>546598</v>
      </c>
      <c r="P179">
        <v>187054</v>
      </c>
      <c r="Q179">
        <v>51.563316</v>
      </c>
      <c r="R179">
        <v>0.11355912999999999</v>
      </c>
    </row>
    <row r="180" spans="1:18">
      <c r="A180" t="s">
        <v>208</v>
      </c>
      <c r="B180" t="s">
        <v>1192</v>
      </c>
      <c r="C180" t="s">
        <v>1193</v>
      </c>
      <c r="D180" t="s">
        <v>1079</v>
      </c>
      <c r="E180" t="s">
        <v>1080</v>
      </c>
      <c r="F180" t="s">
        <v>1164</v>
      </c>
      <c r="G180" t="s">
        <v>1165</v>
      </c>
      <c r="H180" t="s">
        <v>1165</v>
      </c>
      <c r="I180" t="s">
        <v>1166</v>
      </c>
      <c r="J180" t="s">
        <v>217</v>
      </c>
      <c r="K180" t="s">
        <v>1194</v>
      </c>
      <c r="L180" t="s">
        <v>1174</v>
      </c>
      <c r="M180" t="s">
        <v>1195</v>
      </c>
      <c r="N180" t="s">
        <v>1196</v>
      </c>
      <c r="O180">
        <v>546532</v>
      </c>
      <c r="P180">
        <v>187121</v>
      </c>
      <c r="Q180">
        <v>51.563935000000001</v>
      </c>
      <c r="R180">
        <v>0.11263556</v>
      </c>
    </row>
    <row r="181" spans="1:18">
      <c r="A181" t="s">
        <v>208</v>
      </c>
      <c r="B181" t="s">
        <v>1197</v>
      </c>
      <c r="C181" t="s">
        <v>1198</v>
      </c>
      <c r="D181" t="s">
        <v>1079</v>
      </c>
      <c r="E181" t="s">
        <v>1080</v>
      </c>
      <c r="F181" t="s">
        <v>1164</v>
      </c>
      <c r="G181" t="s">
        <v>1165</v>
      </c>
      <c r="H181" t="s">
        <v>1165</v>
      </c>
      <c r="I181" t="s">
        <v>1166</v>
      </c>
      <c r="J181" t="s">
        <v>217</v>
      </c>
      <c r="K181" t="s">
        <v>1199</v>
      </c>
      <c r="L181" t="s">
        <v>630</v>
      </c>
      <c r="M181" t="s">
        <v>1200</v>
      </c>
      <c r="N181" t="s">
        <v>1201</v>
      </c>
      <c r="O181">
        <v>547352</v>
      </c>
      <c r="P181">
        <v>188216</v>
      </c>
      <c r="Q181">
        <v>51.573560000000001</v>
      </c>
      <c r="R181">
        <v>0.12491581</v>
      </c>
    </row>
    <row r="182" spans="1:18">
      <c r="A182" t="s">
        <v>208</v>
      </c>
      <c r="B182" t="s">
        <v>1202</v>
      </c>
      <c r="C182" t="s">
        <v>95</v>
      </c>
      <c r="D182" t="s">
        <v>1079</v>
      </c>
      <c r="E182" t="s">
        <v>1080</v>
      </c>
      <c r="F182" t="s">
        <v>1164</v>
      </c>
      <c r="G182" t="s">
        <v>1165</v>
      </c>
      <c r="H182" t="s">
        <v>1165</v>
      </c>
      <c r="I182" t="s">
        <v>1166</v>
      </c>
      <c r="J182" t="s">
        <v>330</v>
      </c>
      <c r="K182" t="s">
        <v>1203</v>
      </c>
      <c r="L182" t="s">
        <v>630</v>
      </c>
      <c r="M182" t="s">
        <v>1204</v>
      </c>
      <c r="N182" t="s">
        <v>1205</v>
      </c>
      <c r="O182">
        <v>547178</v>
      </c>
      <c r="P182">
        <v>188535</v>
      </c>
      <c r="Q182">
        <v>51.576472000000003</v>
      </c>
      <c r="R182">
        <v>0.12254036</v>
      </c>
    </row>
    <row r="183" spans="1:18">
      <c r="A183" t="s">
        <v>208</v>
      </c>
      <c r="B183" t="s">
        <v>1206</v>
      </c>
      <c r="C183" t="s">
        <v>1207</v>
      </c>
      <c r="D183" t="s">
        <v>1079</v>
      </c>
      <c r="E183" t="s">
        <v>1080</v>
      </c>
      <c r="F183" t="s">
        <v>1208</v>
      </c>
      <c r="G183" t="s">
        <v>1209</v>
      </c>
      <c r="H183" t="s">
        <v>1209</v>
      </c>
      <c r="I183" t="s">
        <v>1210</v>
      </c>
      <c r="J183" t="s">
        <v>330</v>
      </c>
      <c r="K183" t="s">
        <v>1211</v>
      </c>
      <c r="L183" t="s">
        <v>1212</v>
      </c>
      <c r="M183" t="s">
        <v>1213</v>
      </c>
      <c r="N183" t="s">
        <v>1214</v>
      </c>
      <c r="O183">
        <v>540897</v>
      </c>
      <c r="P183">
        <v>191927</v>
      </c>
      <c r="Q183">
        <v>51.608555000000003</v>
      </c>
      <c r="R183">
        <v>3.3322327999999998E-2</v>
      </c>
    </row>
    <row r="184" spans="1:18">
      <c r="A184" t="s">
        <v>208</v>
      </c>
      <c r="B184" t="s">
        <v>1215</v>
      </c>
      <c r="C184" t="s">
        <v>1216</v>
      </c>
      <c r="D184" t="s">
        <v>1079</v>
      </c>
      <c r="E184" t="s">
        <v>1080</v>
      </c>
      <c r="F184" t="s">
        <v>1208</v>
      </c>
      <c r="G184" t="s">
        <v>1209</v>
      </c>
      <c r="H184" t="s">
        <v>1209</v>
      </c>
      <c r="I184" t="s">
        <v>1210</v>
      </c>
      <c r="J184" t="s">
        <v>217</v>
      </c>
      <c r="K184" t="s">
        <v>1217</v>
      </c>
      <c r="L184" t="s">
        <v>1218</v>
      </c>
      <c r="M184" t="s">
        <v>1219</v>
      </c>
      <c r="N184" t="s">
        <v>1220</v>
      </c>
      <c r="O184">
        <v>540453</v>
      </c>
      <c r="P184">
        <v>188526</v>
      </c>
      <c r="Q184">
        <v>51.578105000000001</v>
      </c>
      <c r="R184">
        <v>2.5554684000000001E-2</v>
      </c>
    </row>
    <row r="185" spans="1:18">
      <c r="A185" t="s">
        <v>208</v>
      </c>
      <c r="B185" t="s">
        <v>1221</v>
      </c>
      <c r="C185" t="s">
        <v>1222</v>
      </c>
      <c r="D185" t="s">
        <v>1079</v>
      </c>
      <c r="E185" t="s">
        <v>1080</v>
      </c>
      <c r="F185" t="s">
        <v>1208</v>
      </c>
      <c r="G185" t="s">
        <v>1209</v>
      </c>
      <c r="H185" t="s">
        <v>1209</v>
      </c>
      <c r="I185" t="s">
        <v>1210</v>
      </c>
      <c r="J185" t="s">
        <v>217</v>
      </c>
      <c r="K185" t="s">
        <v>1223</v>
      </c>
      <c r="L185" t="s">
        <v>1218</v>
      </c>
      <c r="M185" t="s">
        <v>1224</v>
      </c>
      <c r="N185" t="s">
        <v>1225</v>
      </c>
      <c r="O185">
        <v>540289</v>
      </c>
      <c r="P185">
        <v>188521</v>
      </c>
      <c r="Q185">
        <v>51.578100999999997</v>
      </c>
      <c r="R185">
        <v>2.3187508999999999E-2</v>
      </c>
    </row>
    <row r="186" spans="1:18">
      <c r="A186" t="s">
        <v>208</v>
      </c>
      <c r="B186" t="s">
        <v>1226</v>
      </c>
      <c r="C186" t="s">
        <v>1227</v>
      </c>
      <c r="D186" t="s">
        <v>1079</v>
      </c>
      <c r="E186" t="s">
        <v>1080</v>
      </c>
      <c r="F186" t="s">
        <v>1208</v>
      </c>
      <c r="G186" t="s">
        <v>1209</v>
      </c>
      <c r="H186" t="s">
        <v>1209</v>
      </c>
      <c r="I186" t="s">
        <v>1210</v>
      </c>
      <c r="J186" t="s">
        <v>217</v>
      </c>
      <c r="K186" t="s">
        <v>1228</v>
      </c>
      <c r="L186" t="s">
        <v>1229</v>
      </c>
      <c r="M186" t="s">
        <v>1230</v>
      </c>
      <c r="N186" t="s">
        <v>1231</v>
      </c>
      <c r="O186">
        <v>541394</v>
      </c>
      <c r="P186">
        <v>186612</v>
      </c>
      <c r="Q186">
        <v>51.560670999999999</v>
      </c>
      <c r="R186">
        <v>3.8356031999999998E-2</v>
      </c>
    </row>
    <row r="187" spans="1:18">
      <c r="A187" t="s">
        <v>208</v>
      </c>
      <c r="B187" t="s">
        <v>1232</v>
      </c>
      <c r="C187" t="s">
        <v>1233</v>
      </c>
      <c r="D187" t="s">
        <v>1079</v>
      </c>
      <c r="E187" t="s">
        <v>1080</v>
      </c>
      <c r="F187" t="s">
        <v>1208</v>
      </c>
      <c r="G187" t="s">
        <v>1209</v>
      </c>
      <c r="H187" t="s">
        <v>1209</v>
      </c>
      <c r="I187" t="s">
        <v>1210</v>
      </c>
      <c r="J187" t="s">
        <v>217</v>
      </c>
      <c r="K187" t="s">
        <v>1234</v>
      </c>
      <c r="L187" t="s">
        <v>1235</v>
      </c>
      <c r="M187" t="s">
        <v>1236</v>
      </c>
      <c r="N187" t="s">
        <v>1237</v>
      </c>
      <c r="O187">
        <v>540404</v>
      </c>
      <c r="P187">
        <v>190279</v>
      </c>
      <c r="Q187">
        <v>51.593868999999998</v>
      </c>
      <c r="R187">
        <v>2.554851E-2</v>
      </c>
    </row>
    <row r="188" spans="1:18">
      <c r="A188" t="s">
        <v>208</v>
      </c>
      <c r="B188" t="s">
        <v>1238</v>
      </c>
      <c r="C188" t="s">
        <v>1239</v>
      </c>
      <c r="D188" t="s">
        <v>1079</v>
      </c>
      <c r="E188" t="s">
        <v>1080</v>
      </c>
      <c r="F188" t="s">
        <v>1208</v>
      </c>
      <c r="G188" t="s">
        <v>1209</v>
      </c>
      <c r="H188" t="s">
        <v>1209</v>
      </c>
      <c r="I188" t="s">
        <v>1210</v>
      </c>
      <c r="J188" t="s">
        <v>217</v>
      </c>
      <c r="K188" t="s">
        <v>1240</v>
      </c>
      <c r="L188" t="s">
        <v>1235</v>
      </c>
      <c r="M188" t="s">
        <v>1236</v>
      </c>
      <c r="N188" t="s">
        <v>1237</v>
      </c>
      <c r="O188">
        <v>540404</v>
      </c>
      <c r="P188">
        <v>190279</v>
      </c>
      <c r="Q188">
        <v>51.593868999999998</v>
      </c>
      <c r="R188">
        <v>2.554851E-2</v>
      </c>
    </row>
    <row r="189" spans="1:18">
      <c r="A189" t="s">
        <v>208</v>
      </c>
      <c r="B189" t="s">
        <v>1241</v>
      </c>
      <c r="C189" t="s">
        <v>1242</v>
      </c>
      <c r="D189" t="s">
        <v>1079</v>
      </c>
      <c r="E189" t="s">
        <v>1080</v>
      </c>
      <c r="F189" t="s">
        <v>1208</v>
      </c>
      <c r="G189" t="s">
        <v>1209</v>
      </c>
      <c r="H189" t="s">
        <v>1209</v>
      </c>
      <c r="I189" t="s">
        <v>1210</v>
      </c>
      <c r="J189" t="s">
        <v>217</v>
      </c>
      <c r="K189" t="s">
        <v>1243</v>
      </c>
      <c r="L189" t="s">
        <v>1235</v>
      </c>
      <c r="M189" t="s">
        <v>1244</v>
      </c>
      <c r="N189" t="s">
        <v>1245</v>
      </c>
      <c r="O189">
        <v>540310</v>
      </c>
      <c r="P189">
        <v>190124</v>
      </c>
      <c r="Q189">
        <v>51.592500000000001</v>
      </c>
      <c r="R189">
        <v>2.4130467999999999E-2</v>
      </c>
    </row>
    <row r="190" spans="1:18">
      <c r="A190" t="s">
        <v>208</v>
      </c>
      <c r="B190" t="s">
        <v>1246</v>
      </c>
      <c r="C190" t="s">
        <v>1247</v>
      </c>
      <c r="D190" t="s">
        <v>1079</v>
      </c>
      <c r="E190" t="s">
        <v>1080</v>
      </c>
      <c r="F190" t="s">
        <v>1208</v>
      </c>
      <c r="G190" t="s">
        <v>1209</v>
      </c>
      <c r="H190" t="s">
        <v>1209</v>
      </c>
      <c r="I190" t="s">
        <v>1210</v>
      </c>
      <c r="J190" t="s">
        <v>217</v>
      </c>
      <c r="K190" t="s">
        <v>1248</v>
      </c>
      <c r="L190" t="s">
        <v>1235</v>
      </c>
      <c r="M190" t="s">
        <v>1249</v>
      </c>
      <c r="N190" t="s">
        <v>1250</v>
      </c>
      <c r="O190">
        <v>540129</v>
      </c>
      <c r="P190">
        <v>190669</v>
      </c>
      <c r="Q190">
        <v>51.597442000000001</v>
      </c>
      <c r="R190">
        <v>2.1736756999999999E-2</v>
      </c>
    </row>
    <row r="191" spans="1:18">
      <c r="A191" t="s">
        <v>208</v>
      </c>
      <c r="B191" t="s">
        <v>1251</v>
      </c>
      <c r="C191" t="s">
        <v>1252</v>
      </c>
      <c r="D191" t="s">
        <v>1079</v>
      </c>
      <c r="E191" t="s">
        <v>1080</v>
      </c>
      <c r="F191" t="s">
        <v>1208</v>
      </c>
      <c r="G191" t="s">
        <v>1209</v>
      </c>
      <c r="H191" t="s">
        <v>1209</v>
      </c>
      <c r="I191" t="s">
        <v>1210</v>
      </c>
      <c r="J191" t="s">
        <v>217</v>
      </c>
      <c r="K191" t="s">
        <v>1253</v>
      </c>
      <c r="L191" t="s">
        <v>1085</v>
      </c>
      <c r="M191" t="s">
        <v>1254</v>
      </c>
      <c r="N191" t="s">
        <v>1255</v>
      </c>
      <c r="O191">
        <v>542206</v>
      </c>
      <c r="P191">
        <v>190038</v>
      </c>
      <c r="Q191">
        <v>51.591251999999997</v>
      </c>
      <c r="R191">
        <v>5.1447693000000003E-2</v>
      </c>
    </row>
    <row r="192" spans="1:18">
      <c r="A192" t="s">
        <v>208</v>
      </c>
      <c r="B192" t="s">
        <v>1256</v>
      </c>
      <c r="C192" t="s">
        <v>1257</v>
      </c>
      <c r="D192" t="s">
        <v>1079</v>
      </c>
      <c r="E192" t="s">
        <v>1080</v>
      </c>
      <c r="F192" t="s">
        <v>1208</v>
      </c>
      <c r="G192" t="s">
        <v>1209</v>
      </c>
      <c r="H192" t="s">
        <v>1209</v>
      </c>
      <c r="I192" t="s">
        <v>1210</v>
      </c>
      <c r="J192" t="s">
        <v>217</v>
      </c>
      <c r="K192" t="s">
        <v>1258</v>
      </c>
      <c r="L192" t="s">
        <v>1212</v>
      </c>
      <c r="M192" t="s">
        <v>1259</v>
      </c>
      <c r="N192" t="s">
        <v>1260</v>
      </c>
      <c r="O192">
        <v>539982</v>
      </c>
      <c r="P192">
        <v>191888</v>
      </c>
      <c r="Q192">
        <v>51.608432000000001</v>
      </c>
      <c r="R192">
        <v>2.0101964E-2</v>
      </c>
    </row>
    <row r="193" spans="1:18">
      <c r="A193" t="s">
        <v>208</v>
      </c>
      <c r="B193" t="s">
        <v>1261</v>
      </c>
      <c r="C193" t="s">
        <v>1262</v>
      </c>
      <c r="D193" t="s">
        <v>1079</v>
      </c>
      <c r="E193" t="s">
        <v>1080</v>
      </c>
      <c r="F193" t="s">
        <v>1208</v>
      </c>
      <c r="G193" t="s">
        <v>1209</v>
      </c>
      <c r="H193" t="s">
        <v>1209</v>
      </c>
      <c r="I193" t="s">
        <v>1210</v>
      </c>
      <c r="J193" t="s">
        <v>217</v>
      </c>
      <c r="K193" t="s">
        <v>1248</v>
      </c>
      <c r="L193" t="s">
        <v>1235</v>
      </c>
      <c r="M193" t="s">
        <v>1249</v>
      </c>
      <c r="N193" t="s">
        <v>1250</v>
      </c>
      <c r="O193">
        <v>540129</v>
      </c>
      <c r="P193">
        <v>190669</v>
      </c>
      <c r="Q193">
        <v>51.597442000000001</v>
      </c>
      <c r="R193">
        <v>2.1736756999999999E-2</v>
      </c>
    </row>
    <row r="194" spans="1:18">
      <c r="A194" t="s">
        <v>208</v>
      </c>
      <c r="B194" t="s">
        <v>1263</v>
      </c>
      <c r="C194" t="s">
        <v>1264</v>
      </c>
      <c r="D194" t="s">
        <v>1079</v>
      </c>
      <c r="E194" t="s">
        <v>1080</v>
      </c>
      <c r="F194" t="s">
        <v>1265</v>
      </c>
      <c r="G194" t="s">
        <v>1266</v>
      </c>
      <c r="H194" t="s">
        <v>1266</v>
      </c>
      <c r="I194" t="s">
        <v>1267</v>
      </c>
      <c r="J194" t="s">
        <v>217</v>
      </c>
      <c r="K194" t="s">
        <v>1268</v>
      </c>
      <c r="L194" t="s">
        <v>1085</v>
      </c>
      <c r="M194" t="s">
        <v>1269</v>
      </c>
      <c r="N194" t="s">
        <v>1270</v>
      </c>
      <c r="O194">
        <v>543897</v>
      </c>
      <c r="P194">
        <v>186254</v>
      </c>
      <c r="Q194">
        <v>51.556821999999997</v>
      </c>
      <c r="R194">
        <v>7.4292691999999994E-2</v>
      </c>
    </row>
    <row r="195" spans="1:18">
      <c r="A195" t="s">
        <v>208</v>
      </c>
      <c r="B195" t="s">
        <v>1271</v>
      </c>
      <c r="C195" t="s">
        <v>1272</v>
      </c>
      <c r="D195" t="s">
        <v>1079</v>
      </c>
      <c r="E195" t="s">
        <v>1080</v>
      </c>
      <c r="F195" t="s">
        <v>1265</v>
      </c>
      <c r="G195" t="s">
        <v>1266</v>
      </c>
      <c r="H195" t="s">
        <v>1266</v>
      </c>
      <c r="I195" t="s">
        <v>1267</v>
      </c>
      <c r="J195" t="s">
        <v>217</v>
      </c>
      <c r="K195" t="s">
        <v>1273</v>
      </c>
      <c r="L195" t="s">
        <v>1085</v>
      </c>
      <c r="M195" t="s">
        <v>1274</v>
      </c>
      <c r="N195" t="s">
        <v>1275</v>
      </c>
      <c r="O195">
        <v>544106</v>
      </c>
      <c r="P195">
        <v>185110</v>
      </c>
      <c r="Q195">
        <v>51.546489000000001</v>
      </c>
      <c r="R195">
        <v>7.6837077000000004E-2</v>
      </c>
    </row>
    <row r="196" spans="1:18">
      <c r="A196" t="s">
        <v>208</v>
      </c>
      <c r="B196" t="s">
        <v>1276</v>
      </c>
      <c r="C196" t="s">
        <v>1277</v>
      </c>
      <c r="D196" t="s">
        <v>1079</v>
      </c>
      <c r="E196" t="s">
        <v>1080</v>
      </c>
      <c r="F196" t="s">
        <v>1265</v>
      </c>
      <c r="G196" t="s">
        <v>1266</v>
      </c>
      <c r="H196" t="s">
        <v>1266</v>
      </c>
      <c r="I196" t="s">
        <v>1267</v>
      </c>
      <c r="J196" t="s">
        <v>217</v>
      </c>
      <c r="K196" t="s">
        <v>1278</v>
      </c>
      <c r="L196" t="s">
        <v>1085</v>
      </c>
      <c r="M196" t="s">
        <v>1279</v>
      </c>
      <c r="N196" t="s">
        <v>1280</v>
      </c>
      <c r="O196">
        <v>543991</v>
      </c>
      <c r="P196">
        <v>185477</v>
      </c>
      <c r="Q196">
        <v>51.549816</v>
      </c>
      <c r="R196">
        <v>7.5329842999999994E-2</v>
      </c>
    </row>
    <row r="197" spans="1:18">
      <c r="A197" t="s">
        <v>208</v>
      </c>
      <c r="B197" t="s">
        <v>1281</v>
      </c>
      <c r="C197" t="s">
        <v>1282</v>
      </c>
      <c r="D197" t="s">
        <v>1079</v>
      </c>
      <c r="E197" t="s">
        <v>1080</v>
      </c>
      <c r="F197" t="s">
        <v>1265</v>
      </c>
      <c r="G197" t="s">
        <v>1266</v>
      </c>
      <c r="H197" t="s">
        <v>1266</v>
      </c>
      <c r="I197" t="s">
        <v>1267</v>
      </c>
      <c r="J197" t="s">
        <v>330</v>
      </c>
      <c r="K197" t="s">
        <v>1273</v>
      </c>
      <c r="L197" t="s">
        <v>1085</v>
      </c>
      <c r="M197" t="s">
        <v>1274</v>
      </c>
      <c r="N197" t="s">
        <v>1275</v>
      </c>
      <c r="O197">
        <v>544106</v>
      </c>
      <c r="P197">
        <v>185110</v>
      </c>
      <c r="Q197">
        <v>51.546489000000001</v>
      </c>
      <c r="R197">
        <v>7.6837077000000004E-2</v>
      </c>
    </row>
    <row r="198" spans="1:18">
      <c r="A198" t="s">
        <v>208</v>
      </c>
      <c r="B198" t="s">
        <v>1283</v>
      </c>
      <c r="C198" t="s">
        <v>1284</v>
      </c>
      <c r="D198" t="s">
        <v>1079</v>
      </c>
      <c r="E198" t="s">
        <v>1080</v>
      </c>
      <c r="F198" t="s">
        <v>1265</v>
      </c>
      <c r="G198" t="s">
        <v>1266</v>
      </c>
      <c r="H198" t="s">
        <v>1266</v>
      </c>
      <c r="I198" t="s">
        <v>1267</v>
      </c>
      <c r="J198" t="s">
        <v>330</v>
      </c>
      <c r="K198" t="s">
        <v>1285</v>
      </c>
      <c r="L198" t="s">
        <v>1165</v>
      </c>
      <c r="M198" t="s">
        <v>1286</v>
      </c>
      <c r="N198" t="s">
        <v>1287</v>
      </c>
      <c r="O198">
        <v>545422</v>
      </c>
      <c r="P198">
        <v>186734</v>
      </c>
      <c r="Q198">
        <v>51.560744</v>
      </c>
      <c r="R198">
        <v>9.6473119999999996E-2</v>
      </c>
    </row>
    <row r="199" spans="1:18">
      <c r="A199" t="s">
        <v>208</v>
      </c>
      <c r="B199" t="s">
        <v>1288</v>
      </c>
      <c r="C199" t="s">
        <v>1289</v>
      </c>
      <c r="D199" t="s">
        <v>1079</v>
      </c>
      <c r="E199" t="s">
        <v>1080</v>
      </c>
      <c r="F199" t="s">
        <v>1290</v>
      </c>
      <c r="G199" t="s">
        <v>1291</v>
      </c>
      <c r="H199" t="s">
        <v>1292</v>
      </c>
      <c r="I199" t="s">
        <v>1293</v>
      </c>
      <c r="J199" t="s">
        <v>217</v>
      </c>
      <c r="K199" t="s">
        <v>1294</v>
      </c>
      <c r="L199" t="s">
        <v>1295</v>
      </c>
      <c r="M199" t="s">
        <v>1296</v>
      </c>
      <c r="N199" t="s">
        <v>1297</v>
      </c>
      <c r="O199">
        <v>544572</v>
      </c>
      <c r="P199">
        <v>191321</v>
      </c>
      <c r="Q199">
        <v>51.602179</v>
      </c>
      <c r="R199">
        <v>8.6106632000000002E-2</v>
      </c>
    </row>
    <row r="200" spans="1:18">
      <c r="A200" t="s">
        <v>208</v>
      </c>
      <c r="B200" t="s">
        <v>1298</v>
      </c>
      <c r="C200" t="s">
        <v>1299</v>
      </c>
      <c r="D200" t="s">
        <v>1079</v>
      </c>
      <c r="E200" t="s">
        <v>1080</v>
      </c>
      <c r="F200" t="s">
        <v>1290</v>
      </c>
      <c r="G200" t="s">
        <v>1291</v>
      </c>
      <c r="H200" t="s">
        <v>1292</v>
      </c>
      <c r="I200" t="s">
        <v>1293</v>
      </c>
      <c r="J200" t="s">
        <v>217</v>
      </c>
      <c r="K200" t="s">
        <v>1300</v>
      </c>
      <c r="L200" t="s">
        <v>1127</v>
      </c>
      <c r="M200" t="s">
        <v>1301</v>
      </c>
      <c r="N200" t="s">
        <v>1302</v>
      </c>
      <c r="O200">
        <v>544435</v>
      </c>
      <c r="P200">
        <v>190476</v>
      </c>
      <c r="Q200">
        <v>51.594620999999997</v>
      </c>
      <c r="R200">
        <v>8.3782263999999995E-2</v>
      </c>
    </row>
    <row r="201" spans="1:18">
      <c r="A201" t="s">
        <v>208</v>
      </c>
      <c r="B201" t="s">
        <v>1303</v>
      </c>
      <c r="C201" t="s">
        <v>1304</v>
      </c>
      <c r="D201" t="s">
        <v>1079</v>
      </c>
      <c r="E201" t="s">
        <v>1080</v>
      </c>
      <c r="F201" t="s">
        <v>1290</v>
      </c>
      <c r="G201" t="s">
        <v>1291</v>
      </c>
      <c r="H201" t="s">
        <v>1292</v>
      </c>
      <c r="I201" t="s">
        <v>1293</v>
      </c>
      <c r="J201" t="s">
        <v>217</v>
      </c>
      <c r="K201" t="s">
        <v>1305</v>
      </c>
      <c r="L201" t="s">
        <v>1168</v>
      </c>
      <c r="M201" t="s">
        <v>1306</v>
      </c>
      <c r="N201" t="s">
        <v>1307</v>
      </c>
      <c r="O201">
        <v>544654</v>
      </c>
      <c r="P201">
        <v>188447</v>
      </c>
      <c r="Q201">
        <v>51.576334000000003</v>
      </c>
      <c r="R201">
        <v>8.6106352999999997E-2</v>
      </c>
    </row>
    <row r="202" spans="1:18">
      <c r="A202" t="s">
        <v>208</v>
      </c>
      <c r="B202" t="s">
        <v>1308</v>
      </c>
      <c r="C202" t="s">
        <v>1309</v>
      </c>
      <c r="D202" t="s">
        <v>1310</v>
      </c>
      <c r="E202" t="s">
        <v>1311</v>
      </c>
      <c r="F202" t="s">
        <v>1312</v>
      </c>
      <c r="G202" t="s">
        <v>1313</v>
      </c>
      <c r="H202" t="s">
        <v>1314</v>
      </c>
      <c r="I202" t="s">
        <v>1315</v>
      </c>
      <c r="J202" t="s">
        <v>217</v>
      </c>
      <c r="K202" t="s">
        <v>1316</v>
      </c>
      <c r="M202" t="s">
        <v>1317</v>
      </c>
      <c r="N202" t="s">
        <v>1318</v>
      </c>
      <c r="O202">
        <v>534381</v>
      </c>
      <c r="P202">
        <v>182665</v>
      </c>
      <c r="Q202">
        <v>51.526916</v>
      </c>
      <c r="R202">
        <v>-6.4255604999999993E-2</v>
      </c>
    </row>
    <row r="203" spans="1:18">
      <c r="A203" t="s">
        <v>208</v>
      </c>
      <c r="B203" t="s">
        <v>1319</v>
      </c>
      <c r="C203" t="s">
        <v>1320</v>
      </c>
      <c r="D203" t="s">
        <v>1310</v>
      </c>
      <c r="E203" t="s">
        <v>1311</v>
      </c>
      <c r="F203" t="s">
        <v>1312</v>
      </c>
      <c r="G203" t="s">
        <v>1313</v>
      </c>
      <c r="H203" t="s">
        <v>1314</v>
      </c>
      <c r="I203" t="s">
        <v>1315</v>
      </c>
      <c r="J203" t="s">
        <v>217</v>
      </c>
      <c r="K203" t="s">
        <v>1321</v>
      </c>
      <c r="M203" t="s">
        <v>1322</v>
      </c>
      <c r="N203" t="s">
        <v>1323</v>
      </c>
      <c r="O203">
        <v>534907</v>
      </c>
      <c r="P203">
        <v>183175</v>
      </c>
      <c r="Q203">
        <v>51.531373000000002</v>
      </c>
      <c r="R203">
        <v>-5.6482689000000003E-2</v>
      </c>
    </row>
    <row r="204" spans="1:18">
      <c r="A204" t="s">
        <v>208</v>
      </c>
      <c r="B204" t="s">
        <v>1324</v>
      </c>
      <c r="C204" t="s">
        <v>1325</v>
      </c>
      <c r="D204" t="s">
        <v>1310</v>
      </c>
      <c r="E204" t="s">
        <v>1311</v>
      </c>
      <c r="F204" t="s">
        <v>1312</v>
      </c>
      <c r="G204" t="s">
        <v>1313</v>
      </c>
      <c r="H204" t="s">
        <v>1314</v>
      </c>
      <c r="I204" t="s">
        <v>1315</v>
      </c>
      <c r="J204" t="s">
        <v>217</v>
      </c>
      <c r="K204" t="s">
        <v>1326</v>
      </c>
      <c r="M204" t="s">
        <v>1327</v>
      </c>
      <c r="N204" t="s">
        <v>1328</v>
      </c>
      <c r="O204">
        <v>535420</v>
      </c>
      <c r="P204">
        <v>182859</v>
      </c>
      <c r="Q204">
        <v>51.528410999999998</v>
      </c>
      <c r="R204">
        <v>-4.9212931000000001E-2</v>
      </c>
    </row>
    <row r="205" spans="1:18">
      <c r="A205" t="s">
        <v>208</v>
      </c>
      <c r="B205" t="s">
        <v>1329</v>
      </c>
      <c r="C205" t="s">
        <v>1330</v>
      </c>
      <c r="D205" t="s">
        <v>1310</v>
      </c>
      <c r="E205" t="s">
        <v>1311</v>
      </c>
      <c r="F205" t="s">
        <v>1312</v>
      </c>
      <c r="G205" t="s">
        <v>1313</v>
      </c>
      <c r="H205" t="s">
        <v>1314</v>
      </c>
      <c r="I205" t="s">
        <v>1315</v>
      </c>
      <c r="J205" t="s">
        <v>217</v>
      </c>
      <c r="K205" t="s">
        <v>1331</v>
      </c>
      <c r="M205" t="s">
        <v>1332</v>
      </c>
      <c r="N205" t="s">
        <v>1333</v>
      </c>
      <c r="O205">
        <v>533683</v>
      </c>
      <c r="P205">
        <v>182924</v>
      </c>
      <c r="Q205">
        <v>51.529409000000001</v>
      </c>
      <c r="R205">
        <v>-7.4213118999999994E-2</v>
      </c>
    </row>
    <row r="206" spans="1:18">
      <c r="A206" t="s">
        <v>208</v>
      </c>
      <c r="B206" t="s">
        <v>1334</v>
      </c>
      <c r="C206" t="s">
        <v>1335</v>
      </c>
      <c r="D206" t="s">
        <v>1310</v>
      </c>
      <c r="E206" t="s">
        <v>1311</v>
      </c>
      <c r="F206" t="s">
        <v>1336</v>
      </c>
      <c r="G206" t="s">
        <v>1337</v>
      </c>
      <c r="H206" t="s">
        <v>1338</v>
      </c>
      <c r="I206" t="s">
        <v>1339</v>
      </c>
      <c r="J206" t="s">
        <v>217</v>
      </c>
      <c r="K206" t="s">
        <v>1340</v>
      </c>
      <c r="M206" t="s">
        <v>1341</v>
      </c>
      <c r="N206" t="s">
        <v>1342</v>
      </c>
      <c r="O206">
        <v>534066</v>
      </c>
      <c r="P206">
        <v>181571</v>
      </c>
      <c r="Q206">
        <v>51.517158999999999</v>
      </c>
      <c r="R206">
        <v>-6.9209514E-2</v>
      </c>
    </row>
    <row r="207" spans="1:18">
      <c r="A207" t="s">
        <v>208</v>
      </c>
      <c r="B207" t="s">
        <v>1343</v>
      </c>
      <c r="C207" t="s">
        <v>1344</v>
      </c>
      <c r="D207" t="s">
        <v>1310</v>
      </c>
      <c r="E207" t="s">
        <v>1311</v>
      </c>
      <c r="F207" t="s">
        <v>1336</v>
      </c>
      <c r="G207" t="s">
        <v>1337</v>
      </c>
      <c r="H207" t="s">
        <v>1338</v>
      </c>
      <c r="I207" t="s">
        <v>1339</v>
      </c>
      <c r="J207" t="s">
        <v>217</v>
      </c>
      <c r="K207" t="s">
        <v>1345</v>
      </c>
      <c r="M207" t="s">
        <v>1346</v>
      </c>
      <c r="N207" t="s">
        <v>1347</v>
      </c>
      <c r="O207">
        <v>534306</v>
      </c>
      <c r="P207">
        <v>182311</v>
      </c>
      <c r="Q207">
        <v>51.523752000000002</v>
      </c>
      <c r="R207">
        <v>-6.5470924E-2</v>
      </c>
    </row>
    <row r="208" spans="1:18">
      <c r="A208" t="s">
        <v>208</v>
      </c>
      <c r="B208" t="s">
        <v>1348</v>
      </c>
      <c r="C208" t="s">
        <v>1349</v>
      </c>
      <c r="D208" t="s">
        <v>1310</v>
      </c>
      <c r="E208" t="s">
        <v>1311</v>
      </c>
      <c r="F208" t="s">
        <v>1336</v>
      </c>
      <c r="G208" t="s">
        <v>1337</v>
      </c>
      <c r="H208" t="s">
        <v>1338</v>
      </c>
      <c r="I208" t="s">
        <v>1339</v>
      </c>
      <c r="J208" t="s">
        <v>217</v>
      </c>
      <c r="K208" t="s">
        <v>1350</v>
      </c>
      <c r="M208" t="s">
        <v>1351</v>
      </c>
      <c r="N208" t="s">
        <v>1352</v>
      </c>
      <c r="O208">
        <v>533910</v>
      </c>
      <c r="P208">
        <v>181676</v>
      </c>
      <c r="Q208">
        <v>51.518140000000002</v>
      </c>
      <c r="R208">
        <v>-7.1416585000000005E-2</v>
      </c>
    </row>
    <row r="209" spans="1:18">
      <c r="A209" t="s">
        <v>208</v>
      </c>
      <c r="B209" t="s">
        <v>1353</v>
      </c>
      <c r="C209" t="s">
        <v>1354</v>
      </c>
      <c r="D209" t="s">
        <v>1310</v>
      </c>
      <c r="E209" t="s">
        <v>1311</v>
      </c>
      <c r="F209" t="s">
        <v>1336</v>
      </c>
      <c r="G209" t="s">
        <v>1337</v>
      </c>
      <c r="H209" t="s">
        <v>1338</v>
      </c>
      <c r="I209" t="s">
        <v>1339</v>
      </c>
      <c r="J209" t="s">
        <v>217</v>
      </c>
      <c r="K209" t="s">
        <v>1355</v>
      </c>
      <c r="M209" t="s">
        <v>1356</v>
      </c>
      <c r="N209" t="s">
        <v>1357</v>
      </c>
      <c r="O209">
        <v>534859</v>
      </c>
      <c r="P209">
        <v>181910</v>
      </c>
      <c r="Q209">
        <v>51.520017000000003</v>
      </c>
      <c r="R209">
        <v>-5.7658092000000001E-2</v>
      </c>
    </row>
    <row r="210" spans="1:18">
      <c r="A210" t="s">
        <v>208</v>
      </c>
      <c r="B210" t="s">
        <v>1358</v>
      </c>
      <c r="C210" t="s">
        <v>1359</v>
      </c>
      <c r="D210" t="s">
        <v>1310</v>
      </c>
      <c r="E210" t="s">
        <v>1311</v>
      </c>
      <c r="F210" t="s">
        <v>1360</v>
      </c>
      <c r="G210" t="s">
        <v>1361</v>
      </c>
      <c r="H210" t="s">
        <v>1361</v>
      </c>
      <c r="I210" t="s">
        <v>1362</v>
      </c>
      <c r="J210" t="s">
        <v>217</v>
      </c>
      <c r="K210" t="s">
        <v>1363</v>
      </c>
      <c r="M210" t="s">
        <v>1364</v>
      </c>
      <c r="N210" t="s">
        <v>1365</v>
      </c>
      <c r="O210">
        <v>535898</v>
      </c>
      <c r="P210">
        <v>181752</v>
      </c>
      <c r="Q210">
        <v>51.518349000000001</v>
      </c>
      <c r="R210">
        <v>-4.2753129000000001E-2</v>
      </c>
    </row>
    <row r="211" spans="1:18">
      <c r="A211" t="s">
        <v>208</v>
      </c>
      <c r="B211" t="s">
        <v>1366</v>
      </c>
      <c r="C211" t="s">
        <v>1367</v>
      </c>
      <c r="D211" t="s">
        <v>1310</v>
      </c>
      <c r="E211" t="s">
        <v>1311</v>
      </c>
      <c r="F211" t="s">
        <v>1360</v>
      </c>
      <c r="G211" t="s">
        <v>1361</v>
      </c>
      <c r="H211" t="s">
        <v>1361</v>
      </c>
      <c r="I211" t="s">
        <v>1362</v>
      </c>
      <c r="J211" t="s">
        <v>217</v>
      </c>
      <c r="K211" t="s">
        <v>1368</v>
      </c>
      <c r="M211" t="s">
        <v>1369</v>
      </c>
      <c r="N211" t="s">
        <v>1370</v>
      </c>
      <c r="O211">
        <v>534537</v>
      </c>
      <c r="P211">
        <v>181246</v>
      </c>
      <c r="Q211">
        <v>51.514127000000002</v>
      </c>
      <c r="R211">
        <v>-6.2549480000000005E-2</v>
      </c>
    </row>
    <row r="212" spans="1:18">
      <c r="A212" t="s">
        <v>208</v>
      </c>
      <c r="B212" t="s">
        <v>1371</v>
      </c>
      <c r="C212" t="s">
        <v>1372</v>
      </c>
      <c r="D212" t="s">
        <v>1310</v>
      </c>
      <c r="E212" t="s">
        <v>1311</v>
      </c>
      <c r="F212" t="s">
        <v>1360</v>
      </c>
      <c r="G212" t="s">
        <v>1361</v>
      </c>
      <c r="H212" t="s">
        <v>1361</v>
      </c>
      <c r="I212" t="s">
        <v>1362</v>
      </c>
      <c r="J212" t="s">
        <v>217</v>
      </c>
      <c r="K212" t="s">
        <v>1373</v>
      </c>
      <c r="M212" t="s">
        <v>1374</v>
      </c>
      <c r="N212" t="s">
        <v>1375</v>
      </c>
      <c r="O212">
        <v>534595</v>
      </c>
      <c r="P212">
        <v>181156</v>
      </c>
      <c r="Q212">
        <v>51.513303999999998</v>
      </c>
      <c r="R212">
        <v>-6.1748474999999997E-2</v>
      </c>
    </row>
    <row r="213" spans="1:18">
      <c r="A213" t="s">
        <v>208</v>
      </c>
      <c r="B213" t="s">
        <v>1376</v>
      </c>
      <c r="C213" t="s">
        <v>1377</v>
      </c>
      <c r="D213" t="s">
        <v>1310</v>
      </c>
      <c r="E213" t="s">
        <v>1311</v>
      </c>
      <c r="F213" t="s">
        <v>1360</v>
      </c>
      <c r="G213" t="s">
        <v>1361</v>
      </c>
      <c r="H213" t="s">
        <v>1361</v>
      </c>
      <c r="I213" t="s">
        <v>1362</v>
      </c>
      <c r="J213" t="s">
        <v>217</v>
      </c>
      <c r="K213" t="s">
        <v>1378</v>
      </c>
      <c r="M213" t="s">
        <v>1379</v>
      </c>
      <c r="N213" t="s">
        <v>1380</v>
      </c>
      <c r="O213">
        <v>534810</v>
      </c>
      <c r="P213">
        <v>180364</v>
      </c>
      <c r="Q213">
        <v>51.506135999999998</v>
      </c>
      <c r="R213">
        <v>-5.8954558999999997E-2</v>
      </c>
    </row>
    <row r="214" spans="1:18">
      <c r="A214" t="s">
        <v>208</v>
      </c>
      <c r="B214" t="s">
        <v>1381</v>
      </c>
      <c r="C214" t="s">
        <v>1382</v>
      </c>
      <c r="D214" t="s">
        <v>1310</v>
      </c>
      <c r="E214" t="s">
        <v>1311</v>
      </c>
      <c r="F214" t="s">
        <v>1360</v>
      </c>
      <c r="G214" t="s">
        <v>1361</v>
      </c>
      <c r="H214" t="s">
        <v>1361</v>
      </c>
      <c r="I214" t="s">
        <v>1362</v>
      </c>
      <c r="J214" t="s">
        <v>217</v>
      </c>
      <c r="K214" t="s">
        <v>1383</v>
      </c>
      <c r="M214" t="s">
        <v>1384</v>
      </c>
      <c r="N214" t="s">
        <v>1385</v>
      </c>
      <c r="O214">
        <v>535359</v>
      </c>
      <c r="P214">
        <v>181212</v>
      </c>
      <c r="Q214">
        <v>51.513624999999998</v>
      </c>
      <c r="R214">
        <v>-5.0723846000000003E-2</v>
      </c>
    </row>
    <row r="215" spans="1:18">
      <c r="A215" t="s">
        <v>208</v>
      </c>
      <c r="B215" t="s">
        <v>1386</v>
      </c>
      <c r="C215" t="s">
        <v>1387</v>
      </c>
      <c r="D215" t="s">
        <v>1310</v>
      </c>
      <c r="E215" t="s">
        <v>1311</v>
      </c>
      <c r="F215" t="s">
        <v>1360</v>
      </c>
      <c r="G215" t="s">
        <v>1361</v>
      </c>
      <c r="H215" t="s">
        <v>1361</v>
      </c>
      <c r="I215" t="s">
        <v>1362</v>
      </c>
      <c r="J215" t="s">
        <v>217</v>
      </c>
      <c r="K215" t="s">
        <v>1388</v>
      </c>
      <c r="M215" t="s">
        <v>1389</v>
      </c>
      <c r="N215" t="s">
        <v>1390</v>
      </c>
      <c r="O215">
        <v>534160</v>
      </c>
      <c r="P215">
        <v>180441</v>
      </c>
      <c r="Q215">
        <v>51.506982999999998</v>
      </c>
      <c r="R215">
        <v>-6.8285214999999996E-2</v>
      </c>
    </row>
    <row r="216" spans="1:18">
      <c r="A216" t="s">
        <v>208</v>
      </c>
      <c r="B216" t="s">
        <v>1391</v>
      </c>
      <c r="C216" t="s">
        <v>1392</v>
      </c>
      <c r="D216" t="s">
        <v>1310</v>
      </c>
      <c r="E216" t="s">
        <v>1311</v>
      </c>
      <c r="F216" t="s">
        <v>1393</v>
      </c>
      <c r="G216" t="s">
        <v>1394</v>
      </c>
      <c r="H216" t="s">
        <v>1395</v>
      </c>
      <c r="I216" t="s">
        <v>1396</v>
      </c>
      <c r="J216" t="s">
        <v>217</v>
      </c>
      <c r="K216" t="s">
        <v>1397</v>
      </c>
      <c r="M216" t="s">
        <v>1398</v>
      </c>
      <c r="N216" t="s">
        <v>1399</v>
      </c>
      <c r="O216">
        <v>536903</v>
      </c>
      <c r="P216">
        <v>182836</v>
      </c>
      <c r="Q216">
        <v>51.527847000000001</v>
      </c>
      <c r="R216">
        <v>-2.7856860000000001E-2</v>
      </c>
    </row>
    <row r="217" spans="1:18">
      <c r="A217" t="s">
        <v>208</v>
      </c>
      <c r="B217" t="s">
        <v>1400</v>
      </c>
      <c r="C217" t="s">
        <v>1401</v>
      </c>
      <c r="D217" t="s">
        <v>1310</v>
      </c>
      <c r="E217" t="s">
        <v>1311</v>
      </c>
      <c r="F217" t="s">
        <v>1393</v>
      </c>
      <c r="G217" t="s">
        <v>1394</v>
      </c>
      <c r="H217" t="s">
        <v>1395</v>
      </c>
      <c r="I217" t="s">
        <v>1396</v>
      </c>
      <c r="J217" t="s">
        <v>217</v>
      </c>
      <c r="K217" t="s">
        <v>1402</v>
      </c>
      <c r="M217" t="s">
        <v>1403</v>
      </c>
      <c r="N217" t="s">
        <v>1404</v>
      </c>
      <c r="O217">
        <v>536678</v>
      </c>
      <c r="P217">
        <v>183316</v>
      </c>
      <c r="Q217">
        <v>51.532215000000001</v>
      </c>
      <c r="R217">
        <v>-3.0912192000000002E-2</v>
      </c>
    </row>
    <row r="218" spans="1:18">
      <c r="A218" t="s">
        <v>208</v>
      </c>
      <c r="B218" t="s">
        <v>1405</v>
      </c>
      <c r="C218" t="s">
        <v>1406</v>
      </c>
      <c r="D218" t="s">
        <v>1310</v>
      </c>
      <c r="E218" t="s">
        <v>1311</v>
      </c>
      <c r="F218" t="s">
        <v>1393</v>
      </c>
      <c r="G218" t="s">
        <v>1394</v>
      </c>
      <c r="H218" t="s">
        <v>1395</v>
      </c>
      <c r="I218" t="s">
        <v>1396</v>
      </c>
      <c r="J218" t="s">
        <v>217</v>
      </c>
      <c r="K218" t="s">
        <v>1407</v>
      </c>
      <c r="M218" t="s">
        <v>1408</v>
      </c>
      <c r="N218" t="s">
        <v>1409</v>
      </c>
      <c r="O218">
        <v>536931</v>
      </c>
      <c r="P218">
        <v>183782</v>
      </c>
      <c r="Q218">
        <v>51.536341</v>
      </c>
      <c r="R218">
        <v>-2.7085962000000002E-2</v>
      </c>
    </row>
    <row r="219" spans="1:18">
      <c r="A219" t="s">
        <v>208</v>
      </c>
      <c r="B219" t="s">
        <v>1410</v>
      </c>
      <c r="C219" t="s">
        <v>1411</v>
      </c>
      <c r="D219" t="s">
        <v>1310</v>
      </c>
      <c r="E219" t="s">
        <v>1311</v>
      </c>
      <c r="F219" t="s">
        <v>1393</v>
      </c>
      <c r="G219" t="s">
        <v>1394</v>
      </c>
      <c r="H219" t="s">
        <v>1395</v>
      </c>
      <c r="I219" t="s">
        <v>1396</v>
      </c>
      <c r="J219" t="s">
        <v>217</v>
      </c>
      <c r="K219" t="s">
        <v>1412</v>
      </c>
      <c r="M219" t="s">
        <v>1413</v>
      </c>
      <c r="N219" t="s">
        <v>1414</v>
      </c>
      <c r="O219">
        <v>536133</v>
      </c>
      <c r="P219">
        <v>183031</v>
      </c>
      <c r="Q219">
        <v>51.529784999999997</v>
      </c>
      <c r="R219">
        <v>-3.8874542999999998E-2</v>
      </c>
    </row>
    <row r="220" spans="1:18">
      <c r="A220" t="s">
        <v>208</v>
      </c>
      <c r="B220" t="s">
        <v>1415</v>
      </c>
      <c r="C220" t="s">
        <v>1416</v>
      </c>
      <c r="D220" t="s">
        <v>1310</v>
      </c>
      <c r="E220" t="s">
        <v>1311</v>
      </c>
      <c r="F220" t="s">
        <v>1393</v>
      </c>
      <c r="G220" t="s">
        <v>1394</v>
      </c>
      <c r="H220" t="s">
        <v>1395</v>
      </c>
      <c r="I220" t="s">
        <v>1396</v>
      </c>
      <c r="J220" t="s">
        <v>217</v>
      </c>
      <c r="K220" t="s">
        <v>1417</v>
      </c>
      <c r="M220" t="s">
        <v>1418</v>
      </c>
      <c r="N220" t="s">
        <v>1419</v>
      </c>
      <c r="O220">
        <v>536617</v>
      </c>
      <c r="P220">
        <v>183214</v>
      </c>
      <c r="Q220">
        <v>51.531312999999997</v>
      </c>
      <c r="R220">
        <v>-3.1830602999999999E-2</v>
      </c>
    </row>
    <row r="221" spans="1:18">
      <c r="A221" t="s">
        <v>208</v>
      </c>
      <c r="B221" t="s">
        <v>1420</v>
      </c>
      <c r="C221" t="s">
        <v>1421</v>
      </c>
      <c r="D221" t="s">
        <v>1310</v>
      </c>
      <c r="E221" t="s">
        <v>1311</v>
      </c>
      <c r="F221" t="s">
        <v>1422</v>
      </c>
      <c r="G221" t="s">
        <v>1423</v>
      </c>
      <c r="H221" t="s">
        <v>1424</v>
      </c>
      <c r="I221" t="s">
        <v>1425</v>
      </c>
      <c r="J221" t="s">
        <v>217</v>
      </c>
      <c r="K221" t="s">
        <v>1426</v>
      </c>
      <c r="M221" t="s">
        <v>1427</v>
      </c>
      <c r="N221" t="s">
        <v>1428</v>
      </c>
      <c r="O221">
        <v>537650</v>
      </c>
      <c r="P221">
        <v>182725</v>
      </c>
      <c r="Q221">
        <v>51.526668000000001</v>
      </c>
      <c r="R221">
        <v>-1.7138677000000001E-2</v>
      </c>
    </row>
    <row r="222" spans="1:18">
      <c r="A222" t="s">
        <v>208</v>
      </c>
      <c r="B222" t="s">
        <v>1429</v>
      </c>
      <c r="C222" t="s">
        <v>1430</v>
      </c>
      <c r="D222" t="s">
        <v>1310</v>
      </c>
      <c r="E222" t="s">
        <v>1311</v>
      </c>
      <c r="F222" t="s">
        <v>1422</v>
      </c>
      <c r="G222" t="s">
        <v>1423</v>
      </c>
      <c r="H222" t="s">
        <v>1424</v>
      </c>
      <c r="I222" t="s">
        <v>1425</v>
      </c>
      <c r="J222" t="s">
        <v>217</v>
      </c>
      <c r="K222" t="s">
        <v>1431</v>
      </c>
      <c r="M222" t="s">
        <v>1432</v>
      </c>
      <c r="N222" t="s">
        <v>1433</v>
      </c>
      <c r="O222">
        <v>537837</v>
      </c>
      <c r="P222">
        <v>182418</v>
      </c>
      <c r="Q222">
        <v>51.523864000000003</v>
      </c>
      <c r="R222">
        <v>-1.4564782E-2</v>
      </c>
    </row>
    <row r="223" spans="1:18">
      <c r="A223" t="s">
        <v>208</v>
      </c>
      <c r="B223" t="s">
        <v>1434</v>
      </c>
      <c r="C223" t="s">
        <v>1435</v>
      </c>
      <c r="D223" t="s">
        <v>1310</v>
      </c>
      <c r="E223" t="s">
        <v>1311</v>
      </c>
      <c r="F223" t="s">
        <v>1422</v>
      </c>
      <c r="G223" t="s">
        <v>1423</v>
      </c>
      <c r="H223" t="s">
        <v>1424</v>
      </c>
      <c r="I223" t="s">
        <v>1425</v>
      </c>
      <c r="J223" t="s">
        <v>217</v>
      </c>
      <c r="K223" t="s">
        <v>1436</v>
      </c>
      <c r="M223" t="s">
        <v>1437</v>
      </c>
      <c r="N223" t="s">
        <v>1438</v>
      </c>
      <c r="O223">
        <v>536940</v>
      </c>
      <c r="P223">
        <v>182648</v>
      </c>
      <c r="Q223">
        <v>51.526148999999997</v>
      </c>
      <c r="R223">
        <v>-2.7396845E-2</v>
      </c>
    </row>
    <row r="224" spans="1:18">
      <c r="A224" t="s">
        <v>208</v>
      </c>
      <c r="B224" t="s">
        <v>1439</v>
      </c>
      <c r="C224" t="s">
        <v>1440</v>
      </c>
      <c r="D224" t="s">
        <v>1310</v>
      </c>
      <c r="E224" t="s">
        <v>1311</v>
      </c>
      <c r="F224" t="s">
        <v>1422</v>
      </c>
      <c r="G224" t="s">
        <v>1423</v>
      </c>
      <c r="H224" t="s">
        <v>1424</v>
      </c>
      <c r="I224" t="s">
        <v>1425</v>
      </c>
      <c r="J224" t="s">
        <v>217</v>
      </c>
      <c r="K224" t="s">
        <v>1441</v>
      </c>
      <c r="M224" t="s">
        <v>1442</v>
      </c>
      <c r="N224" t="s">
        <v>1443</v>
      </c>
      <c r="O224">
        <v>537160</v>
      </c>
      <c r="P224">
        <v>181748</v>
      </c>
      <c r="Q224">
        <v>51.518008000000002</v>
      </c>
      <c r="R224">
        <v>-2.4577591999999999E-2</v>
      </c>
    </row>
    <row r="225" spans="1:18">
      <c r="A225" t="s">
        <v>208</v>
      </c>
      <c r="B225" t="s">
        <v>1444</v>
      </c>
      <c r="C225" t="s">
        <v>1445</v>
      </c>
      <c r="D225" t="s">
        <v>1310</v>
      </c>
      <c r="E225" t="s">
        <v>1311</v>
      </c>
      <c r="F225" t="s">
        <v>1422</v>
      </c>
      <c r="G225" t="s">
        <v>1423</v>
      </c>
      <c r="H225" t="s">
        <v>1424</v>
      </c>
      <c r="I225" t="s">
        <v>1425</v>
      </c>
      <c r="J225" t="s">
        <v>217</v>
      </c>
      <c r="K225" t="s">
        <v>1446</v>
      </c>
      <c r="M225" t="s">
        <v>1447</v>
      </c>
      <c r="N225" t="s">
        <v>1448</v>
      </c>
      <c r="O225">
        <v>537975</v>
      </c>
      <c r="P225">
        <v>182706</v>
      </c>
      <c r="Q225">
        <v>51.526418</v>
      </c>
      <c r="R225">
        <v>-1.2464196E-2</v>
      </c>
    </row>
    <row r="226" spans="1:18">
      <c r="A226" t="s">
        <v>208</v>
      </c>
      <c r="B226" t="s">
        <v>1449</v>
      </c>
      <c r="C226" t="s">
        <v>1450</v>
      </c>
      <c r="D226" t="s">
        <v>1310</v>
      </c>
      <c r="E226" t="s">
        <v>1311</v>
      </c>
      <c r="F226" t="s">
        <v>1451</v>
      </c>
      <c r="G226" t="s">
        <v>1452</v>
      </c>
      <c r="H226" t="s">
        <v>1453</v>
      </c>
      <c r="I226" t="s">
        <v>1454</v>
      </c>
      <c r="J226" t="s">
        <v>217</v>
      </c>
      <c r="K226" t="s">
        <v>1455</v>
      </c>
      <c r="M226" t="s">
        <v>1456</v>
      </c>
      <c r="N226" t="s">
        <v>1457</v>
      </c>
      <c r="O226">
        <v>536891</v>
      </c>
      <c r="P226">
        <v>180989</v>
      </c>
      <c r="Q226">
        <v>51.511253000000004</v>
      </c>
      <c r="R226">
        <v>-2.8746565000000002E-2</v>
      </c>
    </row>
    <row r="227" spans="1:18">
      <c r="A227" t="s">
        <v>208</v>
      </c>
      <c r="B227" t="s">
        <v>1458</v>
      </c>
      <c r="C227" t="s">
        <v>1459</v>
      </c>
      <c r="D227" t="s">
        <v>1310</v>
      </c>
      <c r="E227" t="s">
        <v>1311</v>
      </c>
      <c r="F227" t="s">
        <v>1451</v>
      </c>
      <c r="G227" t="s">
        <v>1452</v>
      </c>
      <c r="H227" t="s">
        <v>1453</v>
      </c>
      <c r="I227" t="s">
        <v>1454</v>
      </c>
      <c r="J227" t="s">
        <v>217</v>
      </c>
      <c r="K227" t="s">
        <v>1460</v>
      </c>
      <c r="M227" t="s">
        <v>1461</v>
      </c>
      <c r="N227" t="s">
        <v>1462</v>
      </c>
      <c r="O227">
        <v>537882</v>
      </c>
      <c r="P227">
        <v>181345</v>
      </c>
      <c r="Q227">
        <v>51.514211000000003</v>
      </c>
      <c r="R227">
        <v>-1.4335996E-2</v>
      </c>
    </row>
    <row r="228" spans="1:18">
      <c r="A228" t="s">
        <v>208</v>
      </c>
      <c r="B228" t="s">
        <v>1463</v>
      </c>
      <c r="C228" t="s">
        <v>1464</v>
      </c>
      <c r="D228" t="s">
        <v>1310</v>
      </c>
      <c r="E228" t="s">
        <v>1311</v>
      </c>
      <c r="F228" t="s">
        <v>1451</v>
      </c>
      <c r="G228" t="s">
        <v>1452</v>
      </c>
      <c r="H228" t="s">
        <v>1453</v>
      </c>
      <c r="I228" t="s">
        <v>1454</v>
      </c>
      <c r="J228" t="s">
        <v>217</v>
      </c>
      <c r="K228" t="s">
        <v>1465</v>
      </c>
      <c r="M228" t="s">
        <v>1466</v>
      </c>
      <c r="N228" t="s">
        <v>1467</v>
      </c>
      <c r="O228">
        <v>538534</v>
      </c>
      <c r="P228">
        <v>181393</v>
      </c>
      <c r="Q228">
        <v>51.514482999999998</v>
      </c>
      <c r="R228">
        <v>-4.9271033000000001E-3</v>
      </c>
    </row>
    <row r="229" spans="1:18">
      <c r="A229" t="s">
        <v>208</v>
      </c>
      <c r="B229" t="s">
        <v>1468</v>
      </c>
      <c r="C229" t="s">
        <v>1469</v>
      </c>
      <c r="D229" t="s">
        <v>1310</v>
      </c>
      <c r="E229" t="s">
        <v>1311</v>
      </c>
      <c r="F229" t="s">
        <v>1451</v>
      </c>
      <c r="G229" t="s">
        <v>1452</v>
      </c>
      <c r="H229" t="s">
        <v>1453</v>
      </c>
      <c r="I229" t="s">
        <v>1454</v>
      </c>
      <c r="J229" t="s">
        <v>217</v>
      </c>
      <c r="K229" t="s">
        <v>1470</v>
      </c>
      <c r="M229" t="s">
        <v>1471</v>
      </c>
      <c r="N229" t="s">
        <v>1472</v>
      </c>
      <c r="O229">
        <v>538012</v>
      </c>
      <c r="P229">
        <v>180933</v>
      </c>
      <c r="Q229">
        <v>51.510477000000002</v>
      </c>
      <c r="R229">
        <v>-1.2624882E-2</v>
      </c>
    </row>
    <row r="230" spans="1:18">
      <c r="A230" t="s">
        <v>208</v>
      </c>
      <c r="B230" t="s">
        <v>1473</v>
      </c>
      <c r="C230" t="s">
        <v>1474</v>
      </c>
      <c r="D230" t="s">
        <v>1310</v>
      </c>
      <c r="E230" t="s">
        <v>1311</v>
      </c>
      <c r="F230" t="s">
        <v>1475</v>
      </c>
      <c r="G230" t="s">
        <v>1476</v>
      </c>
      <c r="H230" t="s">
        <v>1477</v>
      </c>
      <c r="I230" t="s">
        <v>1478</v>
      </c>
      <c r="J230" t="s">
        <v>217</v>
      </c>
      <c r="K230" t="s">
        <v>1479</v>
      </c>
      <c r="M230" t="s">
        <v>1480</v>
      </c>
      <c r="N230" t="s">
        <v>1481</v>
      </c>
      <c r="O230">
        <v>537996</v>
      </c>
      <c r="P230">
        <v>179250</v>
      </c>
      <c r="Q230">
        <v>51.495356999999998</v>
      </c>
      <c r="R230">
        <v>-1.3513117E-2</v>
      </c>
    </row>
    <row r="231" spans="1:18">
      <c r="A231" t="s">
        <v>208</v>
      </c>
      <c r="B231" t="s">
        <v>1482</v>
      </c>
      <c r="C231" t="s">
        <v>1483</v>
      </c>
      <c r="D231" t="s">
        <v>1310</v>
      </c>
      <c r="E231" t="s">
        <v>1311</v>
      </c>
      <c r="F231" t="s">
        <v>1475</v>
      </c>
      <c r="G231" t="s">
        <v>1476</v>
      </c>
      <c r="H231" t="s">
        <v>1477</v>
      </c>
      <c r="I231" t="s">
        <v>1478</v>
      </c>
      <c r="J231" t="s">
        <v>217</v>
      </c>
      <c r="K231" t="s">
        <v>1484</v>
      </c>
      <c r="M231" t="s">
        <v>1485</v>
      </c>
      <c r="N231" t="s">
        <v>1486</v>
      </c>
      <c r="O231">
        <v>537480</v>
      </c>
      <c r="P231">
        <v>178772</v>
      </c>
      <c r="Q231">
        <v>51.491188000000001</v>
      </c>
      <c r="R231">
        <v>-2.1127525000000001E-2</v>
      </c>
    </row>
    <row r="232" spans="1:18">
      <c r="A232" t="s">
        <v>208</v>
      </c>
      <c r="B232" t="s">
        <v>1487</v>
      </c>
      <c r="C232" t="s">
        <v>1488</v>
      </c>
      <c r="D232" t="s">
        <v>1310</v>
      </c>
      <c r="E232" t="s">
        <v>1311</v>
      </c>
      <c r="F232" t="s">
        <v>1475</v>
      </c>
      <c r="G232" t="s">
        <v>1476</v>
      </c>
      <c r="H232" t="s">
        <v>1477</v>
      </c>
      <c r="I232" t="s">
        <v>1478</v>
      </c>
      <c r="J232" t="s">
        <v>217</v>
      </c>
      <c r="K232" t="s">
        <v>1489</v>
      </c>
      <c r="M232" t="s">
        <v>1490</v>
      </c>
      <c r="N232" t="s">
        <v>1491</v>
      </c>
      <c r="O232">
        <v>538227</v>
      </c>
      <c r="P232">
        <v>179604</v>
      </c>
      <c r="Q232">
        <v>51.498482000000003</v>
      </c>
      <c r="R232">
        <v>-1.0049091E-2</v>
      </c>
    </row>
    <row r="233" spans="1:18">
      <c r="A233" t="s">
        <v>208</v>
      </c>
      <c r="B233" t="s">
        <v>1492</v>
      </c>
      <c r="C233" t="s">
        <v>1493</v>
      </c>
      <c r="D233" t="s">
        <v>1310</v>
      </c>
      <c r="E233" t="s">
        <v>1311</v>
      </c>
      <c r="F233" t="s">
        <v>1475</v>
      </c>
      <c r="G233" t="s">
        <v>1476</v>
      </c>
      <c r="H233" t="s">
        <v>1477</v>
      </c>
      <c r="I233" t="s">
        <v>1478</v>
      </c>
      <c r="J233" t="s">
        <v>217</v>
      </c>
      <c r="K233" t="s">
        <v>1494</v>
      </c>
      <c r="M233" t="s">
        <v>1495</v>
      </c>
      <c r="N233" t="s">
        <v>1496</v>
      </c>
      <c r="O233">
        <v>537136</v>
      </c>
      <c r="P233">
        <v>179834</v>
      </c>
      <c r="Q233">
        <v>51.500813999999998</v>
      </c>
      <c r="R233">
        <v>-2.5666996000000001E-2</v>
      </c>
    </row>
    <row r="234" spans="1:18">
      <c r="A234" t="s">
        <v>208</v>
      </c>
      <c r="B234" t="s">
        <v>1497</v>
      </c>
      <c r="C234" t="s">
        <v>73</v>
      </c>
      <c r="D234" t="s">
        <v>1498</v>
      </c>
      <c r="E234" t="s">
        <v>189</v>
      </c>
      <c r="F234" t="s">
        <v>1499</v>
      </c>
      <c r="G234" t="s">
        <v>66</v>
      </c>
      <c r="H234" t="s">
        <v>1500</v>
      </c>
      <c r="I234" t="s">
        <v>1501</v>
      </c>
      <c r="J234" t="s">
        <v>330</v>
      </c>
      <c r="K234" t="s">
        <v>1502</v>
      </c>
      <c r="L234" t="s">
        <v>1503</v>
      </c>
      <c r="M234" t="s">
        <v>1504</v>
      </c>
      <c r="N234" t="s">
        <v>1505</v>
      </c>
      <c r="O234">
        <v>538283</v>
      </c>
      <c r="P234">
        <v>190316</v>
      </c>
      <c r="Q234">
        <v>51.594726000000001</v>
      </c>
      <c r="R234">
        <v>-5.0366318E-3</v>
      </c>
    </row>
    <row r="235" spans="1:18">
      <c r="A235" t="s">
        <v>208</v>
      </c>
      <c r="B235" t="s">
        <v>1506</v>
      </c>
      <c r="C235" t="s">
        <v>68</v>
      </c>
      <c r="D235" t="s">
        <v>1498</v>
      </c>
      <c r="E235" t="s">
        <v>189</v>
      </c>
      <c r="F235" t="s">
        <v>1499</v>
      </c>
      <c r="G235" t="s">
        <v>66</v>
      </c>
      <c r="H235" t="s">
        <v>1500</v>
      </c>
      <c r="I235" t="s">
        <v>1501</v>
      </c>
      <c r="J235" t="s">
        <v>217</v>
      </c>
      <c r="K235" t="s">
        <v>1507</v>
      </c>
      <c r="L235" t="s">
        <v>1508</v>
      </c>
      <c r="M235" t="s">
        <v>1509</v>
      </c>
      <c r="N235" t="s">
        <v>1510</v>
      </c>
      <c r="O235">
        <v>537715</v>
      </c>
      <c r="P235">
        <v>194859</v>
      </c>
      <c r="Q235">
        <v>51.635688000000002</v>
      </c>
      <c r="R235">
        <v>-1.1447793E-2</v>
      </c>
    </row>
    <row r="236" spans="1:18">
      <c r="A236" t="s">
        <v>208</v>
      </c>
      <c r="B236" t="s">
        <v>1511</v>
      </c>
      <c r="C236" t="s">
        <v>69</v>
      </c>
      <c r="D236" t="s">
        <v>1498</v>
      </c>
      <c r="E236" t="s">
        <v>189</v>
      </c>
      <c r="F236" t="s">
        <v>1499</v>
      </c>
      <c r="G236" t="s">
        <v>66</v>
      </c>
      <c r="H236" t="s">
        <v>1500</v>
      </c>
      <c r="I236" t="s">
        <v>1501</v>
      </c>
      <c r="J236" t="s">
        <v>217</v>
      </c>
      <c r="K236" t="s">
        <v>1512</v>
      </c>
      <c r="L236" t="s">
        <v>1508</v>
      </c>
      <c r="M236" t="s">
        <v>1513</v>
      </c>
      <c r="N236" t="s">
        <v>1514</v>
      </c>
      <c r="O236">
        <v>538739</v>
      </c>
      <c r="P236">
        <v>193914</v>
      </c>
      <c r="Q236">
        <v>51.626944999999999</v>
      </c>
      <c r="R236">
        <v>2.9649466000000002E-3</v>
      </c>
    </row>
    <row r="237" spans="1:18">
      <c r="A237" t="s">
        <v>208</v>
      </c>
      <c r="B237" t="s">
        <v>1515</v>
      </c>
      <c r="C237" t="s">
        <v>74</v>
      </c>
      <c r="D237" t="s">
        <v>1498</v>
      </c>
      <c r="E237" t="s">
        <v>189</v>
      </c>
      <c r="F237" t="s">
        <v>1499</v>
      </c>
      <c r="G237" t="s">
        <v>66</v>
      </c>
      <c r="H237" t="s">
        <v>1500</v>
      </c>
      <c r="I237" t="s">
        <v>1501</v>
      </c>
      <c r="J237" t="s">
        <v>217</v>
      </c>
      <c r="K237" t="s">
        <v>1516</v>
      </c>
      <c r="L237" t="s">
        <v>1503</v>
      </c>
      <c r="M237" t="s">
        <v>1517</v>
      </c>
      <c r="N237" t="s">
        <v>1518</v>
      </c>
      <c r="O237">
        <v>536985</v>
      </c>
      <c r="P237">
        <v>190544</v>
      </c>
      <c r="Q237">
        <v>51.597090999999999</v>
      </c>
      <c r="R237">
        <v>-2.3674555E-2</v>
      </c>
    </row>
    <row r="238" spans="1:18">
      <c r="A238" t="s">
        <v>208</v>
      </c>
      <c r="B238" t="s">
        <v>1519</v>
      </c>
      <c r="C238" t="s">
        <v>67</v>
      </c>
      <c r="D238" t="s">
        <v>1498</v>
      </c>
      <c r="E238" t="s">
        <v>189</v>
      </c>
      <c r="F238" t="s">
        <v>1499</v>
      </c>
      <c r="G238" t="s">
        <v>66</v>
      </c>
      <c r="H238" t="s">
        <v>1500</v>
      </c>
      <c r="I238" t="s">
        <v>1501</v>
      </c>
      <c r="J238" t="s">
        <v>217</v>
      </c>
      <c r="K238" t="s">
        <v>1520</v>
      </c>
      <c r="L238" t="s">
        <v>1503</v>
      </c>
      <c r="M238" t="s">
        <v>1521</v>
      </c>
      <c r="N238" t="s">
        <v>1522</v>
      </c>
      <c r="O238">
        <v>536694</v>
      </c>
      <c r="P238">
        <v>189687</v>
      </c>
      <c r="Q238">
        <v>51.589461</v>
      </c>
      <c r="R238">
        <v>-2.8206729E-2</v>
      </c>
    </row>
    <row r="239" spans="1:18">
      <c r="A239" t="s">
        <v>208</v>
      </c>
      <c r="B239" t="s">
        <v>1523</v>
      </c>
      <c r="C239" t="s">
        <v>70</v>
      </c>
      <c r="D239" t="s">
        <v>1498</v>
      </c>
      <c r="E239" t="s">
        <v>189</v>
      </c>
      <c r="F239" t="s">
        <v>1499</v>
      </c>
      <c r="G239" t="s">
        <v>66</v>
      </c>
      <c r="H239" t="s">
        <v>1500</v>
      </c>
      <c r="I239" t="s">
        <v>1501</v>
      </c>
      <c r="J239" t="s">
        <v>217</v>
      </c>
      <c r="K239" t="s">
        <v>1524</v>
      </c>
      <c r="L239" t="s">
        <v>1503</v>
      </c>
      <c r="M239" t="s">
        <v>1525</v>
      </c>
      <c r="N239" t="s">
        <v>1526</v>
      </c>
      <c r="O239">
        <v>535891</v>
      </c>
      <c r="P239">
        <v>190652</v>
      </c>
      <c r="Q239">
        <v>51.598326999999998</v>
      </c>
      <c r="R239">
        <v>-3.9417391000000003E-2</v>
      </c>
    </row>
    <row r="240" spans="1:18">
      <c r="A240" t="s">
        <v>208</v>
      </c>
      <c r="B240" t="s">
        <v>1527</v>
      </c>
      <c r="C240" t="s">
        <v>71</v>
      </c>
      <c r="D240" t="s">
        <v>1498</v>
      </c>
      <c r="E240" t="s">
        <v>189</v>
      </c>
      <c r="F240" t="s">
        <v>1499</v>
      </c>
      <c r="G240" t="s">
        <v>66</v>
      </c>
      <c r="H240" t="s">
        <v>1500</v>
      </c>
      <c r="I240" t="s">
        <v>1501</v>
      </c>
      <c r="J240" t="s">
        <v>217</v>
      </c>
      <c r="K240" t="s">
        <v>1528</v>
      </c>
      <c r="L240" t="s">
        <v>1503</v>
      </c>
      <c r="M240" t="s">
        <v>1529</v>
      </c>
      <c r="N240" t="s">
        <v>1530</v>
      </c>
      <c r="O240">
        <v>538167</v>
      </c>
      <c r="P240">
        <v>189081</v>
      </c>
      <c r="Q240">
        <v>51.583657000000002</v>
      </c>
      <c r="R240">
        <v>-7.1959318999999999E-3</v>
      </c>
    </row>
    <row r="241" spans="1:18">
      <c r="A241" t="s">
        <v>208</v>
      </c>
      <c r="B241" t="s">
        <v>1531</v>
      </c>
      <c r="C241" t="s">
        <v>72</v>
      </c>
      <c r="D241" t="s">
        <v>1498</v>
      </c>
      <c r="E241" t="s">
        <v>189</v>
      </c>
      <c r="F241" t="s">
        <v>1499</v>
      </c>
      <c r="G241" t="s">
        <v>66</v>
      </c>
      <c r="H241" t="s">
        <v>1500</v>
      </c>
      <c r="I241" t="s">
        <v>1501</v>
      </c>
      <c r="J241" t="s">
        <v>330</v>
      </c>
      <c r="K241" t="s">
        <v>1532</v>
      </c>
      <c r="L241" t="s">
        <v>1508</v>
      </c>
      <c r="M241" t="s">
        <v>1533</v>
      </c>
      <c r="N241" t="s">
        <v>1534</v>
      </c>
      <c r="O241">
        <v>537307</v>
      </c>
      <c r="P241">
        <v>192314</v>
      </c>
      <c r="Q241">
        <v>51.612918000000001</v>
      </c>
      <c r="R241">
        <v>-1.8336228999999999E-2</v>
      </c>
    </row>
    <row r="242" spans="1:18">
      <c r="A242" t="s">
        <v>208</v>
      </c>
      <c r="B242" t="s">
        <v>1535</v>
      </c>
      <c r="C242" t="s">
        <v>65</v>
      </c>
      <c r="D242" t="s">
        <v>1498</v>
      </c>
      <c r="E242" t="s">
        <v>189</v>
      </c>
      <c r="F242" t="s">
        <v>1536</v>
      </c>
      <c r="G242" t="s">
        <v>60</v>
      </c>
      <c r="H242" t="s">
        <v>60</v>
      </c>
      <c r="I242" t="s">
        <v>1537</v>
      </c>
      <c r="J242" t="s">
        <v>330</v>
      </c>
      <c r="K242" t="s">
        <v>1538</v>
      </c>
      <c r="L242" t="s">
        <v>1508</v>
      </c>
      <c r="M242" t="s">
        <v>1539</v>
      </c>
    </row>
    <row r="243" spans="1:18">
      <c r="A243" t="s">
        <v>208</v>
      </c>
      <c r="B243" t="s">
        <v>1540</v>
      </c>
      <c r="C243" t="s">
        <v>61</v>
      </c>
      <c r="D243" t="s">
        <v>1498</v>
      </c>
      <c r="E243" t="s">
        <v>189</v>
      </c>
      <c r="F243" t="s">
        <v>1536</v>
      </c>
      <c r="G243" t="s">
        <v>60</v>
      </c>
      <c r="H243" t="s">
        <v>60</v>
      </c>
      <c r="I243" t="s">
        <v>1537</v>
      </c>
      <c r="J243" t="s">
        <v>217</v>
      </c>
      <c r="K243" t="s">
        <v>1541</v>
      </c>
      <c r="L243" t="s">
        <v>1508</v>
      </c>
      <c r="M243" t="s">
        <v>1542</v>
      </c>
      <c r="N243" t="s">
        <v>1543</v>
      </c>
      <c r="O243">
        <v>537006</v>
      </c>
      <c r="P243">
        <v>192657</v>
      </c>
      <c r="Q243">
        <v>51.616073999999998</v>
      </c>
      <c r="R243">
        <v>-2.2546676000000002E-2</v>
      </c>
    </row>
    <row r="244" spans="1:18">
      <c r="A244" t="s">
        <v>208</v>
      </c>
      <c r="B244" t="s">
        <v>1544</v>
      </c>
      <c r="C244" t="s">
        <v>62</v>
      </c>
      <c r="D244" t="s">
        <v>1498</v>
      </c>
      <c r="E244" t="s">
        <v>189</v>
      </c>
      <c r="F244" t="s">
        <v>1536</v>
      </c>
      <c r="G244" t="s">
        <v>60</v>
      </c>
      <c r="H244" t="s">
        <v>60</v>
      </c>
      <c r="I244" t="s">
        <v>1537</v>
      </c>
      <c r="J244" t="s">
        <v>217</v>
      </c>
      <c r="K244" t="s">
        <v>1545</v>
      </c>
      <c r="L244" t="s">
        <v>1508</v>
      </c>
      <c r="M244" t="s">
        <v>1546</v>
      </c>
      <c r="N244" t="s">
        <v>1547</v>
      </c>
      <c r="O244">
        <v>537293</v>
      </c>
      <c r="P244">
        <v>192913</v>
      </c>
      <c r="Q244">
        <v>51.618304000000002</v>
      </c>
      <c r="R244">
        <v>-1.8303841000000001E-2</v>
      </c>
    </row>
    <row r="245" spans="1:18">
      <c r="A245" t="s">
        <v>208</v>
      </c>
      <c r="B245" t="s">
        <v>1548</v>
      </c>
      <c r="C245" t="s">
        <v>64</v>
      </c>
      <c r="D245" t="s">
        <v>1498</v>
      </c>
      <c r="E245" t="s">
        <v>189</v>
      </c>
      <c r="F245" t="s">
        <v>1536</v>
      </c>
      <c r="G245" t="s">
        <v>60</v>
      </c>
      <c r="H245" t="s">
        <v>60</v>
      </c>
      <c r="I245" t="s">
        <v>1537</v>
      </c>
      <c r="J245" t="s">
        <v>217</v>
      </c>
      <c r="K245" t="s">
        <v>1549</v>
      </c>
      <c r="L245" t="s">
        <v>1508</v>
      </c>
      <c r="M245" t="s">
        <v>1550</v>
      </c>
      <c r="N245" t="s">
        <v>1551</v>
      </c>
      <c r="O245">
        <v>537765</v>
      </c>
      <c r="P245">
        <v>194083</v>
      </c>
      <c r="Q245">
        <v>51.628701999999997</v>
      </c>
      <c r="R245">
        <v>-1.1030843E-2</v>
      </c>
    </row>
    <row r="246" spans="1:18">
      <c r="A246" t="s">
        <v>208</v>
      </c>
      <c r="B246" t="s">
        <v>1552</v>
      </c>
      <c r="C246" t="s">
        <v>63</v>
      </c>
      <c r="D246" t="s">
        <v>1498</v>
      </c>
      <c r="E246" t="s">
        <v>189</v>
      </c>
      <c r="F246" t="s">
        <v>1536</v>
      </c>
      <c r="G246" t="s">
        <v>60</v>
      </c>
      <c r="H246" t="s">
        <v>60</v>
      </c>
      <c r="I246" t="s">
        <v>1537</v>
      </c>
      <c r="J246" t="s">
        <v>217</v>
      </c>
      <c r="K246" t="s">
        <v>1553</v>
      </c>
      <c r="L246" t="s">
        <v>1508</v>
      </c>
      <c r="M246" t="s">
        <v>1554</v>
      </c>
      <c r="N246" t="s">
        <v>1555</v>
      </c>
      <c r="O246">
        <v>537534</v>
      </c>
      <c r="P246">
        <v>193450</v>
      </c>
      <c r="Q246">
        <v>51.623071000000003</v>
      </c>
      <c r="R246">
        <v>-1.4614411000000001E-2</v>
      </c>
    </row>
    <row r="247" spans="1:18">
      <c r="A247" t="s">
        <v>208</v>
      </c>
      <c r="B247" t="s">
        <v>1556</v>
      </c>
      <c r="C247" t="s">
        <v>86</v>
      </c>
      <c r="D247" t="s">
        <v>1498</v>
      </c>
      <c r="E247" t="s">
        <v>189</v>
      </c>
      <c r="F247" t="s">
        <v>1557</v>
      </c>
      <c r="G247" t="s">
        <v>83</v>
      </c>
      <c r="H247" t="s">
        <v>83</v>
      </c>
      <c r="I247" t="s">
        <v>1558</v>
      </c>
      <c r="J247" t="s">
        <v>330</v>
      </c>
      <c r="K247" t="s">
        <v>1559</v>
      </c>
      <c r="L247" t="s">
        <v>1560</v>
      </c>
      <c r="M247" t="s">
        <v>1561</v>
      </c>
      <c r="N247" t="s">
        <v>1562</v>
      </c>
      <c r="O247">
        <v>537815</v>
      </c>
      <c r="P247">
        <v>186429</v>
      </c>
      <c r="Q247">
        <v>51.559911999999997</v>
      </c>
      <c r="R247">
        <v>-1.3312475000000001E-2</v>
      </c>
    </row>
    <row r="248" spans="1:18">
      <c r="A248" t="s">
        <v>208</v>
      </c>
      <c r="B248" t="s">
        <v>1563</v>
      </c>
      <c r="C248" t="s">
        <v>85</v>
      </c>
      <c r="D248" t="s">
        <v>1498</v>
      </c>
      <c r="E248" t="s">
        <v>189</v>
      </c>
      <c r="F248" t="s">
        <v>1557</v>
      </c>
      <c r="G248" t="s">
        <v>83</v>
      </c>
      <c r="H248" t="s">
        <v>83</v>
      </c>
      <c r="I248" t="s">
        <v>1558</v>
      </c>
      <c r="J248" t="s">
        <v>217</v>
      </c>
      <c r="K248" t="s">
        <v>1564</v>
      </c>
      <c r="L248" t="s">
        <v>1560</v>
      </c>
      <c r="M248" t="s">
        <v>1565</v>
      </c>
      <c r="N248" t="s">
        <v>1566</v>
      </c>
      <c r="O248">
        <v>537179</v>
      </c>
      <c r="P248">
        <v>187682</v>
      </c>
      <c r="Q248">
        <v>51.571325999999999</v>
      </c>
      <c r="R248">
        <v>-2.1992728E-2</v>
      </c>
    </row>
    <row r="249" spans="1:18">
      <c r="A249" t="s">
        <v>208</v>
      </c>
      <c r="B249" t="s">
        <v>1567</v>
      </c>
      <c r="C249" t="s">
        <v>84</v>
      </c>
      <c r="D249" t="s">
        <v>1498</v>
      </c>
      <c r="E249" t="s">
        <v>189</v>
      </c>
      <c r="F249" t="s">
        <v>1557</v>
      </c>
      <c r="G249" t="s">
        <v>83</v>
      </c>
      <c r="H249" t="s">
        <v>83</v>
      </c>
      <c r="I249" t="s">
        <v>1558</v>
      </c>
      <c r="J249" t="s">
        <v>217</v>
      </c>
      <c r="K249" t="s">
        <v>1568</v>
      </c>
      <c r="L249" t="s">
        <v>1560</v>
      </c>
      <c r="M249" t="s">
        <v>1569</v>
      </c>
      <c r="N249" t="s">
        <v>1570</v>
      </c>
      <c r="O249">
        <v>538108</v>
      </c>
      <c r="P249">
        <v>187688</v>
      </c>
      <c r="Q249">
        <v>51.571154</v>
      </c>
      <c r="R249">
        <v>-8.5942013999999994E-3</v>
      </c>
    </row>
    <row r="250" spans="1:18">
      <c r="A250" t="s">
        <v>208</v>
      </c>
      <c r="B250" t="s">
        <v>1571</v>
      </c>
      <c r="C250" t="s">
        <v>81</v>
      </c>
      <c r="D250" t="s">
        <v>1498</v>
      </c>
      <c r="E250" t="s">
        <v>189</v>
      </c>
      <c r="F250" t="s">
        <v>1572</v>
      </c>
      <c r="G250" t="s">
        <v>75</v>
      </c>
      <c r="H250" t="s">
        <v>1573</v>
      </c>
      <c r="I250" t="s">
        <v>1574</v>
      </c>
      <c r="J250" t="s">
        <v>330</v>
      </c>
      <c r="K250" t="s">
        <v>1575</v>
      </c>
      <c r="L250" t="s">
        <v>1560</v>
      </c>
      <c r="M250" t="s">
        <v>1576</v>
      </c>
      <c r="N250" t="s">
        <v>1577</v>
      </c>
      <c r="O250">
        <v>538574</v>
      </c>
      <c r="P250">
        <v>188755</v>
      </c>
      <c r="Q250">
        <v>51.580627</v>
      </c>
      <c r="R250">
        <v>-1.4539803E-3</v>
      </c>
    </row>
    <row r="251" spans="1:18">
      <c r="A251" t="s">
        <v>208</v>
      </c>
      <c r="B251" t="s">
        <v>1578</v>
      </c>
      <c r="C251" t="s">
        <v>79</v>
      </c>
      <c r="D251" t="s">
        <v>1498</v>
      </c>
      <c r="E251" t="s">
        <v>189</v>
      </c>
      <c r="F251" t="s">
        <v>1572</v>
      </c>
      <c r="G251" t="s">
        <v>75</v>
      </c>
      <c r="H251" t="s">
        <v>1573</v>
      </c>
      <c r="I251" t="s">
        <v>1574</v>
      </c>
      <c r="J251" t="s">
        <v>217</v>
      </c>
      <c r="K251" t="s">
        <v>1579</v>
      </c>
      <c r="L251" t="s">
        <v>1580</v>
      </c>
      <c r="M251" t="s">
        <v>1581</v>
      </c>
      <c r="N251" t="s">
        <v>1582</v>
      </c>
      <c r="O251">
        <v>538947</v>
      </c>
      <c r="P251">
        <v>187574</v>
      </c>
      <c r="Q251">
        <v>51.569923000000003</v>
      </c>
      <c r="R251">
        <v>3.4589922000000002E-3</v>
      </c>
    </row>
    <row r="252" spans="1:18">
      <c r="A252" t="s">
        <v>208</v>
      </c>
      <c r="B252" t="s">
        <v>1583</v>
      </c>
      <c r="C252" t="s">
        <v>82</v>
      </c>
      <c r="D252" t="s">
        <v>1498</v>
      </c>
      <c r="E252" t="s">
        <v>189</v>
      </c>
      <c r="F252" t="s">
        <v>1572</v>
      </c>
      <c r="G252" t="s">
        <v>75</v>
      </c>
      <c r="H252" t="s">
        <v>1573</v>
      </c>
      <c r="I252" t="s">
        <v>1574</v>
      </c>
      <c r="J252" t="s">
        <v>217</v>
      </c>
      <c r="K252" t="s">
        <v>1584</v>
      </c>
      <c r="L252" t="s">
        <v>1560</v>
      </c>
      <c r="M252" t="s">
        <v>1585</v>
      </c>
      <c r="N252" t="s">
        <v>1586</v>
      </c>
      <c r="O252">
        <v>537940</v>
      </c>
      <c r="P252">
        <v>186918</v>
      </c>
      <c r="Q252">
        <v>51.564276</v>
      </c>
      <c r="R252">
        <v>-1.1318719E-2</v>
      </c>
    </row>
    <row r="253" spans="1:18">
      <c r="A253" t="s">
        <v>208</v>
      </c>
      <c r="B253" t="s">
        <v>1587</v>
      </c>
      <c r="C253" t="s">
        <v>76</v>
      </c>
      <c r="D253" t="s">
        <v>1498</v>
      </c>
      <c r="E253" t="s">
        <v>189</v>
      </c>
      <c r="F253" t="s">
        <v>1572</v>
      </c>
      <c r="G253" t="s">
        <v>75</v>
      </c>
      <c r="H253" t="s">
        <v>1573</v>
      </c>
      <c r="I253" t="s">
        <v>1574</v>
      </c>
      <c r="J253" t="s">
        <v>217</v>
      </c>
      <c r="K253" t="s">
        <v>1588</v>
      </c>
      <c r="L253" t="s">
        <v>1560</v>
      </c>
      <c r="M253" t="s">
        <v>1589</v>
      </c>
      <c r="N253" t="s">
        <v>1590</v>
      </c>
      <c r="O253">
        <v>538466</v>
      </c>
      <c r="P253">
        <v>186672</v>
      </c>
      <c r="Q253">
        <v>51.561936000000003</v>
      </c>
      <c r="R253">
        <v>-3.8318204999999998E-3</v>
      </c>
    </row>
    <row r="254" spans="1:18">
      <c r="A254" t="s">
        <v>208</v>
      </c>
      <c r="B254" t="s">
        <v>1591</v>
      </c>
      <c r="C254" t="s">
        <v>77</v>
      </c>
      <c r="D254" t="s">
        <v>1498</v>
      </c>
      <c r="E254" t="s">
        <v>189</v>
      </c>
      <c r="F254" t="s">
        <v>1572</v>
      </c>
      <c r="G254" t="s">
        <v>75</v>
      </c>
      <c r="H254" t="s">
        <v>1573</v>
      </c>
      <c r="I254" t="s">
        <v>1574</v>
      </c>
      <c r="J254" t="s">
        <v>217</v>
      </c>
      <c r="K254" t="s">
        <v>1592</v>
      </c>
      <c r="L254" t="s">
        <v>1580</v>
      </c>
      <c r="M254" t="s">
        <v>1593</v>
      </c>
      <c r="N254" t="s">
        <v>1594</v>
      </c>
      <c r="O254">
        <v>538721</v>
      </c>
      <c r="P254">
        <v>187186</v>
      </c>
      <c r="Q254">
        <v>51.566491999999997</v>
      </c>
      <c r="R254">
        <v>4.7171125999999997E-5</v>
      </c>
    </row>
    <row r="255" spans="1:18">
      <c r="A255" t="s">
        <v>208</v>
      </c>
      <c r="B255" t="s">
        <v>1595</v>
      </c>
      <c r="C255" t="s">
        <v>78</v>
      </c>
      <c r="D255" t="s">
        <v>1498</v>
      </c>
      <c r="E255" t="s">
        <v>189</v>
      </c>
      <c r="F255" t="s">
        <v>1572</v>
      </c>
      <c r="G255" t="s">
        <v>75</v>
      </c>
      <c r="H255" t="s">
        <v>1573</v>
      </c>
      <c r="I255" t="s">
        <v>1574</v>
      </c>
      <c r="J255" t="s">
        <v>217</v>
      </c>
      <c r="K255" t="s">
        <v>1596</v>
      </c>
      <c r="L255" t="s">
        <v>1580</v>
      </c>
      <c r="M255" t="s">
        <v>1597</v>
      </c>
      <c r="N255" t="s">
        <v>1598</v>
      </c>
      <c r="O255">
        <v>539258</v>
      </c>
      <c r="P255">
        <v>185734</v>
      </c>
      <c r="Q255">
        <v>51.553313000000003</v>
      </c>
      <c r="R255">
        <v>7.2151919999999996E-3</v>
      </c>
    </row>
    <row r="256" spans="1:18">
      <c r="A256" t="s">
        <v>208</v>
      </c>
      <c r="B256" t="s">
        <v>1599</v>
      </c>
      <c r="C256" t="s">
        <v>80</v>
      </c>
      <c r="D256" t="s">
        <v>1498</v>
      </c>
      <c r="E256" t="s">
        <v>189</v>
      </c>
      <c r="F256" t="s">
        <v>1572</v>
      </c>
      <c r="G256" t="s">
        <v>75</v>
      </c>
      <c r="H256" t="s">
        <v>1573</v>
      </c>
      <c r="I256" t="s">
        <v>1574</v>
      </c>
      <c r="J256" t="s">
        <v>217</v>
      </c>
      <c r="K256" t="s">
        <v>1600</v>
      </c>
      <c r="L256" t="s">
        <v>1560</v>
      </c>
      <c r="M256" t="s">
        <v>1601</v>
      </c>
      <c r="N256" t="s">
        <v>1602</v>
      </c>
      <c r="O256">
        <v>538433</v>
      </c>
      <c r="P256">
        <v>187787</v>
      </c>
      <c r="Q256">
        <v>51.571964000000001</v>
      </c>
      <c r="R256">
        <v>-3.8687688000000001E-3</v>
      </c>
    </row>
    <row r="257" spans="1:18">
      <c r="A257" t="s">
        <v>208</v>
      </c>
      <c r="B257" t="s">
        <v>1603</v>
      </c>
      <c r="C257" t="s">
        <v>88</v>
      </c>
      <c r="D257" t="s">
        <v>1498</v>
      </c>
      <c r="E257" t="s">
        <v>189</v>
      </c>
      <c r="F257" t="s">
        <v>1604</v>
      </c>
      <c r="G257" t="s">
        <v>87</v>
      </c>
      <c r="H257" t="s">
        <v>87</v>
      </c>
      <c r="I257" t="s">
        <v>1605</v>
      </c>
      <c r="J257" t="s">
        <v>217</v>
      </c>
      <c r="K257" t="s">
        <v>1606</v>
      </c>
      <c r="L257" t="s">
        <v>1580</v>
      </c>
      <c r="M257" t="s">
        <v>1607</v>
      </c>
      <c r="N257" t="s">
        <v>1608</v>
      </c>
      <c r="O257">
        <v>539685</v>
      </c>
      <c r="P257">
        <v>187696</v>
      </c>
      <c r="Q257">
        <v>51.570836999999997</v>
      </c>
      <c r="R257">
        <v>1.4148923000000001E-2</v>
      </c>
    </row>
    <row r="258" spans="1:18">
      <c r="A258" t="s">
        <v>208</v>
      </c>
      <c r="B258" t="s">
        <v>1609</v>
      </c>
      <c r="C258" t="s">
        <v>89</v>
      </c>
      <c r="D258" t="s">
        <v>1498</v>
      </c>
      <c r="E258" t="s">
        <v>189</v>
      </c>
      <c r="F258" t="s">
        <v>1604</v>
      </c>
      <c r="G258" t="s">
        <v>87</v>
      </c>
      <c r="H258" t="s">
        <v>87</v>
      </c>
      <c r="I258" t="s">
        <v>1605</v>
      </c>
      <c r="J258" t="s">
        <v>217</v>
      </c>
      <c r="K258" t="s">
        <v>1610</v>
      </c>
      <c r="L258" t="s">
        <v>1580</v>
      </c>
      <c r="M258" t="s">
        <v>1611</v>
      </c>
      <c r="N258" t="s">
        <v>1612</v>
      </c>
      <c r="O258">
        <v>539101</v>
      </c>
      <c r="P258">
        <v>185749</v>
      </c>
      <c r="Q258">
        <v>51.553485999999999</v>
      </c>
      <c r="R258">
        <v>4.9580980000000002E-3</v>
      </c>
    </row>
    <row r="259" spans="1:18">
      <c r="A259" t="s">
        <v>208</v>
      </c>
      <c r="B259" t="s">
        <v>1613</v>
      </c>
      <c r="C259" t="s">
        <v>90</v>
      </c>
      <c r="D259" t="s">
        <v>1498</v>
      </c>
      <c r="E259" t="s">
        <v>189</v>
      </c>
      <c r="F259" t="s">
        <v>1604</v>
      </c>
      <c r="G259" t="s">
        <v>87</v>
      </c>
      <c r="H259" t="s">
        <v>87</v>
      </c>
      <c r="I259" t="s">
        <v>1605</v>
      </c>
      <c r="J259" t="s">
        <v>217</v>
      </c>
      <c r="K259" t="s">
        <v>1614</v>
      </c>
      <c r="L259" t="s">
        <v>1580</v>
      </c>
      <c r="M259" t="s">
        <v>1615</v>
      </c>
      <c r="N259" t="s">
        <v>1616</v>
      </c>
      <c r="O259">
        <v>538897</v>
      </c>
      <c r="P259">
        <v>185957</v>
      </c>
      <c r="Q259">
        <v>51.555405999999998</v>
      </c>
      <c r="R259">
        <v>2.0996700000000001E-3</v>
      </c>
    </row>
    <row r="260" spans="1:18">
      <c r="A260" t="s">
        <v>208</v>
      </c>
      <c r="B260" t="s">
        <v>1617</v>
      </c>
      <c r="C260" t="s">
        <v>91</v>
      </c>
      <c r="D260" t="s">
        <v>1498</v>
      </c>
      <c r="E260" t="s">
        <v>189</v>
      </c>
      <c r="F260" t="s">
        <v>1604</v>
      </c>
      <c r="G260" t="s">
        <v>87</v>
      </c>
      <c r="H260" t="s">
        <v>87</v>
      </c>
      <c r="I260" t="s">
        <v>1605</v>
      </c>
      <c r="J260" t="s">
        <v>217</v>
      </c>
      <c r="K260" t="s">
        <v>1614</v>
      </c>
      <c r="L260" t="s">
        <v>1580</v>
      </c>
      <c r="M260" t="s">
        <v>1615</v>
      </c>
      <c r="N260" t="s">
        <v>1616</v>
      </c>
      <c r="O260">
        <v>538897</v>
      </c>
      <c r="P260">
        <v>185957</v>
      </c>
      <c r="Q260">
        <v>51.555405999999998</v>
      </c>
      <c r="R260">
        <v>2.0996700000000001E-3</v>
      </c>
    </row>
    <row r="261" spans="1:18">
      <c r="A261" t="s">
        <v>208</v>
      </c>
      <c r="B261" t="s">
        <v>1618</v>
      </c>
      <c r="C261" t="s">
        <v>92</v>
      </c>
      <c r="D261" t="s">
        <v>1498</v>
      </c>
      <c r="E261" t="s">
        <v>189</v>
      </c>
      <c r="F261" t="s">
        <v>1604</v>
      </c>
      <c r="G261" t="s">
        <v>87</v>
      </c>
      <c r="H261" t="s">
        <v>87</v>
      </c>
      <c r="I261" t="s">
        <v>1605</v>
      </c>
      <c r="J261" t="s">
        <v>217</v>
      </c>
      <c r="K261" t="s">
        <v>1619</v>
      </c>
      <c r="L261" t="s">
        <v>1580</v>
      </c>
      <c r="M261" t="s">
        <v>1620</v>
      </c>
      <c r="N261" t="s">
        <v>1621</v>
      </c>
      <c r="O261">
        <v>539369</v>
      </c>
      <c r="P261">
        <v>186366</v>
      </c>
      <c r="Q261">
        <v>51.558964000000003</v>
      </c>
      <c r="R261">
        <v>9.0654107999999997E-3</v>
      </c>
    </row>
    <row r="262" spans="1:18">
      <c r="A262" t="s">
        <v>208</v>
      </c>
      <c r="B262" t="s">
        <v>1622</v>
      </c>
      <c r="C262" t="s">
        <v>93</v>
      </c>
      <c r="D262" t="s">
        <v>1498</v>
      </c>
      <c r="E262" t="s">
        <v>189</v>
      </c>
      <c r="F262" t="s">
        <v>1604</v>
      </c>
      <c r="G262" t="s">
        <v>87</v>
      </c>
      <c r="H262" t="s">
        <v>87</v>
      </c>
      <c r="I262" t="s">
        <v>1605</v>
      </c>
      <c r="J262" t="s">
        <v>217</v>
      </c>
      <c r="K262" t="s">
        <v>1614</v>
      </c>
      <c r="L262" t="s">
        <v>1580</v>
      </c>
      <c r="M262" t="s">
        <v>1615</v>
      </c>
      <c r="N262" t="s">
        <v>1616</v>
      </c>
      <c r="O262">
        <v>538897</v>
      </c>
      <c r="P262">
        <v>185957</v>
      </c>
      <c r="Q262">
        <v>51.555405999999998</v>
      </c>
      <c r="R262">
        <v>2.0996700000000001E-3</v>
      </c>
    </row>
    <row r="263" spans="1:18">
      <c r="A263" t="s">
        <v>208</v>
      </c>
      <c r="B263" t="s">
        <v>1623</v>
      </c>
      <c r="C263" t="s">
        <v>55</v>
      </c>
      <c r="D263" t="s">
        <v>1498</v>
      </c>
      <c r="E263" t="s">
        <v>189</v>
      </c>
      <c r="F263" t="s">
        <v>1624</v>
      </c>
      <c r="G263" t="s">
        <v>54</v>
      </c>
      <c r="H263" t="s">
        <v>54</v>
      </c>
      <c r="I263" t="s">
        <v>1625</v>
      </c>
      <c r="J263" t="s">
        <v>217</v>
      </c>
      <c r="K263" t="s">
        <v>1626</v>
      </c>
      <c r="L263" t="s">
        <v>1503</v>
      </c>
      <c r="M263" t="s">
        <v>1627</v>
      </c>
      <c r="N263" t="s">
        <v>1628</v>
      </c>
      <c r="O263">
        <v>538040</v>
      </c>
      <c r="P263">
        <v>189024</v>
      </c>
      <c r="Q263">
        <v>51.583176000000002</v>
      </c>
      <c r="R263">
        <v>-9.0501534999999998E-3</v>
      </c>
    </row>
    <row r="264" spans="1:18">
      <c r="A264" t="s">
        <v>208</v>
      </c>
      <c r="B264" t="s">
        <v>1629</v>
      </c>
      <c r="C264" t="s">
        <v>56</v>
      </c>
      <c r="D264" t="s">
        <v>1498</v>
      </c>
      <c r="E264" t="s">
        <v>189</v>
      </c>
      <c r="F264" t="s">
        <v>1624</v>
      </c>
      <c r="G264" t="s">
        <v>54</v>
      </c>
      <c r="H264" t="s">
        <v>54</v>
      </c>
      <c r="I264" t="s">
        <v>1625</v>
      </c>
      <c r="J264" t="s">
        <v>217</v>
      </c>
      <c r="K264" t="s">
        <v>1630</v>
      </c>
      <c r="L264" t="s">
        <v>1503</v>
      </c>
      <c r="M264" t="s">
        <v>1631</v>
      </c>
      <c r="N264" t="s">
        <v>1632</v>
      </c>
      <c r="O264">
        <v>536291</v>
      </c>
      <c r="P264">
        <v>190221</v>
      </c>
      <c r="Q264">
        <v>51.594357000000002</v>
      </c>
      <c r="R264">
        <v>-3.3813172000000002E-2</v>
      </c>
    </row>
    <row r="265" spans="1:18">
      <c r="A265" t="s">
        <v>208</v>
      </c>
      <c r="B265" t="s">
        <v>1633</v>
      </c>
      <c r="C265" t="s">
        <v>59</v>
      </c>
      <c r="D265" t="s">
        <v>1498</v>
      </c>
      <c r="E265" t="s">
        <v>189</v>
      </c>
      <c r="F265" t="s">
        <v>1624</v>
      </c>
      <c r="G265" t="s">
        <v>54</v>
      </c>
      <c r="H265" t="s">
        <v>54</v>
      </c>
      <c r="I265" t="s">
        <v>1625</v>
      </c>
      <c r="J265" t="s">
        <v>217</v>
      </c>
      <c r="K265" t="s">
        <v>1634</v>
      </c>
      <c r="L265" t="s">
        <v>1503</v>
      </c>
      <c r="M265" t="s">
        <v>1635</v>
      </c>
      <c r="N265" t="s">
        <v>1636</v>
      </c>
      <c r="O265">
        <v>536241</v>
      </c>
      <c r="P265">
        <v>188655</v>
      </c>
      <c r="Q265">
        <v>51.580297000000002</v>
      </c>
      <c r="R265">
        <v>-3.5141800000000001E-2</v>
      </c>
    </row>
    <row r="266" spans="1:18">
      <c r="A266" t="s">
        <v>208</v>
      </c>
      <c r="B266" t="s">
        <v>1637</v>
      </c>
      <c r="C266" t="s">
        <v>57</v>
      </c>
      <c r="D266" t="s">
        <v>1498</v>
      </c>
      <c r="E266" t="s">
        <v>189</v>
      </c>
      <c r="F266" t="s">
        <v>1624</v>
      </c>
      <c r="G266" t="s">
        <v>54</v>
      </c>
      <c r="H266" t="s">
        <v>54</v>
      </c>
      <c r="I266" t="s">
        <v>1625</v>
      </c>
      <c r="J266" t="s">
        <v>217</v>
      </c>
      <c r="K266" t="s">
        <v>1638</v>
      </c>
      <c r="L266" t="s">
        <v>1503</v>
      </c>
      <c r="M266" t="s">
        <v>1639</v>
      </c>
      <c r="N266" t="s">
        <v>1640</v>
      </c>
      <c r="O266">
        <v>538444</v>
      </c>
      <c r="P266">
        <v>189544</v>
      </c>
      <c r="Q266">
        <v>51.587749000000002</v>
      </c>
      <c r="R266">
        <v>-3.0181050000000001E-3</v>
      </c>
    </row>
    <row r="267" spans="1:18">
      <c r="A267" t="s">
        <v>208</v>
      </c>
      <c r="B267" t="s">
        <v>1641</v>
      </c>
      <c r="C267" t="s">
        <v>58</v>
      </c>
      <c r="D267" t="s">
        <v>1498</v>
      </c>
      <c r="E267" t="s">
        <v>189</v>
      </c>
      <c r="F267" t="s">
        <v>1624</v>
      </c>
      <c r="G267" t="s">
        <v>54</v>
      </c>
      <c r="H267" t="s">
        <v>54</v>
      </c>
      <c r="I267" t="s">
        <v>1625</v>
      </c>
      <c r="J267" t="s">
        <v>217</v>
      </c>
      <c r="K267" t="s">
        <v>1638</v>
      </c>
      <c r="L267" t="s">
        <v>1503</v>
      </c>
      <c r="M267" t="s">
        <v>1639</v>
      </c>
      <c r="N267" t="s">
        <v>1640</v>
      </c>
      <c r="O267">
        <v>538444</v>
      </c>
      <c r="P267">
        <v>189544</v>
      </c>
      <c r="Q267">
        <v>51.587749000000002</v>
      </c>
      <c r="R267">
        <v>-3.0181050000000001E-3</v>
      </c>
    </row>
    <row r="268" spans="1:18">
      <c r="A268" t="s">
        <v>208</v>
      </c>
      <c r="B268" t="s">
        <v>1642</v>
      </c>
      <c r="C268" t="s">
        <v>98</v>
      </c>
      <c r="D268" t="s">
        <v>1498</v>
      </c>
      <c r="E268" t="s">
        <v>189</v>
      </c>
      <c r="F268" t="s">
        <v>1643</v>
      </c>
      <c r="G268" t="s">
        <v>94</v>
      </c>
      <c r="H268" t="s">
        <v>1644</v>
      </c>
      <c r="I268" t="s">
        <v>1645</v>
      </c>
      <c r="J268" t="s">
        <v>217</v>
      </c>
      <c r="K268" t="s">
        <v>1646</v>
      </c>
      <c r="L268" t="s">
        <v>1503</v>
      </c>
      <c r="M268" t="s">
        <v>1647</v>
      </c>
      <c r="N268" t="s">
        <v>1648</v>
      </c>
      <c r="O268">
        <v>536763</v>
      </c>
      <c r="P268">
        <v>187420</v>
      </c>
      <c r="Q268">
        <v>51.569073000000003</v>
      </c>
      <c r="R268">
        <v>-2.8093386000000001E-2</v>
      </c>
    </row>
    <row r="269" spans="1:18">
      <c r="A269" t="s">
        <v>208</v>
      </c>
      <c r="B269" t="s">
        <v>1649</v>
      </c>
      <c r="C269" t="s">
        <v>97</v>
      </c>
      <c r="D269" t="s">
        <v>1498</v>
      </c>
      <c r="E269" t="s">
        <v>189</v>
      </c>
      <c r="F269" t="s">
        <v>1643</v>
      </c>
      <c r="G269" t="s">
        <v>94</v>
      </c>
      <c r="H269" t="s">
        <v>1644</v>
      </c>
      <c r="I269" t="s">
        <v>1645</v>
      </c>
      <c r="J269" t="s">
        <v>217</v>
      </c>
      <c r="K269" t="s">
        <v>1650</v>
      </c>
      <c r="L269" t="s">
        <v>1503</v>
      </c>
      <c r="M269" t="s">
        <v>1651</v>
      </c>
      <c r="N269" t="s">
        <v>1652</v>
      </c>
      <c r="O269">
        <v>537259</v>
      </c>
      <c r="P269">
        <v>188627</v>
      </c>
      <c r="Q269">
        <v>51.579799000000001</v>
      </c>
      <c r="R269">
        <v>-2.0470187000000001E-2</v>
      </c>
    </row>
    <row r="270" spans="1:18">
      <c r="A270" t="s">
        <v>208</v>
      </c>
      <c r="B270" t="s">
        <v>1653</v>
      </c>
      <c r="C270" t="s">
        <v>95</v>
      </c>
      <c r="D270" t="s">
        <v>1498</v>
      </c>
      <c r="E270" t="s">
        <v>189</v>
      </c>
      <c r="F270" t="s">
        <v>1643</v>
      </c>
      <c r="G270" t="s">
        <v>94</v>
      </c>
      <c r="H270" t="s">
        <v>1644</v>
      </c>
      <c r="I270" t="s">
        <v>1645</v>
      </c>
      <c r="J270" t="s">
        <v>217</v>
      </c>
      <c r="K270" t="s">
        <v>1654</v>
      </c>
      <c r="L270" t="s">
        <v>1503</v>
      </c>
      <c r="M270" t="s">
        <v>1655</v>
      </c>
      <c r="N270" t="s">
        <v>1656</v>
      </c>
      <c r="O270">
        <v>537919</v>
      </c>
      <c r="P270">
        <v>188578</v>
      </c>
      <c r="Q270">
        <v>51.579197000000001</v>
      </c>
      <c r="R270">
        <v>-1.0970442E-2</v>
      </c>
    </row>
    <row r="271" spans="1:18">
      <c r="A271" t="s">
        <v>208</v>
      </c>
      <c r="B271" t="s">
        <v>1657</v>
      </c>
      <c r="C271" t="s">
        <v>96</v>
      </c>
      <c r="D271" t="s">
        <v>1498</v>
      </c>
      <c r="E271" t="s">
        <v>189</v>
      </c>
      <c r="F271" t="s">
        <v>1643</v>
      </c>
      <c r="G271" t="s">
        <v>94</v>
      </c>
      <c r="H271" t="s">
        <v>1644</v>
      </c>
      <c r="I271" t="s">
        <v>1645</v>
      </c>
      <c r="J271" t="s">
        <v>217</v>
      </c>
      <c r="K271" t="s">
        <v>1658</v>
      </c>
      <c r="L271" t="s">
        <v>1503</v>
      </c>
      <c r="M271" t="s">
        <v>1659</v>
      </c>
      <c r="N271" t="s">
        <v>1660</v>
      </c>
      <c r="O271">
        <v>536234</v>
      </c>
      <c r="P271">
        <v>190272</v>
      </c>
      <c r="Q271">
        <v>51.594828999999997</v>
      </c>
      <c r="R271">
        <v>-3.4615754999999998E-2</v>
      </c>
    </row>
    <row r="272" spans="1:18">
      <c r="A272" t="s">
        <v>208</v>
      </c>
      <c r="B272" t="s">
        <v>1661</v>
      </c>
      <c r="C272" t="s">
        <v>99</v>
      </c>
      <c r="D272" t="s">
        <v>1498</v>
      </c>
      <c r="E272" t="s">
        <v>189</v>
      </c>
      <c r="F272" t="s">
        <v>1643</v>
      </c>
      <c r="G272" t="s">
        <v>94</v>
      </c>
      <c r="H272" t="s">
        <v>1644</v>
      </c>
      <c r="I272" t="s">
        <v>1662</v>
      </c>
      <c r="J272" t="s">
        <v>217</v>
      </c>
      <c r="K272" t="s">
        <v>1663</v>
      </c>
      <c r="L272" t="s">
        <v>1503</v>
      </c>
      <c r="M272" t="s">
        <v>1664</v>
      </c>
      <c r="N272" t="s">
        <v>1665</v>
      </c>
      <c r="O272">
        <v>536455</v>
      </c>
      <c r="P272">
        <v>188670</v>
      </c>
      <c r="Q272">
        <v>51.580379999999998</v>
      </c>
      <c r="R272">
        <v>-3.2049451E-2</v>
      </c>
    </row>
    <row r="273" spans="1:10">
      <c r="A273" t="s">
        <v>1666</v>
      </c>
      <c r="B273" t="s">
        <v>1667</v>
      </c>
      <c r="C273" t="s">
        <v>1668</v>
      </c>
      <c r="D273" t="s">
        <v>406</v>
      </c>
      <c r="E273" t="s">
        <v>407</v>
      </c>
      <c r="J273" t="s">
        <v>217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F157"/>
  <sheetViews>
    <sheetView workbookViewId="0">
      <selection sqref="A1:AF152"/>
    </sheetView>
  </sheetViews>
  <sheetFormatPr defaultRowHeight="15"/>
  <cols>
    <col min="1" max="1" width="10.7109375" bestFit="1" customWidth="1"/>
    <col min="2" max="2" width="8.28515625" bestFit="1" customWidth="1"/>
    <col min="3" max="3" width="16.42578125" bestFit="1" customWidth="1"/>
    <col min="4" max="4" width="38.42578125" bestFit="1" customWidth="1"/>
    <col min="5" max="5" width="42.5703125" bestFit="1" customWidth="1"/>
    <col min="6" max="6" width="51.42578125" bestFit="1" customWidth="1"/>
    <col min="7" max="7" width="42.140625" bestFit="1" customWidth="1"/>
    <col min="8" max="8" width="51.42578125" bestFit="1" customWidth="1"/>
    <col min="9" max="9" width="42.5703125" bestFit="1" customWidth="1"/>
    <col min="10" max="10" width="51" bestFit="1" customWidth="1"/>
    <col min="11" max="11" width="42.5703125" bestFit="1" customWidth="1"/>
    <col min="12" max="12" width="51.42578125" bestFit="1" customWidth="1"/>
    <col min="13" max="13" width="62.140625" bestFit="1" customWidth="1"/>
    <col min="14" max="14" width="44.85546875" bestFit="1" customWidth="1"/>
    <col min="15" max="15" width="20.140625" bestFit="1" customWidth="1"/>
    <col min="16" max="16" width="24.42578125" bestFit="1" customWidth="1"/>
    <col min="17" max="17" width="43.5703125" bestFit="1" customWidth="1"/>
    <col min="18" max="18" width="46.85546875" bestFit="1" customWidth="1"/>
    <col min="19" max="19" width="30.140625" bestFit="1" customWidth="1"/>
    <col min="20" max="20" width="44.7109375" bestFit="1" customWidth="1"/>
    <col min="21" max="21" width="31.42578125" bestFit="1" customWidth="1"/>
    <col min="22" max="22" width="35.85546875" bestFit="1" customWidth="1"/>
    <col min="23" max="23" width="27.5703125" bestFit="1" customWidth="1"/>
    <col min="24" max="24" width="33.140625" bestFit="1" customWidth="1"/>
    <col min="25" max="25" width="48.140625" bestFit="1" customWidth="1"/>
    <col min="26" max="26" width="54.5703125" bestFit="1" customWidth="1"/>
    <col min="27" max="27" width="24.42578125" bestFit="1" customWidth="1"/>
    <col min="28" max="28" width="20.28515625" bestFit="1" customWidth="1"/>
    <col min="29" max="29" width="52.42578125" bestFit="1" customWidth="1"/>
    <col min="30" max="30" width="15.7109375" bestFit="1" customWidth="1"/>
    <col min="31" max="31" width="23.7109375" bestFit="1" customWidth="1"/>
    <col min="32" max="32" width="16.7109375" bestFit="1" customWidth="1"/>
  </cols>
  <sheetData>
    <row r="1" spans="1:32">
      <c r="A1" t="s">
        <v>1669</v>
      </c>
      <c r="B1" t="s">
        <v>1670</v>
      </c>
      <c r="C1" t="s">
        <v>1671</v>
      </c>
      <c r="D1" t="s">
        <v>1672</v>
      </c>
      <c r="E1" t="s">
        <v>1673</v>
      </c>
      <c r="F1" t="s">
        <v>1674</v>
      </c>
      <c r="G1" t="s">
        <v>1675</v>
      </c>
      <c r="H1" t="s">
        <v>1676</v>
      </c>
      <c r="I1" t="s">
        <v>1677</v>
      </c>
      <c r="J1" t="s">
        <v>1678</v>
      </c>
      <c r="K1" t="s">
        <v>1679</v>
      </c>
      <c r="L1" t="s">
        <v>1680</v>
      </c>
      <c r="M1" t="s">
        <v>1681</v>
      </c>
      <c r="N1" t="s">
        <v>1682</v>
      </c>
      <c r="O1" t="s">
        <v>1683</v>
      </c>
      <c r="P1" t="s">
        <v>1684</v>
      </c>
      <c r="Q1" t="s">
        <v>1685</v>
      </c>
      <c r="R1" t="s">
        <v>1686</v>
      </c>
      <c r="S1" t="s">
        <v>1687</v>
      </c>
      <c r="T1" t="s">
        <v>1688</v>
      </c>
      <c r="U1" t="s">
        <v>1689</v>
      </c>
      <c r="V1" t="s">
        <v>1690</v>
      </c>
      <c r="W1" t="s">
        <v>1691</v>
      </c>
      <c r="X1" t="s">
        <v>1692</v>
      </c>
      <c r="Y1" t="s">
        <v>1693</v>
      </c>
      <c r="Z1" t="s">
        <v>1694</v>
      </c>
      <c r="AA1" t="s">
        <v>1695</v>
      </c>
      <c r="AB1" t="s">
        <v>15</v>
      </c>
      <c r="AC1" t="s">
        <v>185</v>
      </c>
      <c r="AD1" t="s">
        <v>195</v>
      </c>
      <c r="AE1" t="s">
        <v>196</v>
      </c>
      <c r="AF1" t="s">
        <v>199</v>
      </c>
    </row>
    <row r="2" spans="1:32">
      <c r="A2" s="2">
        <v>44378</v>
      </c>
      <c r="B2" t="s">
        <v>1535</v>
      </c>
      <c r="C2">
        <v>16093</v>
      </c>
      <c r="D2">
        <v>5</v>
      </c>
      <c r="E2">
        <v>5</v>
      </c>
      <c r="F2">
        <v>0</v>
      </c>
      <c r="G2">
        <v>0</v>
      </c>
      <c r="H2">
        <v>0</v>
      </c>
      <c r="I2">
        <v>0</v>
      </c>
      <c r="J2">
        <v>0</v>
      </c>
      <c r="K2">
        <v>0</v>
      </c>
      <c r="L2">
        <v>0</v>
      </c>
      <c r="M2">
        <v>0</v>
      </c>
      <c r="N2">
        <v>11</v>
      </c>
      <c r="O2">
        <v>5</v>
      </c>
      <c r="P2">
        <v>5</v>
      </c>
      <c r="Q2">
        <v>5</v>
      </c>
      <c r="R2">
        <v>0</v>
      </c>
      <c r="S2">
        <v>5</v>
      </c>
      <c r="T2">
        <v>2</v>
      </c>
      <c r="U2">
        <v>5</v>
      </c>
      <c r="V2">
        <v>2</v>
      </c>
      <c r="W2">
        <v>5</v>
      </c>
      <c r="X2">
        <v>5</v>
      </c>
      <c r="Y2">
        <v>1</v>
      </c>
      <c r="Z2">
        <v>0</v>
      </c>
      <c r="AA2">
        <v>0</v>
      </c>
      <c r="AB2">
        <v>4536</v>
      </c>
      <c r="AC2" t="s">
        <v>65</v>
      </c>
      <c r="AD2" t="s">
        <v>1536</v>
      </c>
      <c r="AE2" t="s">
        <v>60</v>
      </c>
      <c r="AF2" t="s">
        <v>330</v>
      </c>
    </row>
    <row r="3" spans="1:32">
      <c r="A3" s="2">
        <v>44378</v>
      </c>
      <c r="B3" t="s">
        <v>1613</v>
      </c>
      <c r="C3">
        <v>3722</v>
      </c>
      <c r="D3">
        <v>11</v>
      </c>
      <c r="E3">
        <v>11</v>
      </c>
      <c r="F3">
        <v>11</v>
      </c>
      <c r="G3">
        <v>0</v>
      </c>
      <c r="H3">
        <v>0</v>
      </c>
      <c r="I3">
        <v>0</v>
      </c>
      <c r="J3">
        <v>0</v>
      </c>
      <c r="K3">
        <v>0</v>
      </c>
      <c r="L3">
        <v>0</v>
      </c>
      <c r="M3">
        <v>11</v>
      </c>
      <c r="N3">
        <v>97</v>
      </c>
      <c r="O3">
        <v>11</v>
      </c>
      <c r="P3">
        <v>11</v>
      </c>
      <c r="Q3">
        <v>11</v>
      </c>
      <c r="R3">
        <v>11</v>
      </c>
      <c r="S3">
        <v>11</v>
      </c>
      <c r="T3">
        <v>11</v>
      </c>
      <c r="U3">
        <v>8</v>
      </c>
      <c r="V3">
        <v>10</v>
      </c>
      <c r="W3">
        <v>6</v>
      </c>
      <c r="X3">
        <v>5</v>
      </c>
      <c r="Y3">
        <v>11</v>
      </c>
      <c r="Z3">
        <v>1</v>
      </c>
      <c r="AA3">
        <v>3</v>
      </c>
      <c r="AB3">
        <v>923</v>
      </c>
      <c r="AC3" t="s">
        <v>90</v>
      </c>
      <c r="AD3" t="s">
        <v>1604</v>
      </c>
      <c r="AE3" t="s">
        <v>87</v>
      </c>
      <c r="AF3" t="s">
        <v>217</v>
      </c>
    </row>
    <row r="4" spans="1:32">
      <c r="A4" s="2">
        <v>44378</v>
      </c>
      <c r="B4" t="s">
        <v>1617</v>
      </c>
      <c r="C4">
        <v>5921</v>
      </c>
      <c r="D4">
        <v>0</v>
      </c>
      <c r="E4">
        <v>0</v>
      </c>
      <c r="F4">
        <v>0</v>
      </c>
      <c r="G4">
        <v>0</v>
      </c>
      <c r="H4">
        <v>0</v>
      </c>
      <c r="I4">
        <v>0</v>
      </c>
      <c r="J4">
        <v>0</v>
      </c>
      <c r="K4">
        <v>0</v>
      </c>
      <c r="L4">
        <v>0</v>
      </c>
      <c r="M4">
        <v>0</v>
      </c>
      <c r="N4">
        <v>0</v>
      </c>
      <c r="O4">
        <v>0</v>
      </c>
      <c r="P4">
        <v>0</v>
      </c>
      <c r="Q4">
        <v>0</v>
      </c>
      <c r="R4">
        <v>0</v>
      </c>
      <c r="S4">
        <v>0</v>
      </c>
      <c r="T4">
        <v>0</v>
      </c>
      <c r="U4">
        <v>0</v>
      </c>
      <c r="V4">
        <v>0</v>
      </c>
      <c r="W4">
        <v>0</v>
      </c>
      <c r="X4">
        <v>0</v>
      </c>
      <c r="Y4">
        <v>0</v>
      </c>
      <c r="Z4">
        <v>0</v>
      </c>
      <c r="AA4">
        <v>0</v>
      </c>
      <c r="AB4">
        <v>1585</v>
      </c>
      <c r="AC4" t="s">
        <v>91</v>
      </c>
      <c r="AD4" t="s">
        <v>1604</v>
      </c>
      <c r="AE4" t="s">
        <v>87</v>
      </c>
      <c r="AF4" t="s">
        <v>217</v>
      </c>
    </row>
    <row r="5" spans="1:32">
      <c r="A5" s="2">
        <v>44378</v>
      </c>
      <c r="B5" t="s">
        <v>1603</v>
      </c>
      <c r="C5">
        <v>6274</v>
      </c>
      <c r="D5">
        <v>2</v>
      </c>
      <c r="E5">
        <v>2</v>
      </c>
      <c r="F5">
        <v>1</v>
      </c>
      <c r="G5">
        <v>0</v>
      </c>
      <c r="H5">
        <v>0</v>
      </c>
      <c r="I5">
        <v>0</v>
      </c>
      <c r="J5">
        <v>0</v>
      </c>
      <c r="K5">
        <v>0</v>
      </c>
      <c r="L5">
        <v>0</v>
      </c>
      <c r="M5">
        <v>1</v>
      </c>
      <c r="N5">
        <v>2</v>
      </c>
      <c r="O5">
        <v>2</v>
      </c>
      <c r="P5">
        <v>2</v>
      </c>
      <c r="Q5">
        <v>2</v>
      </c>
      <c r="R5">
        <v>1</v>
      </c>
      <c r="S5">
        <v>2</v>
      </c>
      <c r="T5">
        <v>1</v>
      </c>
      <c r="U5">
        <v>2</v>
      </c>
      <c r="V5">
        <v>1</v>
      </c>
      <c r="W5">
        <v>1</v>
      </c>
      <c r="X5">
        <v>2</v>
      </c>
      <c r="Y5">
        <v>0</v>
      </c>
      <c r="Z5">
        <v>0</v>
      </c>
      <c r="AA5">
        <v>0</v>
      </c>
      <c r="AB5">
        <v>1532</v>
      </c>
      <c r="AC5" t="s">
        <v>88</v>
      </c>
      <c r="AD5" t="s">
        <v>1604</v>
      </c>
      <c r="AE5" t="s">
        <v>87</v>
      </c>
      <c r="AF5" t="s">
        <v>217</v>
      </c>
    </row>
    <row r="6" spans="1:32">
      <c r="A6" s="2">
        <v>44378</v>
      </c>
      <c r="B6" t="s">
        <v>1540</v>
      </c>
      <c r="C6">
        <v>8999</v>
      </c>
      <c r="D6">
        <v>20</v>
      </c>
      <c r="E6">
        <v>20</v>
      </c>
      <c r="F6">
        <v>20</v>
      </c>
      <c r="G6">
        <v>0</v>
      </c>
      <c r="H6">
        <v>0</v>
      </c>
      <c r="I6">
        <v>0</v>
      </c>
      <c r="J6">
        <v>0</v>
      </c>
      <c r="K6">
        <v>0</v>
      </c>
      <c r="L6">
        <v>0</v>
      </c>
      <c r="M6">
        <v>20</v>
      </c>
      <c r="N6">
        <v>28</v>
      </c>
      <c r="O6">
        <v>20</v>
      </c>
      <c r="P6">
        <v>20</v>
      </c>
      <c r="Q6">
        <v>20</v>
      </c>
      <c r="R6">
        <v>20</v>
      </c>
      <c r="S6">
        <v>20</v>
      </c>
      <c r="T6">
        <v>18</v>
      </c>
      <c r="U6">
        <v>2</v>
      </c>
      <c r="V6">
        <v>5</v>
      </c>
      <c r="W6">
        <v>15</v>
      </c>
      <c r="X6">
        <v>18</v>
      </c>
      <c r="Y6">
        <v>19</v>
      </c>
      <c r="Z6">
        <v>0</v>
      </c>
      <c r="AA6">
        <v>10</v>
      </c>
      <c r="AB6">
        <v>2238</v>
      </c>
      <c r="AC6" t="s">
        <v>61</v>
      </c>
      <c r="AD6" t="s">
        <v>1536</v>
      </c>
      <c r="AE6" t="s">
        <v>60</v>
      </c>
      <c r="AF6" t="s">
        <v>217</v>
      </c>
    </row>
    <row r="7" spans="1:32">
      <c r="A7" s="2">
        <v>44378</v>
      </c>
      <c r="B7" t="s">
        <v>1609</v>
      </c>
      <c r="C7">
        <v>2015</v>
      </c>
      <c r="D7">
        <v>18</v>
      </c>
      <c r="E7">
        <v>18</v>
      </c>
      <c r="F7">
        <v>18</v>
      </c>
      <c r="G7">
        <v>0</v>
      </c>
      <c r="H7">
        <v>0</v>
      </c>
      <c r="I7">
        <v>0</v>
      </c>
      <c r="J7">
        <v>0</v>
      </c>
      <c r="K7">
        <v>0</v>
      </c>
      <c r="L7">
        <v>0</v>
      </c>
      <c r="M7">
        <v>18</v>
      </c>
      <c r="N7">
        <v>20</v>
      </c>
      <c r="O7">
        <v>18</v>
      </c>
      <c r="P7">
        <v>18</v>
      </c>
      <c r="Q7">
        <v>18</v>
      </c>
      <c r="R7">
        <v>18</v>
      </c>
      <c r="S7">
        <v>18</v>
      </c>
      <c r="T7">
        <v>18</v>
      </c>
      <c r="U7">
        <v>13</v>
      </c>
      <c r="V7">
        <v>0</v>
      </c>
      <c r="W7">
        <v>18</v>
      </c>
      <c r="X7">
        <v>16</v>
      </c>
      <c r="Y7">
        <v>6</v>
      </c>
      <c r="Z7">
        <v>0</v>
      </c>
      <c r="AA7">
        <v>11</v>
      </c>
      <c r="AB7">
        <v>581</v>
      </c>
      <c r="AC7" t="s">
        <v>89</v>
      </c>
      <c r="AD7" t="s">
        <v>1604</v>
      </c>
      <c r="AE7" t="s">
        <v>87</v>
      </c>
      <c r="AF7" t="s">
        <v>217</v>
      </c>
    </row>
    <row r="8" spans="1:32">
      <c r="A8" s="2">
        <v>44378</v>
      </c>
      <c r="B8" t="s">
        <v>1527</v>
      </c>
      <c r="C8">
        <v>4360</v>
      </c>
      <c r="D8">
        <v>13</v>
      </c>
      <c r="E8">
        <v>13</v>
      </c>
      <c r="F8">
        <v>9</v>
      </c>
      <c r="G8">
        <v>0</v>
      </c>
      <c r="H8">
        <v>0</v>
      </c>
      <c r="I8">
        <v>0</v>
      </c>
      <c r="J8">
        <v>0</v>
      </c>
      <c r="K8">
        <v>0</v>
      </c>
      <c r="L8">
        <v>0</v>
      </c>
      <c r="M8">
        <v>9</v>
      </c>
      <c r="N8">
        <v>33</v>
      </c>
      <c r="O8">
        <v>12</v>
      </c>
      <c r="P8">
        <v>9</v>
      </c>
      <c r="Q8">
        <v>11</v>
      </c>
      <c r="R8">
        <v>12</v>
      </c>
      <c r="S8">
        <v>13</v>
      </c>
      <c r="T8">
        <v>12</v>
      </c>
      <c r="U8">
        <v>0</v>
      </c>
      <c r="V8">
        <v>0</v>
      </c>
      <c r="W8">
        <v>10</v>
      </c>
      <c r="X8">
        <v>7</v>
      </c>
      <c r="Y8">
        <v>11</v>
      </c>
      <c r="Z8">
        <v>0</v>
      </c>
      <c r="AA8">
        <v>2</v>
      </c>
      <c r="AB8">
        <v>1242</v>
      </c>
      <c r="AC8" t="s">
        <v>71</v>
      </c>
      <c r="AD8" t="s">
        <v>1499</v>
      </c>
      <c r="AE8" t="s">
        <v>66</v>
      </c>
      <c r="AF8" t="s">
        <v>217</v>
      </c>
    </row>
    <row r="9" spans="1:32">
      <c r="A9" s="2">
        <v>44378</v>
      </c>
      <c r="B9" t="s">
        <v>1622</v>
      </c>
      <c r="C9">
        <v>3559</v>
      </c>
      <c r="D9">
        <v>42</v>
      </c>
      <c r="E9">
        <v>42</v>
      </c>
      <c r="F9">
        <v>41</v>
      </c>
      <c r="G9">
        <v>0</v>
      </c>
      <c r="H9">
        <v>0</v>
      </c>
      <c r="I9">
        <v>0</v>
      </c>
      <c r="J9">
        <v>0</v>
      </c>
      <c r="K9">
        <v>0</v>
      </c>
      <c r="L9">
        <v>0</v>
      </c>
      <c r="M9">
        <v>41</v>
      </c>
      <c r="N9">
        <v>46</v>
      </c>
      <c r="O9">
        <v>42</v>
      </c>
      <c r="P9">
        <v>42</v>
      </c>
      <c r="Q9">
        <v>42</v>
      </c>
      <c r="R9">
        <v>41</v>
      </c>
      <c r="S9">
        <v>42</v>
      </c>
      <c r="T9">
        <v>42</v>
      </c>
      <c r="U9">
        <v>32</v>
      </c>
      <c r="V9">
        <v>42</v>
      </c>
      <c r="W9">
        <v>39</v>
      </c>
      <c r="X9">
        <v>39</v>
      </c>
      <c r="Y9">
        <v>29</v>
      </c>
      <c r="Z9">
        <v>0</v>
      </c>
      <c r="AA9">
        <v>21</v>
      </c>
      <c r="AB9">
        <v>838</v>
      </c>
      <c r="AC9" t="s">
        <v>93</v>
      </c>
      <c r="AD9" t="s">
        <v>1604</v>
      </c>
      <c r="AE9" t="s">
        <v>87</v>
      </c>
      <c r="AF9" t="s">
        <v>217</v>
      </c>
    </row>
    <row r="10" spans="1:32">
      <c r="A10" s="2">
        <v>44378</v>
      </c>
      <c r="B10" t="s">
        <v>1623</v>
      </c>
      <c r="C10">
        <v>14897</v>
      </c>
      <c r="D10">
        <v>229</v>
      </c>
      <c r="E10">
        <v>229</v>
      </c>
      <c r="F10">
        <v>207</v>
      </c>
      <c r="G10">
        <v>0</v>
      </c>
      <c r="H10">
        <v>0</v>
      </c>
      <c r="I10">
        <v>0</v>
      </c>
      <c r="J10">
        <v>0</v>
      </c>
      <c r="K10">
        <v>0</v>
      </c>
      <c r="L10">
        <v>0</v>
      </c>
      <c r="M10">
        <v>207</v>
      </c>
      <c r="N10">
        <v>442</v>
      </c>
      <c r="O10">
        <v>214</v>
      </c>
      <c r="P10">
        <v>229</v>
      </c>
      <c r="Q10">
        <v>210</v>
      </c>
      <c r="R10">
        <v>211</v>
      </c>
      <c r="S10">
        <v>229</v>
      </c>
      <c r="T10">
        <v>223</v>
      </c>
      <c r="U10">
        <v>169</v>
      </c>
      <c r="V10">
        <v>0</v>
      </c>
      <c r="W10">
        <v>2</v>
      </c>
      <c r="X10">
        <v>227</v>
      </c>
      <c r="Y10">
        <v>103</v>
      </c>
      <c r="Z10">
        <v>0</v>
      </c>
      <c r="AA10">
        <v>0</v>
      </c>
      <c r="AB10">
        <v>3886</v>
      </c>
      <c r="AC10" t="s">
        <v>55</v>
      </c>
      <c r="AD10" t="s">
        <v>1624</v>
      </c>
      <c r="AE10" t="s">
        <v>54</v>
      </c>
      <c r="AF10" t="s">
        <v>217</v>
      </c>
    </row>
    <row r="11" spans="1:32">
      <c r="A11" s="2">
        <v>44378</v>
      </c>
      <c r="B11" t="s">
        <v>1531</v>
      </c>
      <c r="C11">
        <v>5286</v>
      </c>
      <c r="D11">
        <v>0</v>
      </c>
      <c r="E11">
        <v>0</v>
      </c>
      <c r="F11">
        <v>0</v>
      </c>
      <c r="G11">
        <v>0</v>
      </c>
      <c r="H11">
        <v>0</v>
      </c>
      <c r="I11">
        <v>0</v>
      </c>
      <c r="J11">
        <v>0</v>
      </c>
      <c r="K11">
        <v>0</v>
      </c>
      <c r="L11">
        <v>0</v>
      </c>
      <c r="M11">
        <v>0</v>
      </c>
      <c r="N11">
        <v>0</v>
      </c>
      <c r="O11">
        <v>0</v>
      </c>
      <c r="P11">
        <v>0</v>
      </c>
      <c r="Q11">
        <v>0</v>
      </c>
      <c r="R11">
        <v>0</v>
      </c>
      <c r="S11">
        <v>0</v>
      </c>
      <c r="T11">
        <v>0</v>
      </c>
      <c r="U11">
        <v>0</v>
      </c>
      <c r="V11">
        <v>0</v>
      </c>
      <c r="W11">
        <v>0</v>
      </c>
      <c r="X11">
        <v>0</v>
      </c>
      <c r="Y11">
        <v>0</v>
      </c>
      <c r="Z11">
        <v>0</v>
      </c>
      <c r="AA11">
        <v>0</v>
      </c>
      <c r="AB11">
        <v>1372</v>
      </c>
      <c r="AC11" t="s">
        <v>72</v>
      </c>
      <c r="AD11" t="s">
        <v>1499</v>
      </c>
      <c r="AE11" t="s">
        <v>66</v>
      </c>
      <c r="AF11" t="s">
        <v>330</v>
      </c>
    </row>
    <row r="12" spans="1:32">
      <c r="A12" s="2">
        <v>44378</v>
      </c>
      <c r="B12" t="s">
        <v>1567</v>
      </c>
      <c r="C12">
        <v>11570</v>
      </c>
      <c r="D12">
        <v>3</v>
      </c>
      <c r="E12">
        <v>3</v>
      </c>
      <c r="F12">
        <v>3</v>
      </c>
      <c r="G12">
        <v>0</v>
      </c>
      <c r="H12">
        <v>0</v>
      </c>
      <c r="I12">
        <v>0</v>
      </c>
      <c r="J12">
        <v>0</v>
      </c>
      <c r="K12">
        <v>0</v>
      </c>
      <c r="L12">
        <v>0</v>
      </c>
      <c r="M12">
        <v>3</v>
      </c>
      <c r="N12">
        <v>4</v>
      </c>
      <c r="O12">
        <v>3</v>
      </c>
      <c r="P12">
        <v>3</v>
      </c>
      <c r="Q12">
        <v>3</v>
      </c>
      <c r="R12">
        <v>3</v>
      </c>
      <c r="S12">
        <v>3</v>
      </c>
      <c r="T12">
        <v>3</v>
      </c>
      <c r="U12">
        <v>3</v>
      </c>
      <c r="V12">
        <v>0</v>
      </c>
      <c r="W12">
        <v>3</v>
      </c>
      <c r="X12">
        <v>3</v>
      </c>
      <c r="Y12">
        <v>3</v>
      </c>
      <c r="Z12">
        <v>0</v>
      </c>
      <c r="AA12">
        <v>2</v>
      </c>
      <c r="AB12">
        <v>2589</v>
      </c>
      <c r="AC12" t="s">
        <v>84</v>
      </c>
      <c r="AD12" t="s">
        <v>1557</v>
      </c>
      <c r="AE12" t="s">
        <v>83</v>
      </c>
      <c r="AF12" t="s">
        <v>217</v>
      </c>
    </row>
    <row r="13" spans="1:32">
      <c r="A13" s="2">
        <v>44378</v>
      </c>
      <c r="B13" t="s">
        <v>1618</v>
      </c>
      <c r="C13">
        <v>14815</v>
      </c>
      <c r="D13">
        <v>133</v>
      </c>
      <c r="E13">
        <v>133</v>
      </c>
      <c r="F13">
        <v>84</v>
      </c>
      <c r="G13">
        <v>0</v>
      </c>
      <c r="H13">
        <v>0</v>
      </c>
      <c r="I13">
        <v>0</v>
      </c>
      <c r="J13">
        <v>0</v>
      </c>
      <c r="K13">
        <v>0</v>
      </c>
      <c r="L13">
        <v>0</v>
      </c>
      <c r="M13">
        <v>84</v>
      </c>
      <c r="N13">
        <v>244</v>
      </c>
      <c r="O13">
        <v>132</v>
      </c>
      <c r="P13">
        <v>115</v>
      </c>
      <c r="Q13">
        <v>130</v>
      </c>
      <c r="R13">
        <v>104</v>
      </c>
      <c r="S13">
        <v>128</v>
      </c>
      <c r="T13">
        <v>76</v>
      </c>
      <c r="U13">
        <v>100</v>
      </c>
      <c r="V13">
        <v>108</v>
      </c>
      <c r="W13">
        <v>52</v>
      </c>
      <c r="X13">
        <v>130</v>
      </c>
      <c r="Y13">
        <v>78</v>
      </c>
      <c r="Z13">
        <v>9</v>
      </c>
      <c r="AA13">
        <v>3</v>
      </c>
      <c r="AB13">
        <v>3505</v>
      </c>
      <c r="AC13" t="s">
        <v>92</v>
      </c>
      <c r="AD13" t="s">
        <v>1604</v>
      </c>
      <c r="AE13" t="s">
        <v>87</v>
      </c>
      <c r="AF13" t="s">
        <v>217</v>
      </c>
    </row>
    <row r="14" spans="1:32">
      <c r="A14" s="2">
        <v>44378</v>
      </c>
      <c r="B14" t="s">
        <v>1556</v>
      </c>
      <c r="C14">
        <v>15237</v>
      </c>
      <c r="D14">
        <v>17</v>
      </c>
      <c r="E14">
        <v>17</v>
      </c>
      <c r="F14">
        <v>16</v>
      </c>
      <c r="G14">
        <v>0</v>
      </c>
      <c r="H14">
        <v>0</v>
      </c>
      <c r="I14">
        <v>0</v>
      </c>
      <c r="J14">
        <v>0</v>
      </c>
      <c r="K14">
        <v>0</v>
      </c>
      <c r="L14">
        <v>0</v>
      </c>
      <c r="M14">
        <v>0</v>
      </c>
      <c r="N14">
        <v>35</v>
      </c>
      <c r="O14">
        <v>17</v>
      </c>
      <c r="P14">
        <v>17</v>
      </c>
      <c r="Q14">
        <v>19</v>
      </c>
      <c r="R14">
        <v>16</v>
      </c>
      <c r="S14">
        <v>17</v>
      </c>
      <c r="T14">
        <v>2</v>
      </c>
      <c r="U14">
        <v>13</v>
      </c>
      <c r="V14">
        <v>15</v>
      </c>
      <c r="W14">
        <v>3</v>
      </c>
      <c r="X14">
        <v>16</v>
      </c>
      <c r="Y14">
        <v>9</v>
      </c>
      <c r="Z14">
        <v>0</v>
      </c>
      <c r="AA14">
        <v>0</v>
      </c>
      <c r="AB14">
        <v>3548</v>
      </c>
      <c r="AC14" t="s">
        <v>86</v>
      </c>
      <c r="AD14" t="s">
        <v>1557</v>
      </c>
      <c r="AE14" t="s">
        <v>83</v>
      </c>
      <c r="AF14" t="s">
        <v>330</v>
      </c>
    </row>
    <row r="15" spans="1:32">
      <c r="A15" s="2">
        <v>44378</v>
      </c>
      <c r="B15" t="s">
        <v>1583</v>
      </c>
      <c r="C15">
        <v>9904</v>
      </c>
      <c r="D15">
        <v>44</v>
      </c>
      <c r="E15">
        <v>44</v>
      </c>
      <c r="F15">
        <v>11</v>
      </c>
      <c r="G15">
        <v>0</v>
      </c>
      <c r="H15">
        <v>0</v>
      </c>
      <c r="I15">
        <v>0</v>
      </c>
      <c r="J15">
        <v>0</v>
      </c>
      <c r="K15">
        <v>0</v>
      </c>
      <c r="L15">
        <v>0</v>
      </c>
      <c r="M15">
        <v>11</v>
      </c>
      <c r="N15">
        <v>82</v>
      </c>
      <c r="O15">
        <v>42</v>
      </c>
      <c r="P15">
        <v>44</v>
      </c>
      <c r="Q15">
        <v>43</v>
      </c>
      <c r="R15">
        <v>13</v>
      </c>
      <c r="S15">
        <v>44</v>
      </c>
      <c r="T15">
        <v>24</v>
      </c>
      <c r="U15">
        <v>43</v>
      </c>
      <c r="V15">
        <v>0</v>
      </c>
      <c r="W15">
        <v>0</v>
      </c>
      <c r="X15">
        <v>44</v>
      </c>
      <c r="Y15">
        <v>23</v>
      </c>
      <c r="Z15">
        <v>0</v>
      </c>
      <c r="AA15">
        <v>35</v>
      </c>
      <c r="AB15">
        <v>2301</v>
      </c>
      <c r="AC15" t="s">
        <v>82</v>
      </c>
      <c r="AD15" t="s">
        <v>1572</v>
      </c>
      <c r="AE15" t="s">
        <v>75</v>
      </c>
      <c r="AF15" t="s">
        <v>217</v>
      </c>
    </row>
    <row r="16" spans="1:32">
      <c r="A16" s="2">
        <v>44378</v>
      </c>
      <c r="B16" t="s">
        <v>1552</v>
      </c>
      <c r="C16">
        <v>7696</v>
      </c>
      <c r="D16">
        <v>9</v>
      </c>
      <c r="E16">
        <v>9</v>
      </c>
      <c r="F16">
        <v>2</v>
      </c>
      <c r="G16">
        <v>0</v>
      </c>
      <c r="H16">
        <v>0</v>
      </c>
      <c r="I16">
        <v>0</v>
      </c>
      <c r="J16">
        <v>0</v>
      </c>
      <c r="K16">
        <v>0</v>
      </c>
      <c r="L16">
        <v>0</v>
      </c>
      <c r="M16">
        <v>2</v>
      </c>
      <c r="N16">
        <v>53</v>
      </c>
      <c r="O16">
        <v>8</v>
      </c>
      <c r="P16">
        <v>9</v>
      </c>
      <c r="Q16">
        <v>3</v>
      </c>
      <c r="R16">
        <v>9</v>
      </c>
      <c r="S16">
        <v>9</v>
      </c>
      <c r="T16">
        <v>8</v>
      </c>
      <c r="U16">
        <v>6</v>
      </c>
      <c r="V16">
        <v>1</v>
      </c>
      <c r="W16">
        <v>2</v>
      </c>
      <c r="X16">
        <v>8</v>
      </c>
      <c r="Y16">
        <v>4</v>
      </c>
      <c r="Z16">
        <v>0</v>
      </c>
      <c r="AA16">
        <v>1</v>
      </c>
      <c r="AB16">
        <v>2001</v>
      </c>
      <c r="AC16" t="s">
        <v>63</v>
      </c>
      <c r="AD16" t="s">
        <v>1536</v>
      </c>
      <c r="AE16" t="s">
        <v>60</v>
      </c>
      <c r="AF16" t="s">
        <v>217</v>
      </c>
    </row>
    <row r="17" spans="1:32">
      <c r="A17" s="2">
        <v>44378</v>
      </c>
      <c r="B17" t="s">
        <v>1563</v>
      </c>
      <c r="C17">
        <v>9612</v>
      </c>
      <c r="D17">
        <v>3</v>
      </c>
      <c r="E17">
        <v>3</v>
      </c>
      <c r="F17">
        <v>3</v>
      </c>
      <c r="G17">
        <v>0</v>
      </c>
      <c r="H17">
        <v>0</v>
      </c>
      <c r="I17">
        <v>0</v>
      </c>
      <c r="J17">
        <v>0</v>
      </c>
      <c r="K17">
        <v>0</v>
      </c>
      <c r="L17">
        <v>0</v>
      </c>
      <c r="M17">
        <v>3</v>
      </c>
      <c r="N17">
        <v>4</v>
      </c>
      <c r="O17">
        <v>3</v>
      </c>
      <c r="P17">
        <v>3</v>
      </c>
      <c r="Q17">
        <v>3</v>
      </c>
      <c r="R17">
        <v>3</v>
      </c>
      <c r="S17">
        <v>3</v>
      </c>
      <c r="T17">
        <v>2</v>
      </c>
      <c r="U17">
        <v>2</v>
      </c>
      <c r="V17">
        <v>1</v>
      </c>
      <c r="W17">
        <v>2</v>
      </c>
      <c r="X17">
        <v>3</v>
      </c>
      <c r="Y17">
        <v>1</v>
      </c>
      <c r="Z17">
        <v>0</v>
      </c>
      <c r="AA17">
        <v>0</v>
      </c>
      <c r="AB17">
        <v>2516</v>
      </c>
      <c r="AC17" t="s">
        <v>85</v>
      </c>
      <c r="AD17" t="s">
        <v>1557</v>
      </c>
      <c r="AE17" t="s">
        <v>83</v>
      </c>
      <c r="AF17" t="s">
        <v>217</v>
      </c>
    </row>
    <row r="18" spans="1:32">
      <c r="A18" s="2">
        <v>44378</v>
      </c>
      <c r="B18" t="s">
        <v>1571</v>
      </c>
      <c r="C18">
        <v>10047</v>
      </c>
      <c r="D18">
        <v>1</v>
      </c>
      <c r="E18">
        <v>1</v>
      </c>
      <c r="F18">
        <v>1</v>
      </c>
      <c r="G18">
        <v>0</v>
      </c>
      <c r="H18">
        <v>0</v>
      </c>
      <c r="I18">
        <v>0</v>
      </c>
      <c r="J18">
        <v>0</v>
      </c>
      <c r="K18">
        <v>0</v>
      </c>
      <c r="L18">
        <v>0</v>
      </c>
      <c r="M18">
        <v>0</v>
      </c>
      <c r="N18">
        <v>21</v>
      </c>
      <c r="O18">
        <v>1</v>
      </c>
      <c r="P18">
        <v>1</v>
      </c>
      <c r="Q18">
        <v>1</v>
      </c>
      <c r="R18">
        <v>1</v>
      </c>
      <c r="S18">
        <v>1</v>
      </c>
      <c r="T18">
        <v>0</v>
      </c>
      <c r="U18">
        <v>1</v>
      </c>
      <c r="V18">
        <v>0</v>
      </c>
      <c r="W18">
        <v>1</v>
      </c>
      <c r="X18">
        <v>1</v>
      </c>
      <c r="Y18">
        <v>1</v>
      </c>
      <c r="Z18">
        <v>0</v>
      </c>
      <c r="AA18">
        <v>0</v>
      </c>
      <c r="AB18">
        <v>2563</v>
      </c>
      <c r="AC18" t="s">
        <v>81</v>
      </c>
      <c r="AD18" t="s">
        <v>1572</v>
      </c>
      <c r="AE18" t="s">
        <v>75</v>
      </c>
      <c r="AF18" t="s">
        <v>330</v>
      </c>
    </row>
    <row r="19" spans="1:32">
      <c r="A19" s="2">
        <v>44378</v>
      </c>
      <c r="B19" t="s">
        <v>1578</v>
      </c>
      <c r="C19">
        <v>15439</v>
      </c>
      <c r="D19">
        <v>0</v>
      </c>
      <c r="E19">
        <v>0</v>
      </c>
      <c r="F19">
        <v>0</v>
      </c>
      <c r="G19">
        <v>0</v>
      </c>
      <c r="H19">
        <v>0</v>
      </c>
      <c r="I19">
        <v>0</v>
      </c>
      <c r="J19">
        <v>0</v>
      </c>
      <c r="K19">
        <v>0</v>
      </c>
      <c r="L19">
        <v>0</v>
      </c>
      <c r="M19">
        <v>0</v>
      </c>
      <c r="N19">
        <v>0</v>
      </c>
      <c r="O19">
        <v>0</v>
      </c>
      <c r="P19">
        <v>0</v>
      </c>
      <c r="Q19">
        <v>0</v>
      </c>
      <c r="R19">
        <v>0</v>
      </c>
      <c r="S19">
        <v>0</v>
      </c>
      <c r="T19">
        <v>0</v>
      </c>
      <c r="U19">
        <v>0</v>
      </c>
      <c r="V19">
        <v>0</v>
      </c>
      <c r="W19">
        <v>0</v>
      </c>
      <c r="X19">
        <v>0</v>
      </c>
      <c r="Y19">
        <v>0</v>
      </c>
      <c r="Z19">
        <v>0</v>
      </c>
      <c r="AA19">
        <v>0</v>
      </c>
      <c r="AB19">
        <v>4501</v>
      </c>
      <c r="AC19" t="s">
        <v>79</v>
      </c>
      <c r="AD19" t="s">
        <v>1572</v>
      </c>
      <c r="AE19" t="s">
        <v>75</v>
      </c>
      <c r="AF19" t="s">
        <v>217</v>
      </c>
    </row>
    <row r="20" spans="1:32">
      <c r="A20" s="2">
        <v>44378</v>
      </c>
      <c r="B20" t="s">
        <v>1595</v>
      </c>
      <c r="C20">
        <v>8026</v>
      </c>
      <c r="D20">
        <v>209</v>
      </c>
      <c r="E20">
        <v>209</v>
      </c>
      <c r="F20">
        <v>209</v>
      </c>
      <c r="G20">
        <v>0</v>
      </c>
      <c r="H20">
        <v>0</v>
      </c>
      <c r="I20">
        <v>0</v>
      </c>
      <c r="J20">
        <v>0</v>
      </c>
      <c r="K20">
        <v>0</v>
      </c>
      <c r="L20">
        <v>0</v>
      </c>
      <c r="M20">
        <v>209</v>
      </c>
      <c r="N20">
        <v>852</v>
      </c>
      <c r="O20">
        <v>209</v>
      </c>
      <c r="P20">
        <v>209</v>
      </c>
      <c r="Q20">
        <v>209</v>
      </c>
      <c r="R20">
        <v>209</v>
      </c>
      <c r="S20">
        <v>209</v>
      </c>
      <c r="T20">
        <v>209</v>
      </c>
      <c r="U20">
        <v>153</v>
      </c>
      <c r="V20">
        <v>205</v>
      </c>
      <c r="W20">
        <v>203</v>
      </c>
      <c r="X20">
        <v>205</v>
      </c>
      <c r="Y20">
        <v>195</v>
      </c>
      <c r="Z20">
        <v>1</v>
      </c>
      <c r="AA20">
        <v>2</v>
      </c>
      <c r="AB20">
        <v>2218</v>
      </c>
      <c r="AC20" t="s">
        <v>78</v>
      </c>
      <c r="AD20" t="s">
        <v>1572</v>
      </c>
      <c r="AE20" t="s">
        <v>75</v>
      </c>
      <c r="AF20" t="s">
        <v>217</v>
      </c>
    </row>
    <row r="21" spans="1:32">
      <c r="A21" s="2">
        <v>44378</v>
      </c>
      <c r="B21" t="s">
        <v>1544</v>
      </c>
      <c r="C21">
        <v>13423</v>
      </c>
      <c r="D21">
        <v>30</v>
      </c>
      <c r="E21">
        <v>30</v>
      </c>
      <c r="F21">
        <v>30</v>
      </c>
      <c r="G21">
        <v>0</v>
      </c>
      <c r="H21">
        <v>0</v>
      </c>
      <c r="I21">
        <v>0</v>
      </c>
      <c r="J21">
        <v>0</v>
      </c>
      <c r="K21">
        <v>0</v>
      </c>
      <c r="L21">
        <v>0</v>
      </c>
      <c r="M21">
        <v>30</v>
      </c>
      <c r="N21">
        <v>251</v>
      </c>
      <c r="O21">
        <v>30</v>
      </c>
      <c r="P21">
        <v>30</v>
      </c>
      <c r="Q21">
        <v>30</v>
      </c>
      <c r="R21">
        <v>30</v>
      </c>
      <c r="S21">
        <v>30</v>
      </c>
      <c r="T21">
        <v>25</v>
      </c>
      <c r="U21">
        <v>16</v>
      </c>
      <c r="V21">
        <v>25</v>
      </c>
      <c r="W21">
        <v>26</v>
      </c>
      <c r="X21">
        <v>29</v>
      </c>
      <c r="Y21">
        <v>21</v>
      </c>
      <c r="Z21">
        <v>2</v>
      </c>
      <c r="AA21">
        <v>0</v>
      </c>
      <c r="AB21">
        <v>3727</v>
      </c>
      <c r="AC21" t="s">
        <v>62</v>
      </c>
      <c r="AD21" t="s">
        <v>1536</v>
      </c>
      <c r="AE21" t="s">
        <v>60</v>
      </c>
      <c r="AF21" t="s">
        <v>217</v>
      </c>
    </row>
    <row r="22" spans="1:32">
      <c r="A22" s="2">
        <v>44378</v>
      </c>
      <c r="B22" t="s">
        <v>1599</v>
      </c>
      <c r="C22">
        <v>4850</v>
      </c>
      <c r="D22">
        <v>0</v>
      </c>
      <c r="E22">
        <v>0</v>
      </c>
      <c r="F22">
        <v>0</v>
      </c>
      <c r="G22">
        <v>0</v>
      </c>
      <c r="H22">
        <v>0</v>
      </c>
      <c r="I22">
        <v>0</v>
      </c>
      <c r="J22">
        <v>0</v>
      </c>
      <c r="K22">
        <v>0</v>
      </c>
      <c r="L22">
        <v>0</v>
      </c>
      <c r="M22">
        <v>0</v>
      </c>
      <c r="N22">
        <v>0</v>
      </c>
      <c r="O22">
        <v>0</v>
      </c>
      <c r="P22">
        <v>0</v>
      </c>
      <c r="Q22">
        <v>0</v>
      </c>
      <c r="R22">
        <v>0</v>
      </c>
      <c r="S22">
        <v>0</v>
      </c>
      <c r="T22">
        <v>0</v>
      </c>
      <c r="U22">
        <v>0</v>
      </c>
      <c r="V22">
        <v>0</v>
      </c>
      <c r="W22">
        <v>0</v>
      </c>
      <c r="X22">
        <v>0</v>
      </c>
      <c r="Y22">
        <v>0</v>
      </c>
      <c r="Z22">
        <v>0</v>
      </c>
      <c r="AA22">
        <v>0</v>
      </c>
      <c r="AB22">
        <v>1287</v>
      </c>
      <c r="AC22" t="s">
        <v>80</v>
      </c>
      <c r="AD22" t="s">
        <v>1572</v>
      </c>
      <c r="AE22" t="s">
        <v>75</v>
      </c>
      <c r="AF22" t="s">
        <v>217</v>
      </c>
    </row>
    <row r="23" spans="1:32">
      <c r="A23" s="2">
        <v>44378</v>
      </c>
      <c r="B23" t="s">
        <v>1587</v>
      </c>
      <c r="C23">
        <v>6737</v>
      </c>
      <c r="D23">
        <v>17</v>
      </c>
      <c r="E23">
        <v>17</v>
      </c>
      <c r="F23">
        <v>17</v>
      </c>
      <c r="G23">
        <v>0</v>
      </c>
      <c r="H23">
        <v>0</v>
      </c>
      <c r="I23">
        <v>0</v>
      </c>
      <c r="J23">
        <v>0</v>
      </c>
      <c r="K23">
        <v>0</v>
      </c>
      <c r="L23">
        <v>0</v>
      </c>
      <c r="M23">
        <v>17</v>
      </c>
      <c r="N23">
        <v>17</v>
      </c>
      <c r="O23">
        <v>17</v>
      </c>
      <c r="P23">
        <v>17</v>
      </c>
      <c r="Q23">
        <v>17</v>
      </c>
      <c r="R23">
        <v>17</v>
      </c>
      <c r="S23">
        <v>17</v>
      </c>
      <c r="T23">
        <v>17</v>
      </c>
      <c r="U23">
        <v>17</v>
      </c>
      <c r="V23">
        <v>15</v>
      </c>
      <c r="W23">
        <v>16</v>
      </c>
      <c r="X23">
        <v>17</v>
      </c>
      <c r="Y23">
        <v>11</v>
      </c>
      <c r="Z23">
        <v>1</v>
      </c>
      <c r="AA23">
        <v>14</v>
      </c>
      <c r="AB23">
        <v>1442</v>
      </c>
      <c r="AC23" t="s">
        <v>76</v>
      </c>
      <c r="AD23" t="s">
        <v>1572</v>
      </c>
      <c r="AE23" t="s">
        <v>75</v>
      </c>
      <c r="AF23" t="s">
        <v>217</v>
      </c>
    </row>
    <row r="24" spans="1:32">
      <c r="A24" s="2">
        <v>44378</v>
      </c>
      <c r="B24" t="s">
        <v>1591</v>
      </c>
      <c r="C24">
        <v>3294</v>
      </c>
      <c r="D24">
        <v>15</v>
      </c>
      <c r="E24">
        <v>15</v>
      </c>
      <c r="F24">
        <v>13</v>
      </c>
      <c r="G24">
        <v>0</v>
      </c>
      <c r="H24">
        <v>0</v>
      </c>
      <c r="I24">
        <v>0</v>
      </c>
      <c r="J24">
        <v>0</v>
      </c>
      <c r="K24">
        <v>0</v>
      </c>
      <c r="L24">
        <v>0</v>
      </c>
      <c r="M24">
        <v>13</v>
      </c>
      <c r="N24">
        <v>16</v>
      </c>
      <c r="O24">
        <v>14</v>
      </c>
      <c r="P24">
        <v>15</v>
      </c>
      <c r="Q24">
        <v>14</v>
      </c>
      <c r="R24">
        <v>14</v>
      </c>
      <c r="S24">
        <v>15</v>
      </c>
      <c r="T24">
        <v>15</v>
      </c>
      <c r="U24">
        <v>0</v>
      </c>
      <c r="V24">
        <v>0</v>
      </c>
      <c r="W24">
        <v>0</v>
      </c>
      <c r="X24">
        <v>10</v>
      </c>
      <c r="Y24">
        <v>5</v>
      </c>
      <c r="Z24">
        <v>0</v>
      </c>
      <c r="AA24">
        <v>1</v>
      </c>
      <c r="AB24">
        <v>817</v>
      </c>
      <c r="AC24" t="s">
        <v>77</v>
      </c>
      <c r="AD24" t="s">
        <v>1572</v>
      </c>
      <c r="AE24" t="s">
        <v>75</v>
      </c>
      <c r="AF24" t="s">
        <v>217</v>
      </c>
    </row>
    <row r="25" spans="1:32">
      <c r="A25" s="2">
        <v>44378</v>
      </c>
      <c r="B25" t="s">
        <v>1548</v>
      </c>
      <c r="C25">
        <v>6909</v>
      </c>
      <c r="D25">
        <v>1</v>
      </c>
      <c r="E25">
        <v>1</v>
      </c>
      <c r="F25">
        <v>1</v>
      </c>
      <c r="G25">
        <v>0</v>
      </c>
      <c r="H25">
        <v>0</v>
      </c>
      <c r="I25">
        <v>0</v>
      </c>
      <c r="J25">
        <v>0</v>
      </c>
      <c r="K25">
        <v>0</v>
      </c>
      <c r="L25">
        <v>0</v>
      </c>
      <c r="M25">
        <v>1</v>
      </c>
      <c r="N25">
        <v>1</v>
      </c>
      <c r="O25">
        <v>1</v>
      </c>
      <c r="P25">
        <v>1</v>
      </c>
      <c r="Q25">
        <v>1</v>
      </c>
      <c r="R25">
        <v>1</v>
      </c>
      <c r="S25">
        <v>1</v>
      </c>
      <c r="T25">
        <v>1</v>
      </c>
      <c r="U25">
        <v>0</v>
      </c>
      <c r="V25">
        <v>0</v>
      </c>
      <c r="W25">
        <v>1</v>
      </c>
      <c r="X25">
        <v>0</v>
      </c>
      <c r="Y25">
        <v>1</v>
      </c>
      <c r="Z25">
        <v>0</v>
      </c>
      <c r="AA25">
        <v>0</v>
      </c>
      <c r="AB25">
        <v>2164</v>
      </c>
      <c r="AC25" t="s">
        <v>64</v>
      </c>
      <c r="AD25" t="s">
        <v>1536</v>
      </c>
      <c r="AE25" t="s">
        <v>60</v>
      </c>
      <c r="AF25" t="s">
        <v>217</v>
      </c>
    </row>
    <row r="26" spans="1:32">
      <c r="A26" s="2">
        <v>44378</v>
      </c>
      <c r="B26" t="s">
        <v>1642</v>
      </c>
      <c r="C26">
        <v>6686</v>
      </c>
      <c r="D26">
        <v>0</v>
      </c>
      <c r="E26">
        <v>0</v>
      </c>
      <c r="F26">
        <v>0</v>
      </c>
      <c r="G26">
        <v>0</v>
      </c>
      <c r="H26">
        <v>0</v>
      </c>
      <c r="I26">
        <v>0</v>
      </c>
      <c r="J26">
        <v>0</v>
      </c>
      <c r="K26">
        <v>0</v>
      </c>
      <c r="L26">
        <v>0</v>
      </c>
      <c r="M26">
        <v>0</v>
      </c>
      <c r="N26">
        <v>0</v>
      </c>
      <c r="O26">
        <v>0</v>
      </c>
      <c r="P26">
        <v>0</v>
      </c>
      <c r="Q26">
        <v>0</v>
      </c>
      <c r="R26">
        <v>0</v>
      </c>
      <c r="S26">
        <v>0</v>
      </c>
      <c r="T26">
        <v>0</v>
      </c>
      <c r="U26">
        <v>0</v>
      </c>
      <c r="V26">
        <v>0</v>
      </c>
      <c r="W26">
        <v>0</v>
      </c>
      <c r="X26">
        <v>0</v>
      </c>
      <c r="Y26">
        <v>0</v>
      </c>
      <c r="Z26">
        <v>0</v>
      </c>
      <c r="AA26">
        <v>0</v>
      </c>
      <c r="AB26">
        <v>1738</v>
      </c>
      <c r="AC26" t="s">
        <v>98</v>
      </c>
      <c r="AD26" t="s">
        <v>1643</v>
      </c>
      <c r="AE26" t="s">
        <v>94</v>
      </c>
      <c r="AF26" t="s">
        <v>217</v>
      </c>
    </row>
    <row r="27" spans="1:32">
      <c r="A27" s="2">
        <v>44378</v>
      </c>
      <c r="B27" t="s">
        <v>1649</v>
      </c>
      <c r="C27">
        <v>8105</v>
      </c>
      <c r="D27">
        <v>0</v>
      </c>
      <c r="E27">
        <v>0</v>
      </c>
      <c r="F27">
        <v>0</v>
      </c>
      <c r="G27">
        <v>0</v>
      </c>
      <c r="H27">
        <v>0</v>
      </c>
      <c r="I27">
        <v>0</v>
      </c>
      <c r="J27">
        <v>0</v>
      </c>
      <c r="K27">
        <v>0</v>
      </c>
      <c r="L27">
        <v>0</v>
      </c>
      <c r="M27">
        <v>0</v>
      </c>
      <c r="N27">
        <v>0</v>
      </c>
      <c r="O27">
        <v>0</v>
      </c>
      <c r="P27">
        <v>0</v>
      </c>
      <c r="Q27">
        <v>0</v>
      </c>
      <c r="R27">
        <v>0</v>
      </c>
      <c r="S27">
        <v>0</v>
      </c>
      <c r="T27">
        <v>0</v>
      </c>
      <c r="U27">
        <v>0</v>
      </c>
      <c r="V27">
        <v>0</v>
      </c>
      <c r="W27">
        <v>0</v>
      </c>
      <c r="X27">
        <v>0</v>
      </c>
      <c r="Y27">
        <v>0</v>
      </c>
      <c r="Z27">
        <v>0</v>
      </c>
      <c r="AA27">
        <v>0</v>
      </c>
      <c r="AB27">
        <v>1831</v>
      </c>
      <c r="AC27" t="s">
        <v>97</v>
      </c>
      <c r="AD27" t="s">
        <v>1643</v>
      </c>
      <c r="AE27" t="s">
        <v>94</v>
      </c>
      <c r="AF27" t="s">
        <v>217</v>
      </c>
    </row>
    <row r="28" spans="1:32">
      <c r="A28" s="2">
        <v>44378</v>
      </c>
      <c r="B28" t="s">
        <v>1506</v>
      </c>
      <c r="C28">
        <v>3863</v>
      </c>
      <c r="D28">
        <v>2</v>
      </c>
      <c r="E28">
        <v>2</v>
      </c>
      <c r="F28">
        <v>0</v>
      </c>
      <c r="G28">
        <v>0</v>
      </c>
      <c r="H28">
        <v>0</v>
      </c>
      <c r="I28">
        <v>0</v>
      </c>
      <c r="J28">
        <v>0</v>
      </c>
      <c r="K28">
        <v>0</v>
      </c>
      <c r="L28">
        <v>0</v>
      </c>
      <c r="M28">
        <v>0</v>
      </c>
      <c r="N28">
        <v>3</v>
      </c>
      <c r="O28">
        <v>2</v>
      </c>
      <c r="P28">
        <v>0</v>
      </c>
      <c r="Q28">
        <v>2</v>
      </c>
      <c r="R28">
        <v>2</v>
      </c>
      <c r="S28">
        <v>1</v>
      </c>
      <c r="T28">
        <v>2</v>
      </c>
      <c r="U28">
        <v>2</v>
      </c>
      <c r="V28">
        <v>0</v>
      </c>
      <c r="W28">
        <v>1</v>
      </c>
      <c r="X28">
        <v>2</v>
      </c>
      <c r="Y28">
        <v>1</v>
      </c>
      <c r="Z28">
        <v>0</v>
      </c>
      <c r="AA28">
        <v>0</v>
      </c>
      <c r="AB28">
        <v>987</v>
      </c>
      <c r="AC28" t="s">
        <v>68</v>
      </c>
      <c r="AD28" t="s">
        <v>1499</v>
      </c>
      <c r="AE28" t="s">
        <v>66</v>
      </c>
      <c r="AF28" t="s">
        <v>217</v>
      </c>
    </row>
    <row r="29" spans="1:32">
      <c r="A29" s="2">
        <v>44378</v>
      </c>
      <c r="B29" t="s">
        <v>1511</v>
      </c>
      <c r="C29">
        <v>8428</v>
      </c>
      <c r="D29">
        <v>86</v>
      </c>
      <c r="E29">
        <v>86</v>
      </c>
      <c r="F29">
        <v>86</v>
      </c>
      <c r="G29">
        <v>0</v>
      </c>
      <c r="H29">
        <v>0</v>
      </c>
      <c r="I29">
        <v>0</v>
      </c>
      <c r="J29">
        <v>0</v>
      </c>
      <c r="K29">
        <v>0</v>
      </c>
      <c r="L29">
        <v>0</v>
      </c>
      <c r="M29">
        <v>86</v>
      </c>
      <c r="N29">
        <v>148</v>
      </c>
      <c r="O29">
        <v>86</v>
      </c>
      <c r="P29">
        <v>86</v>
      </c>
      <c r="Q29">
        <v>86</v>
      </c>
      <c r="R29">
        <v>86</v>
      </c>
      <c r="S29">
        <v>86</v>
      </c>
      <c r="T29">
        <v>84</v>
      </c>
      <c r="U29">
        <v>78</v>
      </c>
      <c r="V29">
        <v>77</v>
      </c>
      <c r="W29">
        <v>80</v>
      </c>
      <c r="X29">
        <v>84</v>
      </c>
      <c r="Y29">
        <v>48</v>
      </c>
      <c r="Z29">
        <v>1</v>
      </c>
      <c r="AA29">
        <v>41</v>
      </c>
      <c r="AB29">
        <v>2316</v>
      </c>
      <c r="AC29" t="s">
        <v>69</v>
      </c>
      <c r="AD29" t="s">
        <v>1499</v>
      </c>
      <c r="AE29" t="s">
        <v>66</v>
      </c>
      <c r="AF29" t="s">
        <v>217</v>
      </c>
    </row>
    <row r="30" spans="1:32">
      <c r="A30" s="2">
        <v>44378</v>
      </c>
      <c r="B30" t="s">
        <v>1641</v>
      </c>
      <c r="C30">
        <v>9794</v>
      </c>
      <c r="D30">
        <v>24</v>
      </c>
      <c r="E30">
        <v>24</v>
      </c>
      <c r="F30">
        <v>23</v>
      </c>
      <c r="G30">
        <v>0</v>
      </c>
      <c r="H30">
        <v>0</v>
      </c>
      <c r="I30">
        <v>0</v>
      </c>
      <c r="J30">
        <v>0</v>
      </c>
      <c r="K30">
        <v>0</v>
      </c>
      <c r="L30">
        <v>0</v>
      </c>
      <c r="M30">
        <v>23</v>
      </c>
      <c r="N30">
        <v>28</v>
      </c>
      <c r="O30">
        <v>23</v>
      </c>
      <c r="P30">
        <v>24</v>
      </c>
      <c r="Q30">
        <v>24</v>
      </c>
      <c r="R30">
        <v>24</v>
      </c>
      <c r="S30">
        <v>24</v>
      </c>
      <c r="T30">
        <v>24</v>
      </c>
      <c r="U30">
        <v>22</v>
      </c>
      <c r="V30">
        <v>0</v>
      </c>
      <c r="W30">
        <v>16</v>
      </c>
      <c r="X30">
        <v>23</v>
      </c>
      <c r="Y30">
        <v>12</v>
      </c>
      <c r="Z30">
        <v>0</v>
      </c>
      <c r="AA30">
        <v>0</v>
      </c>
      <c r="AB30">
        <v>2628</v>
      </c>
      <c r="AC30" t="s">
        <v>58</v>
      </c>
      <c r="AD30" t="s">
        <v>1624</v>
      </c>
      <c r="AE30" t="s">
        <v>54</v>
      </c>
      <c r="AF30" t="s">
        <v>217</v>
      </c>
    </row>
    <row r="31" spans="1:32">
      <c r="A31" s="2">
        <v>44378</v>
      </c>
      <c r="B31" t="s">
        <v>1657</v>
      </c>
      <c r="C31">
        <v>6044</v>
      </c>
      <c r="D31">
        <v>2</v>
      </c>
      <c r="E31">
        <v>2</v>
      </c>
      <c r="F31">
        <v>2</v>
      </c>
      <c r="G31">
        <v>0</v>
      </c>
      <c r="H31">
        <v>0</v>
      </c>
      <c r="I31">
        <v>0</v>
      </c>
      <c r="J31">
        <v>0</v>
      </c>
      <c r="K31">
        <v>0</v>
      </c>
      <c r="L31">
        <v>0</v>
      </c>
      <c r="M31">
        <v>2</v>
      </c>
      <c r="N31">
        <v>3</v>
      </c>
      <c r="O31">
        <v>2</v>
      </c>
      <c r="P31">
        <v>2</v>
      </c>
      <c r="Q31">
        <v>2</v>
      </c>
      <c r="R31">
        <v>2</v>
      </c>
      <c r="S31">
        <v>2</v>
      </c>
      <c r="T31">
        <v>2</v>
      </c>
      <c r="U31">
        <v>0</v>
      </c>
      <c r="V31">
        <v>0</v>
      </c>
      <c r="W31">
        <v>2</v>
      </c>
      <c r="X31">
        <v>2</v>
      </c>
      <c r="Y31">
        <v>2</v>
      </c>
      <c r="Z31">
        <v>0</v>
      </c>
      <c r="AA31">
        <v>0</v>
      </c>
      <c r="AB31">
        <v>1426</v>
      </c>
      <c r="AC31" t="s">
        <v>96</v>
      </c>
      <c r="AD31" t="s">
        <v>1643</v>
      </c>
      <c r="AE31" t="s">
        <v>94</v>
      </c>
      <c r="AF31" t="s">
        <v>217</v>
      </c>
    </row>
    <row r="32" spans="1:32">
      <c r="A32" s="2">
        <v>44378</v>
      </c>
      <c r="B32" t="s">
        <v>1661</v>
      </c>
      <c r="C32">
        <v>16368</v>
      </c>
      <c r="D32">
        <v>126</v>
      </c>
      <c r="E32">
        <v>126</v>
      </c>
      <c r="F32">
        <v>106</v>
      </c>
      <c r="G32">
        <v>0</v>
      </c>
      <c r="H32">
        <v>0</v>
      </c>
      <c r="I32">
        <v>0</v>
      </c>
      <c r="J32">
        <v>0</v>
      </c>
      <c r="K32">
        <v>0</v>
      </c>
      <c r="L32">
        <v>0</v>
      </c>
      <c r="M32">
        <v>106</v>
      </c>
      <c r="N32">
        <v>246</v>
      </c>
      <c r="O32">
        <v>117</v>
      </c>
      <c r="P32">
        <v>125</v>
      </c>
      <c r="Q32">
        <v>115</v>
      </c>
      <c r="R32">
        <v>120</v>
      </c>
      <c r="S32">
        <v>123</v>
      </c>
      <c r="T32">
        <v>123</v>
      </c>
      <c r="U32">
        <v>113</v>
      </c>
      <c r="V32">
        <v>6</v>
      </c>
      <c r="W32">
        <v>116</v>
      </c>
      <c r="X32">
        <v>109</v>
      </c>
      <c r="Y32">
        <v>116</v>
      </c>
      <c r="Z32">
        <v>0</v>
      </c>
      <c r="AA32">
        <v>89</v>
      </c>
      <c r="AB32">
        <v>3790</v>
      </c>
      <c r="AC32" t="s">
        <v>99</v>
      </c>
      <c r="AD32" t="s">
        <v>1643</v>
      </c>
      <c r="AE32" t="s">
        <v>94</v>
      </c>
      <c r="AF32" t="s">
        <v>217</v>
      </c>
    </row>
    <row r="33" spans="1:32">
      <c r="A33" s="2">
        <v>44378</v>
      </c>
      <c r="B33" t="s">
        <v>1497</v>
      </c>
      <c r="C33">
        <v>7286</v>
      </c>
      <c r="D33">
        <v>15</v>
      </c>
      <c r="E33">
        <v>15</v>
      </c>
      <c r="F33">
        <v>10</v>
      </c>
      <c r="G33">
        <v>0</v>
      </c>
      <c r="H33">
        <v>0</v>
      </c>
      <c r="I33">
        <v>0</v>
      </c>
      <c r="J33">
        <v>0</v>
      </c>
      <c r="K33">
        <v>0</v>
      </c>
      <c r="L33">
        <v>0</v>
      </c>
      <c r="M33">
        <v>0</v>
      </c>
      <c r="N33">
        <v>112</v>
      </c>
      <c r="O33">
        <v>15</v>
      </c>
      <c r="P33">
        <v>15</v>
      </c>
      <c r="Q33">
        <v>15</v>
      </c>
      <c r="R33">
        <v>10</v>
      </c>
      <c r="S33">
        <v>15</v>
      </c>
      <c r="T33">
        <v>0</v>
      </c>
      <c r="U33">
        <v>11</v>
      </c>
      <c r="V33">
        <v>0</v>
      </c>
      <c r="W33">
        <v>14</v>
      </c>
      <c r="X33">
        <v>0</v>
      </c>
      <c r="Y33">
        <v>11</v>
      </c>
      <c r="Z33">
        <v>0</v>
      </c>
      <c r="AA33">
        <v>0</v>
      </c>
      <c r="AB33">
        <v>1942</v>
      </c>
      <c r="AC33" t="s">
        <v>73</v>
      </c>
      <c r="AD33" t="s">
        <v>1499</v>
      </c>
      <c r="AE33" t="s">
        <v>66</v>
      </c>
      <c r="AF33" t="s">
        <v>330</v>
      </c>
    </row>
    <row r="34" spans="1:32">
      <c r="A34" s="2">
        <v>44378</v>
      </c>
      <c r="B34" t="s">
        <v>1515</v>
      </c>
      <c r="C34">
        <v>9313</v>
      </c>
      <c r="D34">
        <v>8</v>
      </c>
      <c r="E34">
        <v>8</v>
      </c>
      <c r="F34">
        <v>5</v>
      </c>
      <c r="G34">
        <v>0</v>
      </c>
      <c r="H34">
        <v>0</v>
      </c>
      <c r="I34">
        <v>0</v>
      </c>
      <c r="J34">
        <v>0</v>
      </c>
      <c r="K34">
        <v>0</v>
      </c>
      <c r="L34">
        <v>0</v>
      </c>
      <c r="M34">
        <v>5</v>
      </c>
      <c r="N34">
        <v>14</v>
      </c>
      <c r="O34">
        <v>8</v>
      </c>
      <c r="P34">
        <v>7</v>
      </c>
      <c r="Q34">
        <v>8</v>
      </c>
      <c r="R34">
        <v>6</v>
      </c>
      <c r="S34">
        <v>8</v>
      </c>
      <c r="T34">
        <v>7</v>
      </c>
      <c r="U34">
        <v>6</v>
      </c>
      <c r="V34">
        <v>2</v>
      </c>
      <c r="W34">
        <v>4</v>
      </c>
      <c r="X34">
        <v>8</v>
      </c>
      <c r="Y34">
        <v>3</v>
      </c>
      <c r="Z34">
        <v>0</v>
      </c>
      <c r="AA34">
        <v>6</v>
      </c>
      <c r="AB34">
        <v>2291</v>
      </c>
      <c r="AC34" t="s">
        <v>74</v>
      </c>
      <c r="AD34" t="s">
        <v>1499</v>
      </c>
      <c r="AE34" t="s">
        <v>66</v>
      </c>
      <c r="AF34" t="s">
        <v>217</v>
      </c>
    </row>
    <row r="35" spans="1:32">
      <c r="A35" s="2">
        <v>44378</v>
      </c>
      <c r="B35" t="s">
        <v>1653</v>
      </c>
      <c r="C35">
        <v>7325</v>
      </c>
      <c r="D35">
        <v>0</v>
      </c>
      <c r="E35">
        <v>0</v>
      </c>
      <c r="F35">
        <v>0</v>
      </c>
      <c r="G35">
        <v>0</v>
      </c>
      <c r="H35">
        <v>0</v>
      </c>
      <c r="I35">
        <v>0</v>
      </c>
      <c r="J35">
        <v>0</v>
      </c>
      <c r="K35">
        <v>0</v>
      </c>
      <c r="L35">
        <v>0</v>
      </c>
      <c r="M35">
        <v>0</v>
      </c>
      <c r="N35">
        <v>0</v>
      </c>
      <c r="O35">
        <v>0</v>
      </c>
      <c r="P35">
        <v>0</v>
      </c>
      <c r="Q35">
        <v>0</v>
      </c>
      <c r="R35">
        <v>0</v>
      </c>
      <c r="S35">
        <v>0</v>
      </c>
      <c r="T35">
        <v>0</v>
      </c>
      <c r="U35">
        <v>0</v>
      </c>
      <c r="V35">
        <v>0</v>
      </c>
      <c r="W35">
        <v>0</v>
      </c>
      <c r="X35">
        <v>0</v>
      </c>
      <c r="Y35">
        <v>0</v>
      </c>
      <c r="Z35">
        <v>0</v>
      </c>
      <c r="AA35">
        <v>0</v>
      </c>
      <c r="AB35">
        <v>1970</v>
      </c>
      <c r="AC35" t="s">
        <v>95</v>
      </c>
      <c r="AD35" t="s">
        <v>1643</v>
      </c>
      <c r="AE35" t="s">
        <v>94</v>
      </c>
      <c r="AF35" t="s">
        <v>217</v>
      </c>
    </row>
    <row r="36" spans="1:32">
      <c r="A36" s="2">
        <v>44378</v>
      </c>
      <c r="B36" t="s">
        <v>1637</v>
      </c>
      <c r="C36">
        <v>6159</v>
      </c>
      <c r="D36">
        <v>0</v>
      </c>
      <c r="E36">
        <v>0</v>
      </c>
      <c r="F36">
        <v>0</v>
      </c>
      <c r="G36">
        <v>0</v>
      </c>
      <c r="H36">
        <v>0</v>
      </c>
      <c r="I36">
        <v>0</v>
      </c>
      <c r="J36">
        <v>0</v>
      </c>
      <c r="K36">
        <v>0</v>
      </c>
      <c r="L36">
        <v>0</v>
      </c>
      <c r="M36">
        <v>0</v>
      </c>
      <c r="N36">
        <v>0</v>
      </c>
      <c r="O36">
        <v>0</v>
      </c>
      <c r="P36">
        <v>0</v>
      </c>
      <c r="Q36">
        <v>0</v>
      </c>
      <c r="R36">
        <v>0</v>
      </c>
      <c r="S36">
        <v>0</v>
      </c>
      <c r="T36">
        <v>0</v>
      </c>
      <c r="U36">
        <v>0</v>
      </c>
      <c r="V36">
        <v>0</v>
      </c>
      <c r="W36">
        <v>0</v>
      </c>
      <c r="X36">
        <v>0</v>
      </c>
      <c r="Y36">
        <v>0</v>
      </c>
      <c r="Z36">
        <v>0</v>
      </c>
      <c r="AA36">
        <v>0</v>
      </c>
      <c r="AB36">
        <v>1598</v>
      </c>
      <c r="AC36" t="s">
        <v>57</v>
      </c>
      <c r="AD36" t="s">
        <v>1624</v>
      </c>
      <c r="AE36" t="s">
        <v>54</v>
      </c>
      <c r="AF36" t="s">
        <v>217</v>
      </c>
    </row>
    <row r="37" spans="1:32">
      <c r="A37" s="2">
        <v>44378</v>
      </c>
      <c r="B37" t="s">
        <v>1523</v>
      </c>
      <c r="C37">
        <v>6383</v>
      </c>
      <c r="D37">
        <v>6</v>
      </c>
      <c r="E37">
        <v>6</v>
      </c>
      <c r="F37">
        <v>6</v>
      </c>
      <c r="G37">
        <v>0</v>
      </c>
      <c r="H37">
        <v>0</v>
      </c>
      <c r="I37">
        <v>0</v>
      </c>
      <c r="J37">
        <v>0</v>
      </c>
      <c r="K37">
        <v>0</v>
      </c>
      <c r="L37">
        <v>0</v>
      </c>
      <c r="M37">
        <v>6</v>
      </c>
      <c r="N37">
        <v>8</v>
      </c>
      <c r="O37">
        <v>6</v>
      </c>
      <c r="P37">
        <v>6</v>
      </c>
      <c r="Q37">
        <v>6</v>
      </c>
      <c r="R37">
        <v>6</v>
      </c>
      <c r="S37">
        <v>6</v>
      </c>
      <c r="T37">
        <v>6</v>
      </c>
      <c r="U37">
        <v>6</v>
      </c>
      <c r="V37">
        <v>4</v>
      </c>
      <c r="W37">
        <v>6</v>
      </c>
      <c r="X37">
        <v>6</v>
      </c>
      <c r="Y37">
        <v>6</v>
      </c>
      <c r="Z37">
        <v>0</v>
      </c>
      <c r="AA37">
        <v>1</v>
      </c>
      <c r="AB37">
        <v>1508</v>
      </c>
      <c r="AC37" t="s">
        <v>70</v>
      </c>
      <c r="AD37" t="s">
        <v>1499</v>
      </c>
      <c r="AE37" t="s">
        <v>66</v>
      </c>
      <c r="AF37" t="s">
        <v>217</v>
      </c>
    </row>
    <row r="38" spans="1:32">
      <c r="A38" s="2">
        <v>44378</v>
      </c>
      <c r="B38" t="s">
        <v>1519</v>
      </c>
      <c r="C38">
        <v>6677</v>
      </c>
      <c r="D38">
        <v>12</v>
      </c>
      <c r="E38">
        <v>12</v>
      </c>
      <c r="F38">
        <v>4</v>
      </c>
      <c r="G38">
        <v>0</v>
      </c>
      <c r="H38">
        <v>0</v>
      </c>
      <c r="I38">
        <v>0</v>
      </c>
      <c r="J38">
        <v>0</v>
      </c>
      <c r="K38">
        <v>0</v>
      </c>
      <c r="L38">
        <v>0</v>
      </c>
      <c r="M38">
        <v>4</v>
      </c>
      <c r="N38">
        <v>21</v>
      </c>
      <c r="O38">
        <v>12</v>
      </c>
      <c r="P38">
        <v>12</v>
      </c>
      <c r="Q38">
        <v>4</v>
      </c>
      <c r="R38">
        <v>12</v>
      </c>
      <c r="S38">
        <v>12</v>
      </c>
      <c r="T38">
        <v>11</v>
      </c>
      <c r="U38">
        <v>11</v>
      </c>
      <c r="V38">
        <v>0</v>
      </c>
      <c r="W38">
        <v>2</v>
      </c>
      <c r="X38">
        <v>11</v>
      </c>
      <c r="Y38">
        <v>3</v>
      </c>
      <c r="Z38">
        <v>0</v>
      </c>
      <c r="AA38">
        <v>8</v>
      </c>
      <c r="AB38">
        <v>1689</v>
      </c>
      <c r="AC38" t="s">
        <v>67</v>
      </c>
      <c r="AD38" t="s">
        <v>1499</v>
      </c>
      <c r="AE38" t="s">
        <v>66</v>
      </c>
      <c r="AF38" t="s">
        <v>217</v>
      </c>
    </row>
    <row r="39" spans="1:32">
      <c r="A39" s="2">
        <v>44378</v>
      </c>
      <c r="B39" t="s">
        <v>1633</v>
      </c>
      <c r="C39">
        <v>7748</v>
      </c>
      <c r="D39">
        <v>27</v>
      </c>
      <c r="E39">
        <v>27</v>
      </c>
      <c r="F39">
        <v>17</v>
      </c>
      <c r="G39">
        <v>0</v>
      </c>
      <c r="H39">
        <v>0</v>
      </c>
      <c r="I39">
        <v>0</v>
      </c>
      <c r="J39">
        <v>0</v>
      </c>
      <c r="K39">
        <v>0</v>
      </c>
      <c r="L39">
        <v>0</v>
      </c>
      <c r="M39">
        <v>17</v>
      </c>
      <c r="N39">
        <v>32</v>
      </c>
      <c r="O39">
        <v>26</v>
      </c>
      <c r="P39">
        <v>25</v>
      </c>
      <c r="Q39">
        <v>21</v>
      </c>
      <c r="R39">
        <v>23</v>
      </c>
      <c r="S39">
        <v>27</v>
      </c>
      <c r="T39">
        <v>19</v>
      </c>
      <c r="U39">
        <v>21</v>
      </c>
      <c r="V39">
        <v>0</v>
      </c>
      <c r="W39">
        <v>2</v>
      </c>
      <c r="X39">
        <v>6</v>
      </c>
      <c r="Y39">
        <v>10</v>
      </c>
      <c r="Z39">
        <v>0</v>
      </c>
      <c r="AA39">
        <v>0</v>
      </c>
      <c r="AB39">
        <v>2258</v>
      </c>
      <c r="AC39" t="s">
        <v>59</v>
      </c>
      <c r="AD39" t="s">
        <v>1624</v>
      </c>
      <c r="AE39" t="s">
        <v>54</v>
      </c>
      <c r="AF39" t="s">
        <v>217</v>
      </c>
    </row>
    <row r="40" spans="1:32">
      <c r="A40" s="2">
        <v>44378</v>
      </c>
      <c r="B40" t="s">
        <v>1629</v>
      </c>
      <c r="C40">
        <v>2824</v>
      </c>
      <c r="D40">
        <v>2</v>
      </c>
      <c r="E40">
        <v>2</v>
      </c>
      <c r="F40">
        <v>1</v>
      </c>
      <c r="G40">
        <v>0</v>
      </c>
      <c r="H40">
        <v>0</v>
      </c>
      <c r="I40">
        <v>0</v>
      </c>
      <c r="J40">
        <v>0</v>
      </c>
      <c r="K40">
        <v>0</v>
      </c>
      <c r="L40">
        <v>0</v>
      </c>
      <c r="M40">
        <v>1</v>
      </c>
      <c r="N40">
        <v>2</v>
      </c>
      <c r="O40">
        <v>2</v>
      </c>
      <c r="P40">
        <v>2</v>
      </c>
      <c r="Q40">
        <v>2</v>
      </c>
      <c r="R40">
        <v>1</v>
      </c>
      <c r="S40">
        <v>2</v>
      </c>
      <c r="T40">
        <v>1</v>
      </c>
      <c r="U40">
        <v>0</v>
      </c>
      <c r="V40">
        <v>0</v>
      </c>
      <c r="W40">
        <v>2</v>
      </c>
      <c r="X40">
        <v>2</v>
      </c>
      <c r="Y40">
        <v>0</v>
      </c>
      <c r="Z40">
        <v>0</v>
      </c>
      <c r="AA40">
        <v>0</v>
      </c>
      <c r="AB40">
        <v>708</v>
      </c>
      <c r="AC40" t="s">
        <v>56</v>
      </c>
      <c r="AD40" t="s">
        <v>1624</v>
      </c>
      <c r="AE40" t="s">
        <v>54</v>
      </c>
      <c r="AF40" t="s">
        <v>217</v>
      </c>
    </row>
    <row r="41" spans="1:32">
      <c r="A41" s="2">
        <v>44470</v>
      </c>
      <c r="B41" t="s">
        <v>1653</v>
      </c>
      <c r="C41">
        <v>7319</v>
      </c>
      <c r="D41">
        <v>17</v>
      </c>
      <c r="E41">
        <v>0</v>
      </c>
      <c r="F41">
        <v>0</v>
      </c>
      <c r="G41">
        <v>17</v>
      </c>
      <c r="H41">
        <v>1</v>
      </c>
      <c r="I41">
        <v>0</v>
      </c>
      <c r="J41">
        <v>0</v>
      </c>
      <c r="K41">
        <v>0</v>
      </c>
      <c r="L41">
        <v>0</v>
      </c>
      <c r="M41">
        <v>1</v>
      </c>
      <c r="N41">
        <v>22</v>
      </c>
      <c r="O41">
        <v>6</v>
      </c>
      <c r="P41">
        <v>17</v>
      </c>
      <c r="Q41">
        <v>4</v>
      </c>
      <c r="R41">
        <v>1</v>
      </c>
      <c r="S41">
        <v>15</v>
      </c>
      <c r="T41">
        <v>13</v>
      </c>
      <c r="U41">
        <v>1</v>
      </c>
      <c r="V41">
        <v>0</v>
      </c>
      <c r="W41">
        <v>0</v>
      </c>
      <c r="X41">
        <v>9</v>
      </c>
      <c r="Y41">
        <v>5</v>
      </c>
      <c r="Z41">
        <v>0</v>
      </c>
      <c r="AA41">
        <v>0</v>
      </c>
      <c r="AB41">
        <v>1970</v>
      </c>
      <c r="AC41" t="s">
        <v>95</v>
      </c>
      <c r="AD41" t="s">
        <v>1643</v>
      </c>
      <c r="AE41" t="s">
        <v>94</v>
      </c>
      <c r="AF41" t="s">
        <v>217</v>
      </c>
    </row>
    <row r="42" spans="1:32">
      <c r="A42" s="2">
        <v>44470</v>
      </c>
      <c r="B42" t="s">
        <v>1583</v>
      </c>
      <c r="C42">
        <v>10123</v>
      </c>
      <c r="D42">
        <v>199</v>
      </c>
      <c r="E42">
        <v>43</v>
      </c>
      <c r="F42">
        <v>11</v>
      </c>
      <c r="G42">
        <v>156</v>
      </c>
      <c r="H42">
        <v>26</v>
      </c>
      <c r="I42">
        <v>0</v>
      </c>
      <c r="J42">
        <v>0</v>
      </c>
      <c r="K42">
        <v>0</v>
      </c>
      <c r="L42">
        <v>0</v>
      </c>
      <c r="M42">
        <v>40</v>
      </c>
      <c r="N42">
        <v>806</v>
      </c>
      <c r="O42">
        <v>189</v>
      </c>
      <c r="P42">
        <v>198</v>
      </c>
      <c r="Q42">
        <v>196</v>
      </c>
      <c r="R42">
        <v>42</v>
      </c>
      <c r="S42">
        <v>199</v>
      </c>
      <c r="T42">
        <v>124</v>
      </c>
      <c r="U42">
        <v>185</v>
      </c>
      <c r="V42">
        <v>4</v>
      </c>
      <c r="W42">
        <v>22</v>
      </c>
      <c r="X42">
        <v>195</v>
      </c>
      <c r="Y42">
        <v>99</v>
      </c>
      <c r="Z42">
        <v>0</v>
      </c>
      <c r="AA42">
        <v>157</v>
      </c>
      <c r="AB42">
        <v>2301</v>
      </c>
      <c r="AC42" t="s">
        <v>82</v>
      </c>
      <c r="AD42" t="s">
        <v>1572</v>
      </c>
      <c r="AE42" t="s">
        <v>75</v>
      </c>
      <c r="AF42" t="s">
        <v>217</v>
      </c>
    </row>
    <row r="43" spans="1:32">
      <c r="A43" s="2">
        <v>44470</v>
      </c>
      <c r="B43" t="s">
        <v>1587</v>
      </c>
      <c r="C43">
        <v>6875</v>
      </c>
      <c r="D43">
        <v>25</v>
      </c>
      <c r="E43">
        <v>17</v>
      </c>
      <c r="F43">
        <v>17</v>
      </c>
      <c r="G43">
        <v>8</v>
      </c>
      <c r="H43">
        <v>7</v>
      </c>
      <c r="I43">
        <v>0</v>
      </c>
      <c r="J43">
        <v>0</v>
      </c>
      <c r="K43">
        <v>0</v>
      </c>
      <c r="L43">
        <v>0</v>
      </c>
      <c r="M43">
        <v>24</v>
      </c>
      <c r="N43">
        <v>32</v>
      </c>
      <c r="O43">
        <v>25</v>
      </c>
      <c r="P43">
        <v>25</v>
      </c>
      <c r="Q43">
        <v>25</v>
      </c>
      <c r="R43">
        <v>25</v>
      </c>
      <c r="S43">
        <v>24</v>
      </c>
      <c r="T43">
        <v>25</v>
      </c>
      <c r="U43">
        <v>21</v>
      </c>
      <c r="V43">
        <v>18</v>
      </c>
      <c r="W43">
        <v>22</v>
      </c>
      <c r="X43">
        <v>20</v>
      </c>
      <c r="Y43">
        <v>20</v>
      </c>
      <c r="Z43">
        <v>1</v>
      </c>
      <c r="AA43">
        <v>18</v>
      </c>
      <c r="AB43">
        <v>1442</v>
      </c>
      <c r="AC43" t="s">
        <v>76</v>
      </c>
      <c r="AD43" t="s">
        <v>1572</v>
      </c>
      <c r="AE43" t="s">
        <v>75</v>
      </c>
      <c r="AF43" t="s">
        <v>217</v>
      </c>
    </row>
    <row r="44" spans="1:32">
      <c r="A44" s="2">
        <v>44470</v>
      </c>
      <c r="B44" t="s">
        <v>1657</v>
      </c>
      <c r="C44">
        <v>6106</v>
      </c>
      <c r="D44">
        <v>3</v>
      </c>
      <c r="E44">
        <v>2</v>
      </c>
      <c r="F44">
        <v>2</v>
      </c>
      <c r="G44">
        <v>1</v>
      </c>
      <c r="H44">
        <v>1</v>
      </c>
      <c r="I44">
        <v>0</v>
      </c>
      <c r="J44">
        <v>0</v>
      </c>
      <c r="K44">
        <v>0</v>
      </c>
      <c r="L44">
        <v>0</v>
      </c>
      <c r="M44">
        <v>3</v>
      </c>
      <c r="N44">
        <v>5</v>
      </c>
      <c r="O44">
        <v>3</v>
      </c>
      <c r="P44">
        <v>3</v>
      </c>
      <c r="Q44">
        <v>3</v>
      </c>
      <c r="R44">
        <v>3</v>
      </c>
      <c r="S44">
        <v>3</v>
      </c>
      <c r="T44">
        <v>2</v>
      </c>
      <c r="U44">
        <v>1</v>
      </c>
      <c r="V44">
        <v>0</v>
      </c>
      <c r="W44">
        <v>3</v>
      </c>
      <c r="X44">
        <v>3</v>
      </c>
      <c r="Y44">
        <v>3</v>
      </c>
      <c r="Z44">
        <v>0</v>
      </c>
      <c r="AA44">
        <v>0</v>
      </c>
      <c r="AB44">
        <v>1426</v>
      </c>
      <c r="AC44" t="s">
        <v>96</v>
      </c>
      <c r="AD44" t="s">
        <v>1643</v>
      </c>
      <c r="AE44" t="s">
        <v>94</v>
      </c>
      <c r="AF44" t="s">
        <v>217</v>
      </c>
    </row>
    <row r="45" spans="1:32">
      <c r="A45" s="2">
        <v>44470</v>
      </c>
      <c r="B45" t="s">
        <v>1661</v>
      </c>
      <c r="C45">
        <v>16558</v>
      </c>
      <c r="D45">
        <v>224</v>
      </c>
      <c r="E45">
        <v>127</v>
      </c>
      <c r="F45">
        <v>108</v>
      </c>
      <c r="G45">
        <v>97</v>
      </c>
      <c r="H45">
        <v>88</v>
      </c>
      <c r="I45">
        <v>0</v>
      </c>
      <c r="J45">
        <v>0</v>
      </c>
      <c r="K45">
        <v>0</v>
      </c>
      <c r="L45">
        <v>0</v>
      </c>
      <c r="M45">
        <v>201</v>
      </c>
      <c r="N45">
        <v>917</v>
      </c>
      <c r="O45">
        <v>212</v>
      </c>
      <c r="P45">
        <v>224</v>
      </c>
      <c r="Q45">
        <v>211</v>
      </c>
      <c r="R45">
        <v>218</v>
      </c>
      <c r="S45">
        <v>219</v>
      </c>
      <c r="T45">
        <v>220</v>
      </c>
      <c r="U45">
        <v>204</v>
      </c>
      <c r="V45">
        <v>6</v>
      </c>
      <c r="W45">
        <v>211</v>
      </c>
      <c r="X45">
        <v>196</v>
      </c>
      <c r="Y45">
        <v>215</v>
      </c>
      <c r="Z45">
        <v>0</v>
      </c>
      <c r="AA45">
        <v>137</v>
      </c>
      <c r="AB45">
        <v>3790</v>
      </c>
      <c r="AC45" t="s">
        <v>99</v>
      </c>
      <c r="AD45" t="s">
        <v>1643</v>
      </c>
      <c r="AE45" t="s">
        <v>94</v>
      </c>
      <c r="AF45" t="s">
        <v>217</v>
      </c>
    </row>
    <row r="46" spans="1:32">
      <c r="A46" s="2">
        <v>44470</v>
      </c>
      <c r="B46" t="s">
        <v>1571</v>
      </c>
      <c r="C46">
        <v>10033</v>
      </c>
      <c r="D46">
        <v>12</v>
      </c>
      <c r="E46">
        <v>1</v>
      </c>
      <c r="F46">
        <v>1</v>
      </c>
      <c r="G46">
        <v>9</v>
      </c>
      <c r="H46">
        <v>5</v>
      </c>
      <c r="I46">
        <v>0</v>
      </c>
      <c r="J46">
        <v>0</v>
      </c>
      <c r="K46">
        <v>0</v>
      </c>
      <c r="L46">
        <v>0</v>
      </c>
      <c r="M46">
        <v>6</v>
      </c>
      <c r="N46">
        <v>53</v>
      </c>
      <c r="O46">
        <v>11</v>
      </c>
      <c r="P46">
        <v>12</v>
      </c>
      <c r="Q46">
        <v>12</v>
      </c>
      <c r="R46">
        <v>7</v>
      </c>
      <c r="S46">
        <v>12</v>
      </c>
      <c r="T46">
        <v>4</v>
      </c>
      <c r="U46">
        <v>11</v>
      </c>
      <c r="W46">
        <v>11</v>
      </c>
      <c r="X46">
        <v>11</v>
      </c>
      <c r="Y46">
        <v>6</v>
      </c>
      <c r="AB46">
        <v>2563</v>
      </c>
      <c r="AC46" t="s">
        <v>81</v>
      </c>
      <c r="AD46" t="s">
        <v>1572</v>
      </c>
      <c r="AE46" t="s">
        <v>75</v>
      </c>
      <c r="AF46" t="s">
        <v>330</v>
      </c>
    </row>
    <row r="47" spans="1:32">
      <c r="A47" s="2">
        <v>44470</v>
      </c>
      <c r="B47" t="s">
        <v>1618</v>
      </c>
      <c r="C47">
        <v>14758</v>
      </c>
      <c r="D47">
        <v>277</v>
      </c>
      <c r="E47">
        <v>131</v>
      </c>
      <c r="F47">
        <v>82</v>
      </c>
      <c r="G47">
        <v>146</v>
      </c>
      <c r="H47">
        <v>103</v>
      </c>
      <c r="I47">
        <v>0</v>
      </c>
      <c r="J47">
        <v>0</v>
      </c>
      <c r="K47">
        <v>0</v>
      </c>
      <c r="L47">
        <v>0</v>
      </c>
      <c r="M47">
        <v>191</v>
      </c>
      <c r="N47">
        <v>667</v>
      </c>
      <c r="O47">
        <v>276</v>
      </c>
      <c r="P47">
        <v>250</v>
      </c>
      <c r="Q47">
        <v>274</v>
      </c>
      <c r="R47">
        <v>218</v>
      </c>
      <c r="S47">
        <v>270</v>
      </c>
      <c r="T47">
        <v>166</v>
      </c>
      <c r="U47">
        <v>195</v>
      </c>
      <c r="V47">
        <v>165</v>
      </c>
      <c r="W47">
        <v>161</v>
      </c>
      <c r="X47">
        <v>272</v>
      </c>
      <c r="Y47">
        <v>191</v>
      </c>
      <c r="Z47">
        <v>10</v>
      </c>
      <c r="AA47">
        <v>5</v>
      </c>
      <c r="AB47">
        <v>3505</v>
      </c>
      <c r="AC47" t="s">
        <v>92</v>
      </c>
      <c r="AD47" t="s">
        <v>1604</v>
      </c>
      <c r="AE47" t="s">
        <v>87</v>
      </c>
      <c r="AF47" t="s">
        <v>217</v>
      </c>
    </row>
    <row r="48" spans="1:32">
      <c r="A48" s="2">
        <v>44470</v>
      </c>
      <c r="B48" t="s">
        <v>1629</v>
      </c>
      <c r="C48">
        <v>2854</v>
      </c>
      <c r="D48">
        <v>38</v>
      </c>
      <c r="E48">
        <v>2</v>
      </c>
      <c r="F48">
        <v>1</v>
      </c>
      <c r="G48">
        <v>36</v>
      </c>
      <c r="H48">
        <v>35</v>
      </c>
      <c r="I48">
        <v>0</v>
      </c>
      <c r="J48">
        <v>0</v>
      </c>
      <c r="K48">
        <v>0</v>
      </c>
      <c r="L48">
        <v>0</v>
      </c>
      <c r="M48">
        <v>36</v>
      </c>
      <c r="N48">
        <v>43</v>
      </c>
      <c r="O48">
        <v>38</v>
      </c>
      <c r="P48">
        <v>38</v>
      </c>
      <c r="Q48">
        <v>38</v>
      </c>
      <c r="R48">
        <v>36</v>
      </c>
      <c r="S48">
        <v>38</v>
      </c>
      <c r="T48">
        <v>34</v>
      </c>
      <c r="U48">
        <v>5</v>
      </c>
      <c r="V48">
        <v>0</v>
      </c>
      <c r="W48">
        <v>38</v>
      </c>
      <c r="X48">
        <v>37</v>
      </c>
      <c r="Y48">
        <v>21</v>
      </c>
      <c r="Z48">
        <v>0</v>
      </c>
      <c r="AA48">
        <v>17</v>
      </c>
      <c r="AB48">
        <v>708</v>
      </c>
      <c r="AC48" t="s">
        <v>56</v>
      </c>
      <c r="AD48" t="s">
        <v>1624</v>
      </c>
      <c r="AE48" t="s">
        <v>54</v>
      </c>
      <c r="AF48" t="s">
        <v>217</v>
      </c>
    </row>
    <row r="49" spans="1:32">
      <c r="A49" s="2">
        <v>44470</v>
      </c>
      <c r="B49" t="s">
        <v>1623</v>
      </c>
      <c r="C49">
        <v>15108</v>
      </c>
      <c r="D49">
        <v>343</v>
      </c>
      <c r="E49">
        <v>224</v>
      </c>
      <c r="F49">
        <v>202</v>
      </c>
      <c r="G49">
        <v>119</v>
      </c>
      <c r="H49">
        <v>119</v>
      </c>
      <c r="I49">
        <v>0</v>
      </c>
      <c r="J49">
        <v>0</v>
      </c>
      <c r="K49">
        <v>0</v>
      </c>
      <c r="L49">
        <v>0</v>
      </c>
      <c r="M49">
        <v>321</v>
      </c>
      <c r="N49">
        <v>628</v>
      </c>
      <c r="O49">
        <v>328</v>
      </c>
      <c r="P49">
        <v>343</v>
      </c>
      <c r="Q49">
        <v>325</v>
      </c>
      <c r="R49">
        <v>325</v>
      </c>
      <c r="S49">
        <v>343</v>
      </c>
      <c r="T49">
        <v>334</v>
      </c>
      <c r="U49">
        <v>263</v>
      </c>
      <c r="V49">
        <v>0</v>
      </c>
      <c r="W49">
        <v>6</v>
      </c>
      <c r="X49">
        <v>340</v>
      </c>
      <c r="Y49">
        <v>176</v>
      </c>
      <c r="Z49">
        <v>0</v>
      </c>
      <c r="AA49">
        <v>0</v>
      </c>
      <c r="AB49">
        <v>3886</v>
      </c>
      <c r="AC49" t="s">
        <v>55</v>
      </c>
      <c r="AD49" t="s">
        <v>1624</v>
      </c>
      <c r="AE49" t="s">
        <v>54</v>
      </c>
      <c r="AF49" t="s">
        <v>217</v>
      </c>
    </row>
    <row r="50" spans="1:32">
      <c r="A50" s="2">
        <v>44470</v>
      </c>
      <c r="B50" t="s">
        <v>1578</v>
      </c>
      <c r="C50">
        <v>15153</v>
      </c>
      <c r="D50">
        <v>139</v>
      </c>
      <c r="E50">
        <v>0</v>
      </c>
      <c r="F50">
        <v>0</v>
      </c>
      <c r="G50">
        <v>139</v>
      </c>
      <c r="H50">
        <v>139</v>
      </c>
      <c r="I50">
        <v>0</v>
      </c>
      <c r="J50">
        <v>0</v>
      </c>
      <c r="K50">
        <v>0</v>
      </c>
      <c r="L50">
        <v>0</v>
      </c>
      <c r="M50">
        <v>139</v>
      </c>
      <c r="N50">
        <v>232</v>
      </c>
      <c r="O50">
        <v>139</v>
      </c>
      <c r="P50">
        <v>139</v>
      </c>
      <c r="Q50">
        <v>139</v>
      </c>
      <c r="R50">
        <v>139</v>
      </c>
      <c r="S50">
        <v>139</v>
      </c>
      <c r="T50">
        <v>136</v>
      </c>
      <c r="U50">
        <v>137</v>
      </c>
      <c r="V50">
        <v>1</v>
      </c>
      <c r="W50">
        <v>3</v>
      </c>
      <c r="X50">
        <v>138</v>
      </c>
      <c r="Y50">
        <v>134</v>
      </c>
      <c r="Z50">
        <v>1</v>
      </c>
      <c r="AA50">
        <v>83</v>
      </c>
      <c r="AB50">
        <v>4501</v>
      </c>
      <c r="AC50" t="s">
        <v>79</v>
      </c>
      <c r="AD50" t="s">
        <v>1572</v>
      </c>
      <c r="AE50" t="s">
        <v>75</v>
      </c>
      <c r="AF50" t="s">
        <v>217</v>
      </c>
    </row>
    <row r="51" spans="1:32">
      <c r="A51" s="2">
        <v>44470</v>
      </c>
      <c r="B51" t="s">
        <v>1591</v>
      </c>
      <c r="C51">
        <v>3329</v>
      </c>
      <c r="D51">
        <v>59</v>
      </c>
      <c r="E51">
        <v>15</v>
      </c>
      <c r="F51">
        <v>13</v>
      </c>
      <c r="G51">
        <v>44</v>
      </c>
      <c r="H51">
        <v>42</v>
      </c>
      <c r="I51">
        <v>0</v>
      </c>
      <c r="J51">
        <v>0</v>
      </c>
      <c r="K51">
        <v>0</v>
      </c>
      <c r="L51">
        <v>0</v>
      </c>
      <c r="M51">
        <v>56</v>
      </c>
      <c r="N51">
        <v>428</v>
      </c>
      <c r="O51">
        <v>58</v>
      </c>
      <c r="P51">
        <v>59</v>
      </c>
      <c r="Q51">
        <v>57</v>
      </c>
      <c r="R51">
        <v>58</v>
      </c>
      <c r="S51">
        <v>58</v>
      </c>
      <c r="T51">
        <v>55</v>
      </c>
      <c r="U51">
        <v>22</v>
      </c>
      <c r="V51">
        <v>0</v>
      </c>
      <c r="W51">
        <v>21</v>
      </c>
      <c r="X51">
        <v>44</v>
      </c>
      <c r="Y51">
        <v>43</v>
      </c>
      <c r="Z51">
        <v>2</v>
      </c>
      <c r="AA51">
        <v>1</v>
      </c>
      <c r="AB51">
        <v>817</v>
      </c>
      <c r="AC51" t="s">
        <v>77</v>
      </c>
      <c r="AD51" t="s">
        <v>1572</v>
      </c>
      <c r="AE51" t="s">
        <v>75</v>
      </c>
      <c r="AF51" t="s">
        <v>217</v>
      </c>
    </row>
    <row r="52" spans="1:32">
      <c r="A52" s="2">
        <v>44470</v>
      </c>
      <c r="B52" t="s">
        <v>1609</v>
      </c>
      <c r="C52">
        <v>2017</v>
      </c>
      <c r="D52">
        <v>38</v>
      </c>
      <c r="E52">
        <v>18</v>
      </c>
      <c r="F52">
        <v>18</v>
      </c>
      <c r="G52">
        <v>20</v>
      </c>
      <c r="H52">
        <v>20</v>
      </c>
      <c r="I52">
        <v>0</v>
      </c>
      <c r="J52">
        <v>0</v>
      </c>
      <c r="K52">
        <v>0</v>
      </c>
      <c r="L52">
        <v>0</v>
      </c>
      <c r="M52">
        <v>38</v>
      </c>
      <c r="N52">
        <v>43</v>
      </c>
      <c r="O52">
        <v>38</v>
      </c>
      <c r="P52">
        <v>38</v>
      </c>
      <c r="Q52">
        <v>38</v>
      </c>
      <c r="R52">
        <v>38</v>
      </c>
      <c r="S52">
        <v>38</v>
      </c>
      <c r="T52">
        <v>37</v>
      </c>
      <c r="U52">
        <v>27</v>
      </c>
      <c r="V52">
        <v>0</v>
      </c>
      <c r="W52">
        <v>38</v>
      </c>
      <c r="X52">
        <v>35</v>
      </c>
      <c r="Y52">
        <v>16</v>
      </c>
      <c r="Z52">
        <v>0</v>
      </c>
      <c r="AA52">
        <v>23</v>
      </c>
      <c r="AB52">
        <v>581</v>
      </c>
      <c r="AC52" t="s">
        <v>89</v>
      </c>
      <c r="AD52" t="s">
        <v>1604</v>
      </c>
      <c r="AE52" t="s">
        <v>87</v>
      </c>
      <c r="AF52" t="s">
        <v>217</v>
      </c>
    </row>
    <row r="53" spans="1:32">
      <c r="A53" s="2">
        <v>44470</v>
      </c>
      <c r="B53" t="s">
        <v>1637</v>
      </c>
      <c r="C53">
        <v>6173</v>
      </c>
      <c r="D53">
        <v>6</v>
      </c>
      <c r="E53">
        <v>0</v>
      </c>
      <c r="F53">
        <v>0</v>
      </c>
      <c r="G53">
        <v>6</v>
      </c>
      <c r="H53">
        <v>5</v>
      </c>
      <c r="I53">
        <v>0</v>
      </c>
      <c r="J53">
        <v>0</v>
      </c>
      <c r="K53">
        <v>0</v>
      </c>
      <c r="L53">
        <v>0</v>
      </c>
      <c r="M53">
        <v>5</v>
      </c>
      <c r="N53">
        <v>20</v>
      </c>
      <c r="O53">
        <v>6</v>
      </c>
      <c r="P53">
        <v>6</v>
      </c>
      <c r="Q53">
        <v>6</v>
      </c>
      <c r="R53">
        <v>5</v>
      </c>
      <c r="S53">
        <v>6</v>
      </c>
      <c r="T53">
        <v>5</v>
      </c>
      <c r="U53">
        <v>4</v>
      </c>
      <c r="V53">
        <v>0</v>
      </c>
      <c r="W53">
        <v>0</v>
      </c>
      <c r="X53">
        <v>6</v>
      </c>
      <c r="Y53">
        <v>4</v>
      </c>
      <c r="Z53">
        <v>0</v>
      </c>
      <c r="AA53">
        <v>0</v>
      </c>
      <c r="AB53">
        <v>1598</v>
      </c>
      <c r="AC53" t="s">
        <v>57</v>
      </c>
      <c r="AD53" t="s">
        <v>1624</v>
      </c>
      <c r="AE53" t="s">
        <v>54</v>
      </c>
      <c r="AF53" t="s">
        <v>217</v>
      </c>
    </row>
    <row r="54" spans="1:32">
      <c r="A54" s="2">
        <v>44470</v>
      </c>
      <c r="B54" t="s">
        <v>1642</v>
      </c>
      <c r="C54">
        <v>6692</v>
      </c>
      <c r="D54">
        <v>22</v>
      </c>
      <c r="E54">
        <v>0</v>
      </c>
      <c r="F54">
        <v>0</v>
      </c>
      <c r="G54">
        <v>22</v>
      </c>
      <c r="H54">
        <v>1</v>
      </c>
      <c r="I54">
        <v>0</v>
      </c>
      <c r="J54">
        <v>0</v>
      </c>
      <c r="K54">
        <v>0</v>
      </c>
      <c r="L54">
        <v>0</v>
      </c>
      <c r="M54">
        <v>1</v>
      </c>
      <c r="N54">
        <v>24</v>
      </c>
      <c r="O54">
        <v>5</v>
      </c>
      <c r="P54">
        <v>20</v>
      </c>
      <c r="Q54">
        <v>8</v>
      </c>
      <c r="R54">
        <v>2</v>
      </c>
      <c r="S54">
        <v>19</v>
      </c>
      <c r="T54">
        <v>8</v>
      </c>
      <c r="U54">
        <v>0</v>
      </c>
      <c r="V54">
        <v>0</v>
      </c>
      <c r="W54">
        <v>1</v>
      </c>
      <c r="X54">
        <v>0</v>
      </c>
      <c r="Y54">
        <v>5</v>
      </c>
      <c r="Z54">
        <v>0</v>
      </c>
      <c r="AA54">
        <v>0</v>
      </c>
      <c r="AB54">
        <v>1738</v>
      </c>
      <c r="AC54" t="s">
        <v>98</v>
      </c>
      <c r="AD54" t="s">
        <v>1643</v>
      </c>
      <c r="AE54" t="s">
        <v>94</v>
      </c>
      <c r="AF54" t="s">
        <v>217</v>
      </c>
    </row>
    <row r="55" spans="1:32">
      <c r="A55" s="2">
        <v>44470</v>
      </c>
      <c r="B55" t="s">
        <v>1617</v>
      </c>
      <c r="C55">
        <v>5886</v>
      </c>
      <c r="D55">
        <v>23</v>
      </c>
      <c r="E55">
        <v>0</v>
      </c>
      <c r="F55">
        <v>0</v>
      </c>
      <c r="G55">
        <v>23</v>
      </c>
      <c r="H55">
        <v>22</v>
      </c>
      <c r="I55">
        <v>0</v>
      </c>
      <c r="J55">
        <v>0</v>
      </c>
      <c r="K55">
        <v>0</v>
      </c>
      <c r="L55">
        <v>0</v>
      </c>
      <c r="M55">
        <v>22</v>
      </c>
      <c r="N55">
        <v>27</v>
      </c>
      <c r="O55">
        <v>23</v>
      </c>
      <c r="P55">
        <v>23</v>
      </c>
      <c r="Q55">
        <v>23</v>
      </c>
      <c r="R55">
        <v>22</v>
      </c>
      <c r="S55">
        <v>23</v>
      </c>
      <c r="T55">
        <v>22</v>
      </c>
      <c r="U55">
        <v>1</v>
      </c>
      <c r="V55">
        <v>18</v>
      </c>
      <c r="W55">
        <v>22</v>
      </c>
      <c r="X55">
        <v>22</v>
      </c>
      <c r="Y55">
        <v>16</v>
      </c>
      <c r="Z55">
        <v>0</v>
      </c>
      <c r="AA55">
        <v>17</v>
      </c>
      <c r="AB55">
        <v>1585</v>
      </c>
      <c r="AC55" t="s">
        <v>91</v>
      </c>
      <c r="AD55" t="s">
        <v>1604</v>
      </c>
      <c r="AE55" t="s">
        <v>87</v>
      </c>
      <c r="AF55" t="s">
        <v>217</v>
      </c>
    </row>
    <row r="56" spans="1:32">
      <c r="A56" s="2">
        <v>44470</v>
      </c>
      <c r="B56" t="s">
        <v>1613</v>
      </c>
      <c r="C56">
        <v>3767</v>
      </c>
      <c r="D56">
        <v>14</v>
      </c>
      <c r="E56">
        <v>11</v>
      </c>
      <c r="F56">
        <v>11</v>
      </c>
      <c r="G56">
        <v>3</v>
      </c>
      <c r="H56">
        <v>3</v>
      </c>
      <c r="I56">
        <v>0</v>
      </c>
      <c r="J56">
        <v>0</v>
      </c>
      <c r="K56">
        <v>0</v>
      </c>
      <c r="L56">
        <v>0</v>
      </c>
      <c r="M56">
        <v>14</v>
      </c>
      <c r="N56">
        <v>105</v>
      </c>
      <c r="O56">
        <v>14</v>
      </c>
      <c r="P56">
        <v>14</v>
      </c>
      <c r="Q56">
        <v>14</v>
      </c>
      <c r="R56">
        <v>14</v>
      </c>
      <c r="S56">
        <v>14</v>
      </c>
      <c r="T56">
        <v>14</v>
      </c>
      <c r="U56">
        <v>11</v>
      </c>
      <c r="V56">
        <v>13</v>
      </c>
      <c r="W56">
        <v>9</v>
      </c>
      <c r="X56">
        <v>8</v>
      </c>
      <c r="Y56">
        <v>14</v>
      </c>
      <c r="Z56">
        <v>1</v>
      </c>
      <c r="AA56">
        <v>5</v>
      </c>
      <c r="AB56">
        <v>923</v>
      </c>
      <c r="AC56" t="s">
        <v>90</v>
      </c>
      <c r="AD56" t="s">
        <v>1604</v>
      </c>
      <c r="AE56" t="s">
        <v>87</v>
      </c>
      <c r="AF56" t="s">
        <v>217</v>
      </c>
    </row>
    <row r="57" spans="1:32">
      <c r="A57" s="2">
        <v>44470</v>
      </c>
      <c r="B57" t="s">
        <v>1641</v>
      </c>
      <c r="C57">
        <v>9543</v>
      </c>
      <c r="D57">
        <v>38</v>
      </c>
      <c r="E57">
        <v>23</v>
      </c>
      <c r="F57">
        <v>22</v>
      </c>
      <c r="G57">
        <v>15</v>
      </c>
      <c r="H57">
        <v>15</v>
      </c>
      <c r="I57">
        <v>0</v>
      </c>
      <c r="J57">
        <v>0</v>
      </c>
      <c r="K57">
        <v>0</v>
      </c>
      <c r="L57">
        <v>0</v>
      </c>
      <c r="M57">
        <v>37</v>
      </c>
      <c r="N57">
        <v>44</v>
      </c>
      <c r="O57">
        <v>37</v>
      </c>
      <c r="P57">
        <v>38</v>
      </c>
      <c r="Q57">
        <v>38</v>
      </c>
      <c r="R57">
        <v>38</v>
      </c>
      <c r="S57">
        <v>38</v>
      </c>
      <c r="T57">
        <v>38</v>
      </c>
      <c r="U57">
        <v>29</v>
      </c>
      <c r="V57">
        <v>0</v>
      </c>
      <c r="W57">
        <v>32</v>
      </c>
      <c r="X57">
        <v>35</v>
      </c>
      <c r="Y57">
        <v>19</v>
      </c>
      <c r="Z57">
        <v>0</v>
      </c>
      <c r="AA57">
        <v>0</v>
      </c>
      <c r="AB57">
        <v>2628</v>
      </c>
      <c r="AC57" t="s">
        <v>58</v>
      </c>
      <c r="AD57" t="s">
        <v>1624</v>
      </c>
      <c r="AE57" t="s">
        <v>54</v>
      </c>
      <c r="AF57" t="s">
        <v>217</v>
      </c>
    </row>
    <row r="58" spans="1:32">
      <c r="A58" s="2">
        <v>44470</v>
      </c>
      <c r="B58" t="s">
        <v>1595</v>
      </c>
      <c r="C58">
        <v>8030</v>
      </c>
      <c r="D58">
        <v>313</v>
      </c>
      <c r="E58">
        <v>207</v>
      </c>
      <c r="F58">
        <v>207</v>
      </c>
      <c r="G58">
        <v>106</v>
      </c>
      <c r="H58">
        <v>106</v>
      </c>
      <c r="I58">
        <v>0</v>
      </c>
      <c r="J58">
        <v>0</v>
      </c>
      <c r="K58">
        <v>0</v>
      </c>
      <c r="L58">
        <v>0</v>
      </c>
      <c r="M58">
        <v>313</v>
      </c>
      <c r="N58">
        <v>964</v>
      </c>
      <c r="O58">
        <v>313</v>
      </c>
      <c r="P58">
        <v>313</v>
      </c>
      <c r="Q58">
        <v>313</v>
      </c>
      <c r="R58">
        <v>313</v>
      </c>
      <c r="S58">
        <v>313</v>
      </c>
      <c r="T58">
        <v>313</v>
      </c>
      <c r="U58">
        <v>232</v>
      </c>
      <c r="V58">
        <v>304</v>
      </c>
      <c r="W58">
        <v>305</v>
      </c>
      <c r="X58">
        <v>310</v>
      </c>
      <c r="Y58">
        <v>298</v>
      </c>
      <c r="Z58">
        <v>0</v>
      </c>
      <c r="AA58">
        <v>3</v>
      </c>
      <c r="AB58">
        <v>2218</v>
      </c>
      <c r="AC58" t="s">
        <v>78</v>
      </c>
      <c r="AD58" t="s">
        <v>1572</v>
      </c>
      <c r="AE58" t="s">
        <v>75</v>
      </c>
      <c r="AF58" t="s">
        <v>217</v>
      </c>
    </row>
    <row r="59" spans="1:32">
      <c r="A59" s="2">
        <v>44470</v>
      </c>
      <c r="B59" t="s">
        <v>1633</v>
      </c>
      <c r="C59">
        <v>7737</v>
      </c>
      <c r="D59">
        <v>34</v>
      </c>
      <c r="E59">
        <v>26</v>
      </c>
      <c r="F59">
        <v>17</v>
      </c>
      <c r="G59">
        <v>8</v>
      </c>
      <c r="H59">
        <v>4</v>
      </c>
      <c r="I59">
        <v>0</v>
      </c>
      <c r="J59">
        <v>0</v>
      </c>
      <c r="K59">
        <v>0</v>
      </c>
      <c r="L59">
        <v>0</v>
      </c>
      <c r="M59">
        <v>22</v>
      </c>
      <c r="N59">
        <v>46</v>
      </c>
      <c r="O59">
        <v>33</v>
      </c>
      <c r="P59">
        <v>33</v>
      </c>
      <c r="Q59">
        <v>29</v>
      </c>
      <c r="R59">
        <v>28</v>
      </c>
      <c r="S59">
        <v>32</v>
      </c>
      <c r="T59">
        <v>27</v>
      </c>
      <c r="U59">
        <v>26</v>
      </c>
      <c r="V59">
        <v>0</v>
      </c>
      <c r="W59">
        <v>4</v>
      </c>
      <c r="X59">
        <v>7</v>
      </c>
      <c r="Y59">
        <v>15</v>
      </c>
      <c r="Z59">
        <v>0</v>
      </c>
      <c r="AA59">
        <v>0</v>
      </c>
      <c r="AB59">
        <v>2258</v>
      </c>
      <c r="AC59" t="s">
        <v>59</v>
      </c>
      <c r="AD59" t="s">
        <v>1624</v>
      </c>
      <c r="AE59" t="s">
        <v>54</v>
      </c>
      <c r="AF59" t="s">
        <v>217</v>
      </c>
    </row>
    <row r="60" spans="1:32">
      <c r="A60" s="2">
        <v>44470</v>
      </c>
      <c r="B60" t="s">
        <v>1622</v>
      </c>
      <c r="C60">
        <v>3541</v>
      </c>
      <c r="D60">
        <v>73</v>
      </c>
      <c r="E60">
        <v>42</v>
      </c>
      <c r="F60">
        <v>41</v>
      </c>
      <c r="G60">
        <v>31</v>
      </c>
      <c r="H60">
        <v>29</v>
      </c>
      <c r="I60">
        <v>0</v>
      </c>
      <c r="J60">
        <v>0</v>
      </c>
      <c r="K60">
        <v>0</v>
      </c>
      <c r="L60">
        <v>0</v>
      </c>
      <c r="M60">
        <v>70</v>
      </c>
      <c r="N60">
        <v>84</v>
      </c>
      <c r="O60">
        <v>73</v>
      </c>
      <c r="P60">
        <v>73</v>
      </c>
      <c r="Q60">
        <v>73</v>
      </c>
      <c r="R60">
        <v>71</v>
      </c>
      <c r="S60">
        <v>72</v>
      </c>
      <c r="T60">
        <v>73</v>
      </c>
      <c r="U60">
        <v>58</v>
      </c>
      <c r="V60">
        <v>71</v>
      </c>
      <c r="W60">
        <v>70</v>
      </c>
      <c r="X60">
        <v>71</v>
      </c>
      <c r="Y60">
        <v>52</v>
      </c>
      <c r="Z60">
        <v>0</v>
      </c>
      <c r="AA60">
        <v>35</v>
      </c>
      <c r="AB60">
        <v>838</v>
      </c>
      <c r="AC60" t="s">
        <v>93</v>
      </c>
      <c r="AD60" t="s">
        <v>1604</v>
      </c>
      <c r="AE60" t="s">
        <v>87</v>
      </c>
      <c r="AF60" t="s">
        <v>217</v>
      </c>
    </row>
    <row r="61" spans="1:32">
      <c r="A61" s="2">
        <v>44470</v>
      </c>
      <c r="B61" t="s">
        <v>1603</v>
      </c>
      <c r="C61">
        <v>6419</v>
      </c>
      <c r="D61">
        <v>3</v>
      </c>
      <c r="E61">
        <v>2</v>
      </c>
      <c r="F61">
        <v>1</v>
      </c>
      <c r="G61">
        <v>1</v>
      </c>
      <c r="H61">
        <v>1</v>
      </c>
      <c r="I61">
        <v>0</v>
      </c>
      <c r="J61">
        <v>0</v>
      </c>
      <c r="K61">
        <v>0</v>
      </c>
      <c r="L61">
        <v>0</v>
      </c>
      <c r="M61">
        <v>2</v>
      </c>
      <c r="N61">
        <v>3</v>
      </c>
      <c r="O61">
        <v>3</v>
      </c>
      <c r="P61">
        <v>3</v>
      </c>
      <c r="Q61">
        <v>3</v>
      </c>
      <c r="R61">
        <v>2</v>
      </c>
      <c r="S61">
        <v>3</v>
      </c>
      <c r="T61">
        <v>2</v>
      </c>
      <c r="U61">
        <v>3</v>
      </c>
      <c r="V61">
        <v>1</v>
      </c>
      <c r="W61">
        <v>2</v>
      </c>
      <c r="X61">
        <v>3</v>
      </c>
      <c r="Y61">
        <v>0</v>
      </c>
      <c r="Z61">
        <v>0</v>
      </c>
      <c r="AA61">
        <v>0</v>
      </c>
      <c r="AB61">
        <v>1532</v>
      </c>
      <c r="AC61" t="s">
        <v>88</v>
      </c>
      <c r="AD61" t="s">
        <v>1604</v>
      </c>
      <c r="AE61" t="s">
        <v>87</v>
      </c>
      <c r="AF61" t="s">
        <v>217</v>
      </c>
    </row>
    <row r="62" spans="1:32">
      <c r="A62" s="2">
        <v>44470</v>
      </c>
      <c r="B62" t="s">
        <v>1599</v>
      </c>
      <c r="C62">
        <v>4895</v>
      </c>
      <c r="D62">
        <v>0</v>
      </c>
      <c r="E62">
        <v>0</v>
      </c>
      <c r="F62">
        <v>0</v>
      </c>
      <c r="G62">
        <v>0</v>
      </c>
      <c r="H62">
        <v>0</v>
      </c>
      <c r="I62">
        <v>0</v>
      </c>
      <c r="J62">
        <v>0</v>
      </c>
      <c r="K62">
        <v>0</v>
      </c>
      <c r="L62">
        <v>0</v>
      </c>
      <c r="M62">
        <v>0</v>
      </c>
      <c r="N62">
        <v>2</v>
      </c>
      <c r="O62">
        <v>0</v>
      </c>
      <c r="P62">
        <v>0</v>
      </c>
      <c r="Q62">
        <v>0</v>
      </c>
      <c r="R62">
        <v>0</v>
      </c>
      <c r="S62">
        <v>0</v>
      </c>
      <c r="T62">
        <v>0</v>
      </c>
      <c r="U62">
        <v>0</v>
      </c>
      <c r="V62">
        <v>0</v>
      </c>
      <c r="W62">
        <v>0</v>
      </c>
      <c r="X62">
        <v>0</v>
      </c>
      <c r="Y62">
        <v>0</v>
      </c>
      <c r="Z62">
        <v>0</v>
      </c>
      <c r="AA62">
        <v>0</v>
      </c>
      <c r="AB62">
        <v>1287</v>
      </c>
      <c r="AC62" t="s">
        <v>80</v>
      </c>
      <c r="AD62" t="s">
        <v>1572</v>
      </c>
      <c r="AE62" t="s">
        <v>75</v>
      </c>
      <c r="AF62" t="s">
        <v>217</v>
      </c>
    </row>
    <row r="63" spans="1:32">
      <c r="A63" s="2">
        <v>44470</v>
      </c>
      <c r="B63" t="s">
        <v>1649</v>
      </c>
      <c r="C63">
        <v>8134</v>
      </c>
      <c r="D63">
        <v>6</v>
      </c>
      <c r="E63">
        <v>0</v>
      </c>
      <c r="F63">
        <v>0</v>
      </c>
      <c r="G63">
        <v>6</v>
      </c>
      <c r="H63">
        <v>0</v>
      </c>
      <c r="I63">
        <v>0</v>
      </c>
      <c r="J63">
        <v>0</v>
      </c>
      <c r="K63">
        <v>0</v>
      </c>
      <c r="L63">
        <v>0</v>
      </c>
      <c r="M63">
        <v>0</v>
      </c>
      <c r="N63">
        <v>14</v>
      </c>
      <c r="O63">
        <v>0</v>
      </c>
      <c r="P63">
        <v>4</v>
      </c>
      <c r="Q63">
        <v>2</v>
      </c>
      <c r="R63">
        <v>0</v>
      </c>
      <c r="S63">
        <v>4</v>
      </c>
      <c r="T63">
        <v>2</v>
      </c>
      <c r="U63">
        <v>0</v>
      </c>
      <c r="V63">
        <v>0</v>
      </c>
      <c r="W63">
        <v>0</v>
      </c>
      <c r="X63">
        <v>0</v>
      </c>
      <c r="Y63">
        <v>0</v>
      </c>
      <c r="Z63">
        <v>0</v>
      </c>
      <c r="AA63">
        <v>0</v>
      </c>
      <c r="AB63">
        <v>1831</v>
      </c>
      <c r="AC63" t="s">
        <v>97</v>
      </c>
      <c r="AD63" t="s">
        <v>1643</v>
      </c>
      <c r="AE63" t="s">
        <v>94</v>
      </c>
      <c r="AF63" t="s">
        <v>217</v>
      </c>
    </row>
    <row r="64" spans="1:32">
      <c r="A64" s="2">
        <v>44470</v>
      </c>
      <c r="B64" t="s">
        <v>1540</v>
      </c>
      <c r="C64">
        <v>9022</v>
      </c>
      <c r="D64">
        <v>182</v>
      </c>
      <c r="E64">
        <v>20</v>
      </c>
      <c r="F64">
        <v>20</v>
      </c>
      <c r="G64">
        <v>162</v>
      </c>
      <c r="H64">
        <v>162</v>
      </c>
      <c r="I64">
        <v>0</v>
      </c>
      <c r="J64">
        <v>0</v>
      </c>
      <c r="K64">
        <v>0</v>
      </c>
      <c r="L64">
        <v>0</v>
      </c>
      <c r="M64">
        <v>182</v>
      </c>
      <c r="N64">
        <v>1545</v>
      </c>
      <c r="O64">
        <v>182</v>
      </c>
      <c r="P64">
        <v>182</v>
      </c>
      <c r="Q64">
        <v>182</v>
      </c>
      <c r="R64">
        <v>182</v>
      </c>
      <c r="S64">
        <v>182</v>
      </c>
      <c r="T64">
        <v>180</v>
      </c>
      <c r="U64">
        <v>141</v>
      </c>
      <c r="V64">
        <v>18</v>
      </c>
      <c r="W64">
        <v>176</v>
      </c>
      <c r="X64">
        <v>178</v>
      </c>
      <c r="Y64">
        <v>179</v>
      </c>
      <c r="Z64">
        <v>3</v>
      </c>
      <c r="AA64">
        <v>89</v>
      </c>
      <c r="AB64">
        <v>2238</v>
      </c>
      <c r="AC64" t="s">
        <v>61</v>
      </c>
      <c r="AD64" t="s">
        <v>1536</v>
      </c>
      <c r="AE64" t="s">
        <v>60</v>
      </c>
      <c r="AF64" t="s">
        <v>217</v>
      </c>
    </row>
    <row r="65" spans="1:32">
      <c r="A65" s="2">
        <v>44470</v>
      </c>
      <c r="B65" t="s">
        <v>1552</v>
      </c>
      <c r="C65">
        <v>7798</v>
      </c>
      <c r="D65">
        <v>30</v>
      </c>
      <c r="E65">
        <v>10</v>
      </c>
      <c r="F65">
        <v>5</v>
      </c>
      <c r="G65">
        <v>20</v>
      </c>
      <c r="H65">
        <v>16</v>
      </c>
      <c r="I65">
        <v>0</v>
      </c>
      <c r="J65">
        <v>0</v>
      </c>
      <c r="K65">
        <v>0</v>
      </c>
      <c r="L65">
        <v>0</v>
      </c>
      <c r="M65">
        <v>21</v>
      </c>
      <c r="N65">
        <v>308</v>
      </c>
      <c r="O65">
        <v>30</v>
      </c>
      <c r="P65">
        <v>30</v>
      </c>
      <c r="Q65">
        <v>22</v>
      </c>
      <c r="R65">
        <v>29</v>
      </c>
      <c r="S65">
        <v>30</v>
      </c>
      <c r="T65">
        <v>26</v>
      </c>
      <c r="U65">
        <v>18</v>
      </c>
      <c r="V65">
        <v>1</v>
      </c>
      <c r="W65">
        <v>6</v>
      </c>
      <c r="X65">
        <v>27</v>
      </c>
      <c r="Y65">
        <v>16</v>
      </c>
      <c r="Z65">
        <v>0</v>
      </c>
      <c r="AA65">
        <v>3</v>
      </c>
      <c r="AB65">
        <v>2001</v>
      </c>
      <c r="AC65" t="s">
        <v>63</v>
      </c>
      <c r="AD65" t="s">
        <v>1536</v>
      </c>
      <c r="AE65" t="s">
        <v>60</v>
      </c>
      <c r="AF65" t="s">
        <v>217</v>
      </c>
    </row>
    <row r="66" spans="1:32">
      <c r="A66" s="2">
        <v>44470</v>
      </c>
      <c r="B66" t="s">
        <v>1519</v>
      </c>
      <c r="C66">
        <v>6837</v>
      </c>
      <c r="D66">
        <v>24</v>
      </c>
      <c r="E66">
        <v>12</v>
      </c>
      <c r="F66">
        <v>5</v>
      </c>
      <c r="G66">
        <v>12</v>
      </c>
      <c r="H66">
        <v>7</v>
      </c>
      <c r="I66">
        <v>0</v>
      </c>
      <c r="J66">
        <v>0</v>
      </c>
      <c r="K66">
        <v>0</v>
      </c>
      <c r="L66">
        <v>0</v>
      </c>
      <c r="M66">
        <v>13</v>
      </c>
      <c r="N66">
        <v>35</v>
      </c>
      <c r="O66">
        <v>23</v>
      </c>
      <c r="P66">
        <v>24</v>
      </c>
      <c r="Q66">
        <v>14</v>
      </c>
      <c r="R66">
        <v>22</v>
      </c>
      <c r="S66">
        <v>24</v>
      </c>
      <c r="T66">
        <v>21</v>
      </c>
      <c r="U66">
        <v>19</v>
      </c>
      <c r="V66">
        <v>2</v>
      </c>
      <c r="W66">
        <v>8</v>
      </c>
      <c r="X66">
        <v>22</v>
      </c>
      <c r="Y66">
        <v>9</v>
      </c>
      <c r="Z66">
        <v>1</v>
      </c>
      <c r="AA66">
        <v>15</v>
      </c>
      <c r="AB66">
        <v>1689</v>
      </c>
      <c r="AC66" t="s">
        <v>67</v>
      </c>
      <c r="AD66" t="s">
        <v>1499</v>
      </c>
      <c r="AE66" t="s">
        <v>66</v>
      </c>
      <c r="AF66" t="s">
        <v>217</v>
      </c>
    </row>
    <row r="67" spans="1:32">
      <c r="A67" s="2">
        <v>44470</v>
      </c>
      <c r="B67" t="s">
        <v>1556</v>
      </c>
      <c r="C67">
        <v>15334</v>
      </c>
      <c r="D67">
        <v>56</v>
      </c>
      <c r="E67">
        <v>17</v>
      </c>
      <c r="F67">
        <v>16</v>
      </c>
      <c r="G67">
        <v>32</v>
      </c>
      <c r="H67">
        <v>32</v>
      </c>
      <c r="I67">
        <v>0</v>
      </c>
      <c r="J67">
        <v>0</v>
      </c>
      <c r="K67">
        <v>0</v>
      </c>
      <c r="L67">
        <v>0</v>
      </c>
      <c r="M67">
        <v>55</v>
      </c>
      <c r="N67">
        <v>78</v>
      </c>
      <c r="O67">
        <v>56</v>
      </c>
      <c r="P67">
        <v>56</v>
      </c>
      <c r="Q67">
        <v>56</v>
      </c>
      <c r="R67">
        <v>55</v>
      </c>
      <c r="S67">
        <v>56</v>
      </c>
      <c r="T67">
        <v>4</v>
      </c>
      <c r="U67">
        <v>48</v>
      </c>
      <c r="V67">
        <v>52</v>
      </c>
      <c r="W67">
        <v>8</v>
      </c>
      <c r="X67">
        <v>55</v>
      </c>
      <c r="Y67">
        <v>29</v>
      </c>
      <c r="AB67">
        <v>3548</v>
      </c>
      <c r="AC67" t="s">
        <v>86</v>
      </c>
      <c r="AD67" t="s">
        <v>1557</v>
      </c>
      <c r="AE67" t="s">
        <v>83</v>
      </c>
      <c r="AF67" t="s">
        <v>330</v>
      </c>
    </row>
    <row r="68" spans="1:32">
      <c r="A68" s="2">
        <v>44470</v>
      </c>
      <c r="B68" t="s">
        <v>1511</v>
      </c>
      <c r="C68">
        <v>8420</v>
      </c>
      <c r="D68">
        <v>220</v>
      </c>
      <c r="E68">
        <v>83</v>
      </c>
      <c r="F68">
        <v>83</v>
      </c>
      <c r="G68">
        <v>137</v>
      </c>
      <c r="H68">
        <v>136</v>
      </c>
      <c r="I68">
        <v>0</v>
      </c>
      <c r="J68">
        <v>0</v>
      </c>
      <c r="K68">
        <v>0</v>
      </c>
      <c r="L68">
        <v>0</v>
      </c>
      <c r="M68">
        <v>219</v>
      </c>
      <c r="N68">
        <v>595</v>
      </c>
      <c r="O68">
        <v>219</v>
      </c>
      <c r="P68">
        <v>220</v>
      </c>
      <c r="Q68">
        <v>219</v>
      </c>
      <c r="R68">
        <v>220</v>
      </c>
      <c r="S68">
        <v>220</v>
      </c>
      <c r="T68">
        <v>218</v>
      </c>
      <c r="U68">
        <v>208</v>
      </c>
      <c r="V68">
        <v>187</v>
      </c>
      <c r="W68">
        <v>202</v>
      </c>
      <c r="X68">
        <v>213</v>
      </c>
      <c r="Y68">
        <v>141</v>
      </c>
      <c r="Z68">
        <v>7</v>
      </c>
      <c r="AA68">
        <v>93</v>
      </c>
      <c r="AB68">
        <v>2316</v>
      </c>
      <c r="AC68" t="s">
        <v>69</v>
      </c>
      <c r="AD68" t="s">
        <v>1499</v>
      </c>
      <c r="AE68" t="s">
        <v>66</v>
      </c>
      <c r="AF68" t="s">
        <v>217</v>
      </c>
    </row>
    <row r="69" spans="1:32">
      <c r="A69" s="2">
        <v>44470</v>
      </c>
      <c r="B69" t="s">
        <v>1523</v>
      </c>
      <c r="C69">
        <v>6339</v>
      </c>
      <c r="D69">
        <v>8</v>
      </c>
      <c r="E69">
        <v>6</v>
      </c>
      <c r="F69">
        <v>6</v>
      </c>
      <c r="G69">
        <v>2</v>
      </c>
      <c r="H69">
        <v>2</v>
      </c>
      <c r="I69">
        <v>0</v>
      </c>
      <c r="J69">
        <v>0</v>
      </c>
      <c r="K69">
        <v>0</v>
      </c>
      <c r="L69">
        <v>0</v>
      </c>
      <c r="M69">
        <v>8</v>
      </c>
      <c r="N69">
        <v>11</v>
      </c>
      <c r="O69">
        <v>8</v>
      </c>
      <c r="P69">
        <v>8</v>
      </c>
      <c r="Q69">
        <v>8</v>
      </c>
      <c r="R69">
        <v>8</v>
      </c>
      <c r="S69">
        <v>8</v>
      </c>
      <c r="T69">
        <v>8</v>
      </c>
      <c r="U69">
        <v>8</v>
      </c>
      <c r="V69">
        <v>6</v>
      </c>
      <c r="W69">
        <v>8</v>
      </c>
      <c r="X69">
        <v>8</v>
      </c>
      <c r="Y69">
        <v>8</v>
      </c>
      <c r="Z69">
        <v>0</v>
      </c>
      <c r="AA69">
        <v>1</v>
      </c>
      <c r="AB69">
        <v>1508</v>
      </c>
      <c r="AC69" t="s">
        <v>70</v>
      </c>
      <c r="AD69" t="s">
        <v>1499</v>
      </c>
      <c r="AE69" t="s">
        <v>66</v>
      </c>
      <c r="AF69" t="s">
        <v>217</v>
      </c>
    </row>
    <row r="70" spans="1:32">
      <c r="A70" s="2">
        <v>44470</v>
      </c>
      <c r="B70" t="s">
        <v>1544</v>
      </c>
      <c r="C70">
        <v>13355</v>
      </c>
      <c r="D70">
        <v>118</v>
      </c>
      <c r="E70">
        <v>33</v>
      </c>
      <c r="F70">
        <v>33</v>
      </c>
      <c r="G70">
        <v>85</v>
      </c>
      <c r="H70">
        <v>85</v>
      </c>
      <c r="I70">
        <v>0</v>
      </c>
      <c r="J70">
        <v>0</v>
      </c>
      <c r="K70">
        <v>0</v>
      </c>
      <c r="L70">
        <v>0</v>
      </c>
      <c r="M70">
        <v>118</v>
      </c>
      <c r="N70">
        <v>491</v>
      </c>
      <c r="O70">
        <v>118</v>
      </c>
      <c r="P70">
        <v>118</v>
      </c>
      <c r="Q70">
        <v>118</v>
      </c>
      <c r="R70">
        <v>118</v>
      </c>
      <c r="S70">
        <v>118</v>
      </c>
      <c r="T70">
        <v>89</v>
      </c>
      <c r="U70">
        <v>79</v>
      </c>
      <c r="V70">
        <v>94</v>
      </c>
      <c r="W70">
        <v>88</v>
      </c>
      <c r="X70">
        <v>114</v>
      </c>
      <c r="Y70">
        <v>99</v>
      </c>
      <c r="Z70">
        <v>11</v>
      </c>
      <c r="AA70">
        <v>0</v>
      </c>
      <c r="AB70">
        <v>3727</v>
      </c>
      <c r="AC70" t="s">
        <v>62</v>
      </c>
      <c r="AD70" t="s">
        <v>1536</v>
      </c>
      <c r="AE70" t="s">
        <v>60</v>
      </c>
      <c r="AF70" t="s">
        <v>217</v>
      </c>
    </row>
    <row r="71" spans="1:32">
      <c r="A71" s="2">
        <v>44470</v>
      </c>
      <c r="B71" t="s">
        <v>1535</v>
      </c>
      <c r="C71">
        <v>16042</v>
      </c>
      <c r="D71">
        <v>19</v>
      </c>
      <c r="E71">
        <v>5</v>
      </c>
      <c r="G71">
        <v>12</v>
      </c>
      <c r="I71">
        <v>0</v>
      </c>
      <c r="J71">
        <v>0</v>
      </c>
      <c r="K71">
        <v>0</v>
      </c>
      <c r="L71">
        <v>0</v>
      </c>
      <c r="N71">
        <v>62</v>
      </c>
      <c r="O71">
        <v>19</v>
      </c>
      <c r="P71">
        <v>19</v>
      </c>
      <c r="Q71">
        <v>17</v>
      </c>
      <c r="S71">
        <v>19</v>
      </c>
      <c r="T71">
        <v>6</v>
      </c>
      <c r="U71">
        <v>16</v>
      </c>
      <c r="V71">
        <v>11</v>
      </c>
      <c r="W71">
        <v>17</v>
      </c>
      <c r="X71">
        <v>10</v>
      </c>
      <c r="Y71">
        <v>15</v>
      </c>
      <c r="AB71">
        <v>4536</v>
      </c>
      <c r="AC71" t="s">
        <v>65</v>
      </c>
      <c r="AD71" t="s">
        <v>1536</v>
      </c>
      <c r="AE71" t="s">
        <v>60</v>
      </c>
      <c r="AF71" t="s">
        <v>330</v>
      </c>
    </row>
    <row r="72" spans="1:32">
      <c r="A72" s="2">
        <v>44470</v>
      </c>
      <c r="B72" t="s">
        <v>1531</v>
      </c>
      <c r="C72">
        <v>5312</v>
      </c>
      <c r="D72">
        <v>1</v>
      </c>
      <c r="G72">
        <v>1</v>
      </c>
      <c r="I72">
        <v>0</v>
      </c>
      <c r="J72">
        <v>0</v>
      </c>
      <c r="K72">
        <v>0</v>
      </c>
      <c r="L72">
        <v>0</v>
      </c>
      <c r="N72">
        <v>5</v>
      </c>
      <c r="P72">
        <v>1</v>
      </c>
      <c r="S72">
        <v>1</v>
      </c>
      <c r="X72">
        <v>1</v>
      </c>
      <c r="AB72">
        <v>1372</v>
      </c>
      <c r="AC72" t="s">
        <v>72</v>
      </c>
      <c r="AD72" t="s">
        <v>1499</v>
      </c>
      <c r="AE72" t="s">
        <v>66</v>
      </c>
      <c r="AF72" t="s">
        <v>330</v>
      </c>
    </row>
    <row r="73" spans="1:32">
      <c r="A73" s="2">
        <v>44470</v>
      </c>
      <c r="B73" t="s">
        <v>1548</v>
      </c>
      <c r="C73">
        <v>6901</v>
      </c>
      <c r="D73">
        <v>1</v>
      </c>
      <c r="E73">
        <v>1</v>
      </c>
      <c r="F73">
        <v>1</v>
      </c>
      <c r="G73">
        <v>0</v>
      </c>
      <c r="H73">
        <v>0</v>
      </c>
      <c r="I73">
        <v>0</v>
      </c>
      <c r="J73">
        <v>0</v>
      </c>
      <c r="K73">
        <v>0</v>
      </c>
      <c r="L73">
        <v>0</v>
      </c>
      <c r="M73">
        <v>1</v>
      </c>
      <c r="N73">
        <v>3</v>
      </c>
      <c r="O73">
        <v>1</v>
      </c>
      <c r="P73">
        <v>1</v>
      </c>
      <c r="Q73">
        <v>1</v>
      </c>
      <c r="R73">
        <v>1</v>
      </c>
      <c r="S73">
        <v>1</v>
      </c>
      <c r="T73">
        <v>1</v>
      </c>
      <c r="U73">
        <v>0</v>
      </c>
      <c r="V73">
        <v>0</v>
      </c>
      <c r="W73">
        <v>1</v>
      </c>
      <c r="X73">
        <v>0</v>
      </c>
      <c r="Y73">
        <v>1</v>
      </c>
      <c r="Z73">
        <v>0</v>
      </c>
      <c r="AA73">
        <v>0</v>
      </c>
      <c r="AB73">
        <v>2164</v>
      </c>
      <c r="AC73" t="s">
        <v>64</v>
      </c>
      <c r="AD73" t="s">
        <v>1536</v>
      </c>
      <c r="AE73" t="s">
        <v>60</v>
      </c>
      <c r="AF73" t="s">
        <v>217</v>
      </c>
    </row>
    <row r="74" spans="1:32">
      <c r="A74" s="2">
        <v>44470</v>
      </c>
      <c r="B74" t="s">
        <v>1527</v>
      </c>
      <c r="C74">
        <v>4366</v>
      </c>
      <c r="D74">
        <v>37</v>
      </c>
      <c r="E74">
        <v>13</v>
      </c>
      <c r="F74">
        <v>9</v>
      </c>
      <c r="G74">
        <v>24</v>
      </c>
      <c r="H74">
        <v>18</v>
      </c>
      <c r="I74">
        <v>0</v>
      </c>
      <c r="J74">
        <v>0</v>
      </c>
      <c r="K74">
        <v>0</v>
      </c>
      <c r="L74">
        <v>0</v>
      </c>
      <c r="M74">
        <v>27</v>
      </c>
      <c r="N74">
        <v>87</v>
      </c>
      <c r="O74">
        <v>32</v>
      </c>
      <c r="P74">
        <v>29</v>
      </c>
      <c r="Q74">
        <v>35</v>
      </c>
      <c r="R74">
        <v>34</v>
      </c>
      <c r="S74">
        <v>37</v>
      </c>
      <c r="T74">
        <v>35</v>
      </c>
      <c r="U74">
        <v>1</v>
      </c>
      <c r="V74">
        <v>0</v>
      </c>
      <c r="W74">
        <v>28</v>
      </c>
      <c r="X74">
        <v>24</v>
      </c>
      <c r="Y74">
        <v>32</v>
      </c>
      <c r="Z74">
        <v>0</v>
      </c>
      <c r="AA74">
        <v>5</v>
      </c>
      <c r="AB74">
        <v>1242</v>
      </c>
      <c r="AC74" t="s">
        <v>71</v>
      </c>
      <c r="AD74" t="s">
        <v>1499</v>
      </c>
      <c r="AE74" t="s">
        <v>66</v>
      </c>
      <c r="AF74" t="s">
        <v>217</v>
      </c>
    </row>
    <row r="75" spans="1:32">
      <c r="A75" s="2">
        <v>44470</v>
      </c>
      <c r="B75" t="s">
        <v>1497</v>
      </c>
      <c r="C75">
        <v>7317</v>
      </c>
      <c r="D75">
        <v>117</v>
      </c>
      <c r="E75">
        <v>14</v>
      </c>
      <c r="F75">
        <v>9</v>
      </c>
      <c r="G75">
        <v>100</v>
      </c>
      <c r="H75">
        <v>92</v>
      </c>
      <c r="I75">
        <v>0</v>
      </c>
      <c r="J75">
        <v>0</v>
      </c>
      <c r="K75">
        <v>0</v>
      </c>
      <c r="L75">
        <v>0</v>
      </c>
      <c r="M75">
        <v>105</v>
      </c>
      <c r="N75">
        <v>209</v>
      </c>
      <c r="O75">
        <v>117</v>
      </c>
      <c r="P75">
        <v>116</v>
      </c>
      <c r="Q75">
        <v>117</v>
      </c>
      <c r="R75">
        <v>106</v>
      </c>
      <c r="S75">
        <v>117</v>
      </c>
      <c r="U75">
        <v>110</v>
      </c>
      <c r="W75">
        <v>114</v>
      </c>
      <c r="X75">
        <v>1</v>
      </c>
      <c r="Y75">
        <v>85</v>
      </c>
      <c r="AB75">
        <v>1942</v>
      </c>
      <c r="AC75" t="s">
        <v>73</v>
      </c>
      <c r="AD75" t="s">
        <v>1499</v>
      </c>
      <c r="AE75" t="s">
        <v>66</v>
      </c>
      <c r="AF75" t="s">
        <v>330</v>
      </c>
    </row>
    <row r="76" spans="1:32">
      <c r="A76" s="2">
        <v>44470</v>
      </c>
      <c r="B76" t="s">
        <v>1515</v>
      </c>
      <c r="C76">
        <v>9373</v>
      </c>
      <c r="D76">
        <v>26</v>
      </c>
      <c r="E76">
        <v>9</v>
      </c>
      <c r="F76">
        <v>6</v>
      </c>
      <c r="G76">
        <v>17</v>
      </c>
      <c r="H76">
        <v>5</v>
      </c>
      <c r="I76">
        <v>0</v>
      </c>
      <c r="J76">
        <v>0</v>
      </c>
      <c r="K76">
        <v>0</v>
      </c>
      <c r="L76">
        <v>0</v>
      </c>
      <c r="M76">
        <v>11</v>
      </c>
      <c r="N76">
        <v>34</v>
      </c>
      <c r="O76">
        <v>26</v>
      </c>
      <c r="P76">
        <v>23</v>
      </c>
      <c r="Q76">
        <v>25</v>
      </c>
      <c r="R76">
        <v>14</v>
      </c>
      <c r="S76">
        <v>26</v>
      </c>
      <c r="T76">
        <v>22</v>
      </c>
      <c r="U76">
        <v>12</v>
      </c>
      <c r="V76">
        <v>3</v>
      </c>
      <c r="W76">
        <v>11</v>
      </c>
      <c r="X76">
        <v>25</v>
      </c>
      <c r="Y76">
        <v>12</v>
      </c>
      <c r="Z76">
        <v>0</v>
      </c>
      <c r="AA76">
        <v>16</v>
      </c>
      <c r="AB76">
        <v>2291</v>
      </c>
      <c r="AC76" t="s">
        <v>74</v>
      </c>
      <c r="AD76" t="s">
        <v>1499</v>
      </c>
      <c r="AE76" t="s">
        <v>66</v>
      </c>
      <c r="AF76" t="s">
        <v>217</v>
      </c>
    </row>
    <row r="77" spans="1:32">
      <c r="A77" s="2">
        <v>44470</v>
      </c>
      <c r="B77" t="s">
        <v>1567</v>
      </c>
      <c r="C77">
        <v>11379</v>
      </c>
      <c r="D77">
        <v>13</v>
      </c>
      <c r="E77">
        <v>3</v>
      </c>
      <c r="F77">
        <v>3</v>
      </c>
      <c r="G77">
        <v>10</v>
      </c>
      <c r="H77">
        <v>10</v>
      </c>
      <c r="I77">
        <v>0</v>
      </c>
      <c r="J77">
        <v>0</v>
      </c>
      <c r="K77">
        <v>0</v>
      </c>
      <c r="L77">
        <v>0</v>
      </c>
      <c r="M77">
        <v>13</v>
      </c>
      <c r="N77">
        <v>17</v>
      </c>
      <c r="O77">
        <v>13</v>
      </c>
      <c r="P77">
        <v>13</v>
      </c>
      <c r="Q77">
        <v>13</v>
      </c>
      <c r="R77">
        <v>13</v>
      </c>
      <c r="S77">
        <v>13</v>
      </c>
      <c r="T77">
        <v>13</v>
      </c>
      <c r="U77">
        <v>8</v>
      </c>
      <c r="V77">
        <v>0</v>
      </c>
      <c r="W77">
        <v>12</v>
      </c>
      <c r="X77">
        <v>12</v>
      </c>
      <c r="Y77">
        <v>8</v>
      </c>
      <c r="Z77">
        <v>0</v>
      </c>
      <c r="AA77">
        <v>10</v>
      </c>
      <c r="AB77">
        <v>2589</v>
      </c>
      <c r="AC77" t="s">
        <v>84</v>
      </c>
      <c r="AD77" t="s">
        <v>1557</v>
      </c>
      <c r="AE77" t="s">
        <v>83</v>
      </c>
      <c r="AF77" t="s">
        <v>217</v>
      </c>
    </row>
    <row r="78" spans="1:32">
      <c r="A78" s="2">
        <v>44470</v>
      </c>
      <c r="B78" t="s">
        <v>1506</v>
      </c>
      <c r="C78">
        <v>3875</v>
      </c>
      <c r="D78">
        <v>37</v>
      </c>
      <c r="E78">
        <v>2</v>
      </c>
      <c r="F78">
        <v>0</v>
      </c>
      <c r="G78">
        <v>35</v>
      </c>
      <c r="H78">
        <v>1</v>
      </c>
      <c r="I78">
        <v>0</v>
      </c>
      <c r="J78">
        <v>0</v>
      </c>
      <c r="K78">
        <v>0</v>
      </c>
      <c r="L78">
        <v>0</v>
      </c>
      <c r="M78">
        <v>2</v>
      </c>
      <c r="N78">
        <v>38</v>
      </c>
      <c r="O78">
        <v>9</v>
      </c>
      <c r="P78">
        <v>18</v>
      </c>
      <c r="Q78">
        <v>19</v>
      </c>
      <c r="R78">
        <v>5</v>
      </c>
      <c r="S78">
        <v>25</v>
      </c>
      <c r="T78">
        <v>14</v>
      </c>
      <c r="U78">
        <v>4</v>
      </c>
      <c r="V78">
        <v>0</v>
      </c>
      <c r="W78">
        <v>7</v>
      </c>
      <c r="X78">
        <v>8</v>
      </c>
      <c r="Y78">
        <v>7</v>
      </c>
      <c r="Z78">
        <v>0</v>
      </c>
      <c r="AA78">
        <v>1</v>
      </c>
      <c r="AB78">
        <v>987</v>
      </c>
      <c r="AC78" t="s">
        <v>68</v>
      </c>
      <c r="AD78" t="s">
        <v>1499</v>
      </c>
      <c r="AE78" t="s">
        <v>66</v>
      </c>
      <c r="AF78" t="s">
        <v>217</v>
      </c>
    </row>
    <row r="79" spans="1:32">
      <c r="A79" s="2">
        <v>44470</v>
      </c>
      <c r="B79" t="s">
        <v>1563</v>
      </c>
      <c r="C79">
        <v>9592</v>
      </c>
      <c r="D79">
        <v>5</v>
      </c>
      <c r="E79">
        <v>3</v>
      </c>
      <c r="F79">
        <v>3</v>
      </c>
      <c r="G79">
        <v>2</v>
      </c>
      <c r="H79">
        <v>2</v>
      </c>
      <c r="I79">
        <v>0</v>
      </c>
      <c r="J79">
        <v>0</v>
      </c>
      <c r="K79">
        <v>0</v>
      </c>
      <c r="L79">
        <v>0</v>
      </c>
      <c r="M79">
        <v>5</v>
      </c>
      <c r="N79">
        <v>7</v>
      </c>
      <c r="O79">
        <v>5</v>
      </c>
      <c r="P79">
        <v>5</v>
      </c>
      <c r="Q79">
        <v>5</v>
      </c>
      <c r="R79">
        <v>5</v>
      </c>
      <c r="S79">
        <v>5</v>
      </c>
      <c r="T79">
        <v>4</v>
      </c>
      <c r="U79">
        <v>4</v>
      </c>
      <c r="V79">
        <v>1</v>
      </c>
      <c r="W79">
        <v>4</v>
      </c>
      <c r="X79">
        <v>5</v>
      </c>
      <c r="Y79">
        <v>3</v>
      </c>
      <c r="Z79">
        <v>0</v>
      </c>
      <c r="AA79">
        <v>0</v>
      </c>
      <c r="AB79">
        <v>2516</v>
      </c>
      <c r="AC79" t="s">
        <v>85</v>
      </c>
      <c r="AD79" t="s">
        <v>1557</v>
      </c>
      <c r="AE79" t="s">
        <v>83</v>
      </c>
      <c r="AF79" t="s">
        <v>217</v>
      </c>
    </row>
    <row r="80" spans="1:32">
      <c r="A80" s="2">
        <v>44562</v>
      </c>
      <c r="B80" t="s">
        <v>1622</v>
      </c>
      <c r="C80">
        <v>3547</v>
      </c>
      <c r="D80">
        <v>103</v>
      </c>
      <c r="E80">
        <v>42</v>
      </c>
      <c r="F80">
        <v>41</v>
      </c>
      <c r="G80">
        <v>31</v>
      </c>
      <c r="H80">
        <v>29</v>
      </c>
      <c r="I80">
        <v>30</v>
      </c>
      <c r="J80">
        <v>30</v>
      </c>
      <c r="K80">
        <v>0</v>
      </c>
      <c r="L80">
        <v>0</v>
      </c>
      <c r="M80">
        <v>100</v>
      </c>
      <c r="N80">
        <v>123</v>
      </c>
      <c r="O80">
        <v>103</v>
      </c>
      <c r="P80">
        <v>103</v>
      </c>
      <c r="Q80">
        <v>103</v>
      </c>
      <c r="R80">
        <v>101</v>
      </c>
      <c r="S80">
        <v>102</v>
      </c>
      <c r="T80">
        <v>103</v>
      </c>
      <c r="U80">
        <v>83</v>
      </c>
      <c r="V80">
        <v>101</v>
      </c>
      <c r="W80">
        <v>99</v>
      </c>
      <c r="X80">
        <v>100</v>
      </c>
      <c r="Y80">
        <v>76</v>
      </c>
      <c r="Z80">
        <v>0</v>
      </c>
      <c r="AA80">
        <v>39</v>
      </c>
      <c r="AB80">
        <v>838</v>
      </c>
      <c r="AC80" t="s">
        <v>93</v>
      </c>
      <c r="AD80" t="s">
        <v>1604</v>
      </c>
      <c r="AE80" t="s">
        <v>87</v>
      </c>
      <c r="AF80" t="s">
        <v>217</v>
      </c>
    </row>
    <row r="81" spans="1:32">
      <c r="A81" s="2">
        <v>44562</v>
      </c>
      <c r="B81" t="s">
        <v>1623</v>
      </c>
      <c r="C81">
        <v>15344</v>
      </c>
      <c r="D81">
        <v>458</v>
      </c>
      <c r="E81">
        <v>225</v>
      </c>
      <c r="F81">
        <v>203</v>
      </c>
      <c r="G81">
        <v>116</v>
      </c>
      <c r="H81">
        <v>116</v>
      </c>
      <c r="I81">
        <v>117</v>
      </c>
      <c r="J81">
        <v>116</v>
      </c>
      <c r="K81">
        <v>0</v>
      </c>
      <c r="L81">
        <v>0</v>
      </c>
      <c r="M81">
        <v>439</v>
      </c>
      <c r="N81">
        <v>1345</v>
      </c>
      <c r="O81">
        <v>445</v>
      </c>
      <c r="P81">
        <v>458</v>
      </c>
      <c r="Q81">
        <v>444</v>
      </c>
      <c r="R81">
        <v>443</v>
      </c>
      <c r="S81">
        <v>458</v>
      </c>
      <c r="T81">
        <v>447</v>
      </c>
      <c r="U81">
        <v>348</v>
      </c>
      <c r="V81">
        <v>0</v>
      </c>
      <c r="W81">
        <v>10</v>
      </c>
      <c r="X81">
        <v>453</v>
      </c>
      <c r="Y81">
        <v>254</v>
      </c>
      <c r="Z81">
        <v>0</v>
      </c>
      <c r="AA81">
        <v>0</v>
      </c>
      <c r="AB81">
        <v>3886</v>
      </c>
      <c r="AC81" t="s">
        <v>55</v>
      </c>
      <c r="AD81" t="s">
        <v>1624</v>
      </c>
      <c r="AE81" t="s">
        <v>54</v>
      </c>
      <c r="AF81" t="s">
        <v>217</v>
      </c>
    </row>
    <row r="82" spans="1:32">
      <c r="A82" s="2">
        <v>44562</v>
      </c>
      <c r="B82" t="s">
        <v>1531</v>
      </c>
      <c r="C82">
        <v>5246</v>
      </c>
      <c r="D82">
        <v>1</v>
      </c>
      <c r="G82">
        <v>1</v>
      </c>
      <c r="K82">
        <v>0</v>
      </c>
      <c r="L82">
        <v>0</v>
      </c>
      <c r="N82">
        <v>7</v>
      </c>
      <c r="P82">
        <v>1</v>
      </c>
      <c r="S82">
        <v>1</v>
      </c>
      <c r="X82">
        <v>1</v>
      </c>
      <c r="Z82">
        <v>0</v>
      </c>
      <c r="AA82">
        <v>0</v>
      </c>
      <c r="AB82">
        <v>1372</v>
      </c>
      <c r="AC82" t="s">
        <v>72</v>
      </c>
      <c r="AD82" t="s">
        <v>1499</v>
      </c>
      <c r="AE82" t="s">
        <v>66</v>
      </c>
      <c r="AF82" t="s">
        <v>330</v>
      </c>
    </row>
    <row r="83" spans="1:32">
      <c r="A83" s="2">
        <v>44562</v>
      </c>
      <c r="B83" t="s">
        <v>1515</v>
      </c>
      <c r="C83">
        <v>9490</v>
      </c>
      <c r="D83">
        <v>50</v>
      </c>
      <c r="E83">
        <v>10</v>
      </c>
      <c r="F83">
        <v>7</v>
      </c>
      <c r="G83">
        <v>18</v>
      </c>
      <c r="H83">
        <v>5</v>
      </c>
      <c r="I83">
        <v>22</v>
      </c>
      <c r="J83">
        <v>12</v>
      </c>
      <c r="K83">
        <v>0</v>
      </c>
      <c r="L83">
        <v>0</v>
      </c>
      <c r="M83">
        <v>27</v>
      </c>
      <c r="N83">
        <v>65</v>
      </c>
      <c r="O83">
        <v>50</v>
      </c>
      <c r="P83">
        <v>47</v>
      </c>
      <c r="Q83">
        <v>48</v>
      </c>
      <c r="R83">
        <v>31</v>
      </c>
      <c r="S83">
        <v>50</v>
      </c>
      <c r="T83">
        <v>45</v>
      </c>
      <c r="U83">
        <v>25</v>
      </c>
      <c r="V83">
        <v>16</v>
      </c>
      <c r="W83">
        <v>27</v>
      </c>
      <c r="X83">
        <v>45</v>
      </c>
      <c r="Y83">
        <v>29</v>
      </c>
      <c r="Z83">
        <v>0</v>
      </c>
      <c r="AA83">
        <v>30</v>
      </c>
      <c r="AB83">
        <v>2291</v>
      </c>
      <c r="AC83" t="s">
        <v>74</v>
      </c>
      <c r="AD83" t="s">
        <v>1499</v>
      </c>
      <c r="AE83" t="s">
        <v>66</v>
      </c>
      <c r="AF83" t="s">
        <v>217</v>
      </c>
    </row>
    <row r="84" spans="1:32">
      <c r="A84" s="2">
        <v>44562</v>
      </c>
      <c r="B84" t="s">
        <v>1661</v>
      </c>
      <c r="C84">
        <v>16681</v>
      </c>
      <c r="D84">
        <v>297</v>
      </c>
      <c r="E84">
        <v>127</v>
      </c>
      <c r="F84">
        <v>108</v>
      </c>
      <c r="G84">
        <v>96</v>
      </c>
      <c r="H84">
        <v>87</v>
      </c>
      <c r="I84">
        <v>74</v>
      </c>
      <c r="J84">
        <v>69</v>
      </c>
      <c r="K84">
        <v>0</v>
      </c>
      <c r="L84">
        <v>0</v>
      </c>
      <c r="M84">
        <v>271</v>
      </c>
      <c r="N84">
        <v>1084</v>
      </c>
      <c r="O84">
        <v>284</v>
      </c>
      <c r="P84">
        <v>297</v>
      </c>
      <c r="Q84">
        <v>285</v>
      </c>
      <c r="R84">
        <v>290</v>
      </c>
      <c r="S84">
        <v>291</v>
      </c>
      <c r="T84">
        <v>292</v>
      </c>
      <c r="U84">
        <v>272</v>
      </c>
      <c r="V84">
        <v>6</v>
      </c>
      <c r="W84">
        <v>282</v>
      </c>
      <c r="X84">
        <v>263</v>
      </c>
      <c r="Y84">
        <v>287</v>
      </c>
      <c r="Z84">
        <v>1</v>
      </c>
      <c r="AA84">
        <v>166</v>
      </c>
      <c r="AB84">
        <v>3790</v>
      </c>
      <c r="AC84" t="s">
        <v>99</v>
      </c>
      <c r="AD84" t="s">
        <v>1643</v>
      </c>
      <c r="AE84" t="s">
        <v>94</v>
      </c>
      <c r="AF84" t="s">
        <v>217</v>
      </c>
    </row>
    <row r="85" spans="1:32">
      <c r="A85" s="2">
        <v>44562</v>
      </c>
      <c r="B85" t="s">
        <v>1617</v>
      </c>
      <c r="C85">
        <v>5900</v>
      </c>
      <c r="D85">
        <v>29</v>
      </c>
      <c r="E85">
        <v>0</v>
      </c>
      <c r="F85">
        <v>0</v>
      </c>
      <c r="G85">
        <v>22</v>
      </c>
      <c r="H85">
        <v>21</v>
      </c>
      <c r="I85">
        <v>7</v>
      </c>
      <c r="J85">
        <v>6</v>
      </c>
      <c r="K85">
        <v>0</v>
      </c>
      <c r="L85">
        <v>0</v>
      </c>
      <c r="M85">
        <v>28</v>
      </c>
      <c r="N85">
        <v>35</v>
      </c>
      <c r="O85">
        <v>29</v>
      </c>
      <c r="P85">
        <v>29</v>
      </c>
      <c r="Q85">
        <v>29</v>
      </c>
      <c r="R85">
        <v>28</v>
      </c>
      <c r="S85">
        <v>29</v>
      </c>
      <c r="T85">
        <v>27</v>
      </c>
      <c r="U85">
        <v>8</v>
      </c>
      <c r="V85">
        <v>17</v>
      </c>
      <c r="W85">
        <v>27</v>
      </c>
      <c r="X85">
        <v>28</v>
      </c>
      <c r="Y85">
        <v>23</v>
      </c>
      <c r="Z85">
        <v>0</v>
      </c>
      <c r="AA85">
        <v>16</v>
      </c>
      <c r="AB85">
        <v>1585</v>
      </c>
      <c r="AC85" t="s">
        <v>91</v>
      </c>
      <c r="AD85" t="s">
        <v>1604</v>
      </c>
      <c r="AE85" t="s">
        <v>87</v>
      </c>
      <c r="AF85" t="s">
        <v>217</v>
      </c>
    </row>
    <row r="86" spans="1:32">
      <c r="A86" s="2">
        <v>44562</v>
      </c>
      <c r="B86" t="s">
        <v>1540</v>
      </c>
      <c r="C86">
        <v>9074</v>
      </c>
      <c r="D86">
        <v>420</v>
      </c>
      <c r="E86">
        <v>21</v>
      </c>
      <c r="F86">
        <v>20</v>
      </c>
      <c r="G86">
        <v>161</v>
      </c>
      <c r="H86">
        <v>161</v>
      </c>
      <c r="I86">
        <v>238</v>
      </c>
      <c r="J86">
        <v>238</v>
      </c>
      <c r="K86">
        <v>0</v>
      </c>
      <c r="L86">
        <v>0</v>
      </c>
      <c r="M86">
        <v>419</v>
      </c>
      <c r="N86">
        <v>1687</v>
      </c>
      <c r="O86">
        <v>420</v>
      </c>
      <c r="P86">
        <v>420</v>
      </c>
      <c r="Q86">
        <v>420</v>
      </c>
      <c r="R86">
        <v>419</v>
      </c>
      <c r="S86">
        <v>420</v>
      </c>
      <c r="T86">
        <v>417</v>
      </c>
      <c r="U86">
        <v>368</v>
      </c>
      <c r="V86">
        <v>20</v>
      </c>
      <c r="W86">
        <v>410</v>
      </c>
      <c r="X86">
        <v>413</v>
      </c>
      <c r="Y86">
        <v>397</v>
      </c>
      <c r="Z86">
        <v>18</v>
      </c>
      <c r="AA86">
        <v>188</v>
      </c>
      <c r="AB86">
        <v>2238</v>
      </c>
      <c r="AC86" t="s">
        <v>61</v>
      </c>
      <c r="AD86" t="s">
        <v>1536</v>
      </c>
      <c r="AE86" t="s">
        <v>60</v>
      </c>
      <c r="AF86" t="s">
        <v>217</v>
      </c>
    </row>
    <row r="87" spans="1:32">
      <c r="A87" s="2">
        <v>44562</v>
      </c>
      <c r="B87" t="s">
        <v>1535</v>
      </c>
      <c r="C87">
        <v>15953</v>
      </c>
      <c r="D87">
        <v>44</v>
      </c>
      <c r="E87">
        <v>5</v>
      </c>
      <c r="F87">
        <v>5</v>
      </c>
      <c r="G87">
        <v>12</v>
      </c>
      <c r="I87">
        <v>25</v>
      </c>
      <c r="J87">
        <v>4</v>
      </c>
      <c r="K87">
        <v>0</v>
      </c>
      <c r="L87">
        <v>0</v>
      </c>
      <c r="M87">
        <v>7</v>
      </c>
      <c r="N87">
        <v>154</v>
      </c>
      <c r="O87">
        <v>44</v>
      </c>
      <c r="P87">
        <v>44</v>
      </c>
      <c r="Q87">
        <v>42</v>
      </c>
      <c r="R87">
        <v>7</v>
      </c>
      <c r="S87">
        <v>44</v>
      </c>
      <c r="T87">
        <v>9</v>
      </c>
      <c r="U87">
        <v>39</v>
      </c>
      <c r="V87">
        <v>28</v>
      </c>
      <c r="W87">
        <v>42</v>
      </c>
      <c r="X87">
        <v>17</v>
      </c>
      <c r="Y87">
        <v>30</v>
      </c>
      <c r="Z87">
        <v>0</v>
      </c>
      <c r="AA87">
        <v>0</v>
      </c>
      <c r="AB87">
        <v>4536</v>
      </c>
      <c r="AC87" t="s">
        <v>65</v>
      </c>
      <c r="AD87" t="s">
        <v>1536</v>
      </c>
      <c r="AE87" t="s">
        <v>60</v>
      </c>
      <c r="AF87" t="s">
        <v>330</v>
      </c>
    </row>
    <row r="88" spans="1:32">
      <c r="A88" s="2">
        <v>44562</v>
      </c>
      <c r="B88" t="s">
        <v>1637</v>
      </c>
      <c r="C88">
        <v>6189</v>
      </c>
      <c r="D88">
        <v>9</v>
      </c>
      <c r="E88">
        <v>1</v>
      </c>
      <c r="F88">
        <v>1</v>
      </c>
      <c r="G88">
        <v>5</v>
      </c>
      <c r="H88">
        <v>4</v>
      </c>
      <c r="I88">
        <v>3</v>
      </c>
      <c r="J88">
        <v>3</v>
      </c>
      <c r="K88">
        <v>0</v>
      </c>
      <c r="L88">
        <v>0</v>
      </c>
      <c r="M88">
        <v>8</v>
      </c>
      <c r="N88">
        <v>24</v>
      </c>
      <c r="O88">
        <v>9</v>
      </c>
      <c r="P88">
        <v>9</v>
      </c>
      <c r="Q88">
        <v>9</v>
      </c>
      <c r="R88">
        <v>8</v>
      </c>
      <c r="S88">
        <v>9</v>
      </c>
      <c r="T88">
        <v>7</v>
      </c>
      <c r="U88">
        <v>6</v>
      </c>
      <c r="V88">
        <v>1</v>
      </c>
      <c r="W88">
        <v>1</v>
      </c>
      <c r="X88">
        <v>9</v>
      </c>
      <c r="Y88">
        <v>6</v>
      </c>
      <c r="Z88">
        <v>0</v>
      </c>
      <c r="AA88">
        <v>0</v>
      </c>
      <c r="AB88">
        <v>1598</v>
      </c>
      <c r="AC88" t="s">
        <v>57</v>
      </c>
      <c r="AD88" t="s">
        <v>1624</v>
      </c>
      <c r="AE88" t="s">
        <v>54</v>
      </c>
      <c r="AF88" t="s">
        <v>217</v>
      </c>
    </row>
    <row r="89" spans="1:32">
      <c r="A89" s="2">
        <v>44562</v>
      </c>
      <c r="B89" t="s">
        <v>1497</v>
      </c>
      <c r="C89">
        <v>7292</v>
      </c>
      <c r="D89">
        <v>126</v>
      </c>
      <c r="E89">
        <v>14</v>
      </c>
      <c r="F89">
        <v>14</v>
      </c>
      <c r="G89">
        <v>99</v>
      </c>
      <c r="H89">
        <v>91</v>
      </c>
      <c r="I89">
        <v>13</v>
      </c>
      <c r="J89">
        <v>4</v>
      </c>
      <c r="K89">
        <v>0</v>
      </c>
      <c r="L89">
        <v>0</v>
      </c>
      <c r="M89">
        <v>107</v>
      </c>
      <c r="N89">
        <v>219</v>
      </c>
      <c r="O89">
        <v>125</v>
      </c>
      <c r="P89">
        <v>125</v>
      </c>
      <c r="Q89">
        <v>125</v>
      </c>
      <c r="R89">
        <v>108</v>
      </c>
      <c r="S89">
        <v>126</v>
      </c>
      <c r="T89">
        <v>1</v>
      </c>
      <c r="U89">
        <v>117</v>
      </c>
      <c r="W89">
        <v>120</v>
      </c>
      <c r="X89">
        <v>3</v>
      </c>
      <c r="Y89">
        <v>95</v>
      </c>
      <c r="Z89">
        <v>0</v>
      </c>
      <c r="AA89">
        <v>0</v>
      </c>
      <c r="AB89">
        <v>1942</v>
      </c>
      <c r="AC89" t="s">
        <v>73</v>
      </c>
      <c r="AD89" t="s">
        <v>1499</v>
      </c>
      <c r="AE89" t="s">
        <v>66</v>
      </c>
      <c r="AF89" t="s">
        <v>330</v>
      </c>
    </row>
    <row r="90" spans="1:32">
      <c r="A90" s="2">
        <v>44562</v>
      </c>
      <c r="B90" t="s">
        <v>1641</v>
      </c>
      <c r="C90">
        <v>9372</v>
      </c>
      <c r="D90">
        <v>51</v>
      </c>
      <c r="E90">
        <v>22</v>
      </c>
      <c r="F90">
        <v>21</v>
      </c>
      <c r="G90">
        <v>13</v>
      </c>
      <c r="H90">
        <v>13</v>
      </c>
      <c r="I90">
        <v>16</v>
      </c>
      <c r="J90">
        <v>16</v>
      </c>
      <c r="K90">
        <v>0</v>
      </c>
      <c r="L90">
        <v>0</v>
      </c>
      <c r="M90">
        <v>50</v>
      </c>
      <c r="N90">
        <v>64</v>
      </c>
      <c r="O90">
        <v>50</v>
      </c>
      <c r="P90">
        <v>51</v>
      </c>
      <c r="Q90">
        <v>51</v>
      </c>
      <c r="R90">
        <v>51</v>
      </c>
      <c r="S90">
        <v>51</v>
      </c>
      <c r="T90">
        <v>50</v>
      </c>
      <c r="U90">
        <v>40</v>
      </c>
      <c r="V90">
        <v>0</v>
      </c>
      <c r="W90">
        <v>45</v>
      </c>
      <c r="X90">
        <v>48</v>
      </c>
      <c r="Y90">
        <v>26</v>
      </c>
      <c r="Z90">
        <v>0</v>
      </c>
      <c r="AA90">
        <v>0</v>
      </c>
      <c r="AB90">
        <v>2628</v>
      </c>
      <c r="AC90" t="s">
        <v>58</v>
      </c>
      <c r="AD90" t="s">
        <v>1624</v>
      </c>
      <c r="AE90" t="s">
        <v>54</v>
      </c>
      <c r="AF90" t="s">
        <v>217</v>
      </c>
    </row>
    <row r="91" spans="1:32">
      <c r="A91" s="2">
        <v>44562</v>
      </c>
      <c r="B91" t="s">
        <v>1519</v>
      </c>
      <c r="C91">
        <v>6928</v>
      </c>
      <c r="D91">
        <v>30</v>
      </c>
      <c r="E91">
        <v>12</v>
      </c>
      <c r="F91">
        <v>5</v>
      </c>
      <c r="G91">
        <v>12</v>
      </c>
      <c r="H91">
        <v>7</v>
      </c>
      <c r="I91">
        <v>6</v>
      </c>
      <c r="J91">
        <v>2</v>
      </c>
      <c r="K91">
        <v>0</v>
      </c>
      <c r="L91">
        <v>0</v>
      </c>
      <c r="M91">
        <v>15</v>
      </c>
      <c r="N91">
        <v>46</v>
      </c>
      <c r="O91">
        <v>29</v>
      </c>
      <c r="P91">
        <v>30</v>
      </c>
      <c r="Q91">
        <v>20</v>
      </c>
      <c r="R91">
        <v>24</v>
      </c>
      <c r="S91">
        <v>30</v>
      </c>
      <c r="T91">
        <v>27</v>
      </c>
      <c r="U91">
        <v>22</v>
      </c>
      <c r="V91">
        <v>4</v>
      </c>
      <c r="W91">
        <v>14</v>
      </c>
      <c r="X91">
        <v>27</v>
      </c>
      <c r="Y91">
        <v>12</v>
      </c>
      <c r="Z91">
        <v>1</v>
      </c>
      <c r="AA91">
        <v>19</v>
      </c>
      <c r="AB91">
        <v>1689</v>
      </c>
      <c r="AC91" t="s">
        <v>67</v>
      </c>
      <c r="AD91" t="s">
        <v>1499</v>
      </c>
      <c r="AE91" t="s">
        <v>66</v>
      </c>
      <c r="AF91" t="s">
        <v>217</v>
      </c>
    </row>
    <row r="92" spans="1:32">
      <c r="A92" s="2">
        <v>44562</v>
      </c>
      <c r="B92" t="s">
        <v>1506</v>
      </c>
      <c r="C92">
        <v>3886</v>
      </c>
      <c r="D92">
        <v>92</v>
      </c>
      <c r="E92">
        <v>2</v>
      </c>
      <c r="F92">
        <v>1</v>
      </c>
      <c r="G92">
        <v>35</v>
      </c>
      <c r="H92">
        <v>1</v>
      </c>
      <c r="I92">
        <v>55</v>
      </c>
      <c r="J92">
        <v>0</v>
      </c>
      <c r="K92">
        <v>0</v>
      </c>
      <c r="L92">
        <v>0</v>
      </c>
      <c r="M92">
        <v>3</v>
      </c>
      <c r="N92">
        <v>94</v>
      </c>
      <c r="O92">
        <v>21</v>
      </c>
      <c r="P92">
        <v>75</v>
      </c>
      <c r="Q92">
        <v>34</v>
      </c>
      <c r="R92">
        <v>6</v>
      </c>
      <c r="S92">
        <v>67</v>
      </c>
      <c r="T92">
        <v>32</v>
      </c>
      <c r="U92">
        <v>11</v>
      </c>
      <c r="V92">
        <v>0</v>
      </c>
      <c r="W92">
        <v>13</v>
      </c>
      <c r="X92">
        <v>16</v>
      </c>
      <c r="Y92">
        <v>19</v>
      </c>
      <c r="Z92">
        <v>0</v>
      </c>
      <c r="AA92">
        <v>1</v>
      </c>
      <c r="AB92">
        <v>987</v>
      </c>
      <c r="AC92" t="s">
        <v>68</v>
      </c>
      <c r="AD92" t="s">
        <v>1499</v>
      </c>
      <c r="AE92" t="s">
        <v>66</v>
      </c>
      <c r="AF92" t="s">
        <v>217</v>
      </c>
    </row>
    <row r="93" spans="1:32">
      <c r="A93" s="2">
        <v>44562</v>
      </c>
      <c r="B93" t="s">
        <v>1511</v>
      </c>
      <c r="C93">
        <v>8430</v>
      </c>
      <c r="D93">
        <v>345</v>
      </c>
      <c r="E93">
        <v>83</v>
      </c>
      <c r="F93">
        <v>83</v>
      </c>
      <c r="G93">
        <v>136</v>
      </c>
      <c r="H93">
        <v>136</v>
      </c>
      <c r="I93">
        <v>126</v>
      </c>
      <c r="J93">
        <v>109</v>
      </c>
      <c r="K93">
        <v>0</v>
      </c>
      <c r="L93">
        <v>0</v>
      </c>
      <c r="M93">
        <v>328</v>
      </c>
      <c r="N93">
        <v>700</v>
      </c>
      <c r="O93">
        <v>344</v>
      </c>
      <c r="P93">
        <v>345</v>
      </c>
      <c r="Q93">
        <v>336</v>
      </c>
      <c r="R93">
        <v>338</v>
      </c>
      <c r="S93">
        <v>344</v>
      </c>
      <c r="T93">
        <v>343</v>
      </c>
      <c r="U93">
        <v>323</v>
      </c>
      <c r="V93">
        <v>295</v>
      </c>
      <c r="W93">
        <v>310</v>
      </c>
      <c r="X93">
        <v>338</v>
      </c>
      <c r="Y93">
        <v>228</v>
      </c>
      <c r="Z93">
        <v>9</v>
      </c>
      <c r="AA93">
        <v>141</v>
      </c>
      <c r="AB93">
        <v>2316</v>
      </c>
      <c r="AC93" t="s">
        <v>69</v>
      </c>
      <c r="AD93" t="s">
        <v>1499</v>
      </c>
      <c r="AE93" t="s">
        <v>66</v>
      </c>
      <c r="AF93" t="s">
        <v>217</v>
      </c>
    </row>
    <row r="94" spans="1:32">
      <c r="A94" s="2">
        <v>44562</v>
      </c>
      <c r="B94" t="s">
        <v>1642</v>
      </c>
      <c r="C94">
        <v>6758</v>
      </c>
      <c r="D94">
        <v>40</v>
      </c>
      <c r="E94">
        <v>0</v>
      </c>
      <c r="F94">
        <v>0</v>
      </c>
      <c r="G94">
        <v>22</v>
      </c>
      <c r="H94">
        <v>1</v>
      </c>
      <c r="I94">
        <v>18</v>
      </c>
      <c r="J94">
        <v>2</v>
      </c>
      <c r="K94">
        <v>0</v>
      </c>
      <c r="L94">
        <v>0</v>
      </c>
      <c r="M94">
        <v>3</v>
      </c>
      <c r="N94">
        <v>42</v>
      </c>
      <c r="O94">
        <v>11</v>
      </c>
      <c r="P94">
        <v>37</v>
      </c>
      <c r="Q94">
        <v>16</v>
      </c>
      <c r="R94">
        <v>7</v>
      </c>
      <c r="S94">
        <v>33</v>
      </c>
      <c r="T94">
        <v>17</v>
      </c>
      <c r="U94">
        <v>2</v>
      </c>
      <c r="V94">
        <v>1</v>
      </c>
      <c r="W94">
        <v>4</v>
      </c>
      <c r="X94">
        <v>2</v>
      </c>
      <c r="Y94">
        <v>11</v>
      </c>
      <c r="Z94">
        <v>0</v>
      </c>
      <c r="AA94">
        <v>0</v>
      </c>
      <c r="AB94">
        <v>1738</v>
      </c>
      <c r="AC94" t="s">
        <v>98</v>
      </c>
      <c r="AD94" t="s">
        <v>1643</v>
      </c>
      <c r="AE94" t="s">
        <v>94</v>
      </c>
      <c r="AF94" t="s">
        <v>217</v>
      </c>
    </row>
    <row r="95" spans="1:32">
      <c r="A95" s="2">
        <v>44562</v>
      </c>
      <c r="B95" t="s">
        <v>1649</v>
      </c>
      <c r="C95">
        <v>8122</v>
      </c>
      <c r="D95">
        <v>6</v>
      </c>
      <c r="E95">
        <v>0</v>
      </c>
      <c r="F95">
        <v>0</v>
      </c>
      <c r="G95">
        <v>6</v>
      </c>
      <c r="H95">
        <v>0</v>
      </c>
      <c r="I95">
        <v>0</v>
      </c>
      <c r="J95">
        <v>0</v>
      </c>
      <c r="K95">
        <v>0</v>
      </c>
      <c r="L95">
        <v>0</v>
      </c>
      <c r="M95">
        <v>0</v>
      </c>
      <c r="N95">
        <v>25</v>
      </c>
      <c r="O95">
        <v>0</v>
      </c>
      <c r="P95">
        <v>4</v>
      </c>
      <c r="Q95">
        <v>2</v>
      </c>
      <c r="R95">
        <v>0</v>
      </c>
      <c r="S95">
        <v>4</v>
      </c>
      <c r="T95">
        <v>2</v>
      </c>
      <c r="U95">
        <v>0</v>
      </c>
      <c r="V95">
        <v>0</v>
      </c>
      <c r="W95">
        <v>0</v>
      </c>
      <c r="X95">
        <v>0</v>
      </c>
      <c r="Y95">
        <v>0</v>
      </c>
      <c r="Z95">
        <v>0</v>
      </c>
      <c r="AA95">
        <v>0</v>
      </c>
      <c r="AB95">
        <v>1831</v>
      </c>
      <c r="AC95" t="s">
        <v>97</v>
      </c>
      <c r="AD95" t="s">
        <v>1643</v>
      </c>
      <c r="AE95" t="s">
        <v>94</v>
      </c>
      <c r="AF95" t="s">
        <v>217</v>
      </c>
    </row>
    <row r="96" spans="1:32">
      <c r="A96" s="2">
        <v>44562</v>
      </c>
      <c r="B96" t="s">
        <v>1629</v>
      </c>
      <c r="C96">
        <v>2893</v>
      </c>
      <c r="D96">
        <v>166</v>
      </c>
      <c r="E96">
        <v>2</v>
      </c>
      <c r="F96">
        <v>1</v>
      </c>
      <c r="G96">
        <v>35</v>
      </c>
      <c r="H96">
        <v>34</v>
      </c>
      <c r="I96">
        <v>129</v>
      </c>
      <c r="J96">
        <v>129</v>
      </c>
      <c r="K96">
        <v>0</v>
      </c>
      <c r="L96">
        <v>0</v>
      </c>
      <c r="M96">
        <v>164</v>
      </c>
      <c r="N96">
        <v>193</v>
      </c>
      <c r="O96">
        <v>166</v>
      </c>
      <c r="P96">
        <v>166</v>
      </c>
      <c r="Q96">
        <v>166</v>
      </c>
      <c r="R96">
        <v>164</v>
      </c>
      <c r="S96">
        <v>166</v>
      </c>
      <c r="T96">
        <v>161</v>
      </c>
      <c r="U96">
        <v>122</v>
      </c>
      <c r="V96">
        <v>97</v>
      </c>
      <c r="W96">
        <v>117</v>
      </c>
      <c r="X96">
        <v>65</v>
      </c>
      <c r="Y96">
        <v>78</v>
      </c>
      <c r="Z96">
        <v>0</v>
      </c>
      <c r="AA96">
        <v>20</v>
      </c>
      <c r="AB96">
        <v>708</v>
      </c>
      <c r="AC96" t="s">
        <v>56</v>
      </c>
      <c r="AD96" t="s">
        <v>1624</v>
      </c>
      <c r="AE96" t="s">
        <v>54</v>
      </c>
      <c r="AF96" t="s">
        <v>217</v>
      </c>
    </row>
    <row r="97" spans="1:32">
      <c r="A97" s="2">
        <v>44562</v>
      </c>
      <c r="B97" t="s">
        <v>1527</v>
      </c>
      <c r="C97">
        <v>4368</v>
      </c>
      <c r="D97">
        <v>55</v>
      </c>
      <c r="E97">
        <v>13</v>
      </c>
      <c r="F97">
        <v>10</v>
      </c>
      <c r="G97">
        <v>25</v>
      </c>
      <c r="H97">
        <v>18</v>
      </c>
      <c r="I97">
        <v>17</v>
      </c>
      <c r="J97">
        <v>10</v>
      </c>
      <c r="K97">
        <v>0</v>
      </c>
      <c r="L97">
        <v>0</v>
      </c>
      <c r="M97">
        <v>39</v>
      </c>
      <c r="N97">
        <v>119</v>
      </c>
      <c r="O97">
        <v>49</v>
      </c>
      <c r="P97">
        <v>44</v>
      </c>
      <c r="Q97">
        <v>52</v>
      </c>
      <c r="R97">
        <v>49</v>
      </c>
      <c r="S97">
        <v>55</v>
      </c>
      <c r="T97">
        <v>50</v>
      </c>
      <c r="U97">
        <v>5</v>
      </c>
      <c r="V97">
        <v>0</v>
      </c>
      <c r="W97">
        <v>43</v>
      </c>
      <c r="X97">
        <v>39</v>
      </c>
      <c r="Y97">
        <v>47</v>
      </c>
      <c r="Z97">
        <v>0</v>
      </c>
      <c r="AA97">
        <v>6</v>
      </c>
      <c r="AB97">
        <v>1242</v>
      </c>
      <c r="AC97" t="s">
        <v>71</v>
      </c>
      <c r="AD97" t="s">
        <v>1499</v>
      </c>
      <c r="AE97" t="s">
        <v>66</v>
      </c>
      <c r="AF97" t="s">
        <v>217</v>
      </c>
    </row>
    <row r="98" spans="1:32">
      <c r="A98" s="2">
        <v>44562</v>
      </c>
      <c r="B98" t="s">
        <v>1657</v>
      </c>
      <c r="C98">
        <v>6256</v>
      </c>
      <c r="D98">
        <v>5</v>
      </c>
      <c r="E98">
        <v>2</v>
      </c>
      <c r="F98">
        <v>2</v>
      </c>
      <c r="G98">
        <v>2</v>
      </c>
      <c r="H98">
        <v>1</v>
      </c>
      <c r="I98">
        <v>1</v>
      </c>
      <c r="J98">
        <v>1</v>
      </c>
      <c r="K98">
        <v>0</v>
      </c>
      <c r="L98">
        <v>0</v>
      </c>
      <c r="M98">
        <v>4</v>
      </c>
      <c r="N98">
        <v>10</v>
      </c>
      <c r="O98">
        <v>5</v>
      </c>
      <c r="P98">
        <v>5</v>
      </c>
      <c r="Q98">
        <v>4</v>
      </c>
      <c r="R98">
        <v>4</v>
      </c>
      <c r="S98">
        <v>5</v>
      </c>
      <c r="T98">
        <v>2</v>
      </c>
      <c r="U98">
        <v>1</v>
      </c>
      <c r="V98">
        <v>0</v>
      </c>
      <c r="W98">
        <v>4</v>
      </c>
      <c r="X98">
        <v>5</v>
      </c>
      <c r="Y98">
        <v>4</v>
      </c>
      <c r="Z98">
        <v>0</v>
      </c>
      <c r="AA98">
        <v>0</v>
      </c>
      <c r="AB98">
        <v>1426</v>
      </c>
      <c r="AC98" t="s">
        <v>96</v>
      </c>
      <c r="AD98" t="s">
        <v>1643</v>
      </c>
      <c r="AE98" t="s">
        <v>94</v>
      </c>
      <c r="AF98" t="s">
        <v>217</v>
      </c>
    </row>
    <row r="99" spans="1:32">
      <c r="A99" s="2">
        <v>44562</v>
      </c>
      <c r="B99" t="s">
        <v>1653</v>
      </c>
      <c r="C99">
        <v>7232</v>
      </c>
      <c r="D99">
        <v>31</v>
      </c>
      <c r="E99">
        <v>0</v>
      </c>
      <c r="F99">
        <v>0</v>
      </c>
      <c r="G99">
        <v>17</v>
      </c>
      <c r="H99">
        <v>1</v>
      </c>
      <c r="I99">
        <v>14</v>
      </c>
      <c r="J99">
        <v>6</v>
      </c>
      <c r="K99">
        <v>0</v>
      </c>
      <c r="L99">
        <v>0</v>
      </c>
      <c r="M99">
        <v>7</v>
      </c>
      <c r="N99">
        <v>45</v>
      </c>
      <c r="O99">
        <v>17</v>
      </c>
      <c r="P99">
        <v>31</v>
      </c>
      <c r="Q99">
        <v>16</v>
      </c>
      <c r="R99">
        <v>8</v>
      </c>
      <c r="S99">
        <v>28</v>
      </c>
      <c r="T99">
        <v>25</v>
      </c>
      <c r="U99">
        <v>2</v>
      </c>
      <c r="V99">
        <v>0</v>
      </c>
      <c r="W99">
        <v>1</v>
      </c>
      <c r="X99">
        <v>21</v>
      </c>
      <c r="Y99">
        <v>11</v>
      </c>
      <c r="Z99">
        <v>0</v>
      </c>
      <c r="AA99">
        <v>0</v>
      </c>
      <c r="AB99">
        <v>1970</v>
      </c>
      <c r="AC99" t="s">
        <v>95</v>
      </c>
      <c r="AD99" t="s">
        <v>1643</v>
      </c>
      <c r="AE99" t="s">
        <v>94</v>
      </c>
      <c r="AF99" t="s">
        <v>217</v>
      </c>
    </row>
    <row r="100" spans="1:32">
      <c r="A100" s="2">
        <v>44562</v>
      </c>
      <c r="B100" t="s">
        <v>1523</v>
      </c>
      <c r="C100">
        <v>6270</v>
      </c>
      <c r="D100">
        <v>17</v>
      </c>
      <c r="E100">
        <v>6</v>
      </c>
      <c r="F100">
        <v>6</v>
      </c>
      <c r="G100">
        <v>2</v>
      </c>
      <c r="H100">
        <v>2</v>
      </c>
      <c r="I100">
        <v>9</v>
      </c>
      <c r="J100">
        <v>6</v>
      </c>
      <c r="K100">
        <v>0</v>
      </c>
      <c r="L100">
        <v>0</v>
      </c>
      <c r="M100">
        <v>14</v>
      </c>
      <c r="N100">
        <v>25</v>
      </c>
      <c r="O100">
        <v>17</v>
      </c>
      <c r="P100">
        <v>14</v>
      </c>
      <c r="Q100">
        <v>16</v>
      </c>
      <c r="R100">
        <v>17</v>
      </c>
      <c r="S100">
        <v>17</v>
      </c>
      <c r="T100">
        <v>16</v>
      </c>
      <c r="U100">
        <v>13</v>
      </c>
      <c r="V100">
        <v>15</v>
      </c>
      <c r="W100">
        <v>16</v>
      </c>
      <c r="X100">
        <v>12</v>
      </c>
      <c r="Y100">
        <v>12</v>
      </c>
      <c r="Z100">
        <v>0</v>
      </c>
      <c r="AA100">
        <v>4</v>
      </c>
      <c r="AB100">
        <v>1508</v>
      </c>
      <c r="AC100" t="s">
        <v>70</v>
      </c>
      <c r="AD100" t="s">
        <v>1499</v>
      </c>
      <c r="AE100" t="s">
        <v>66</v>
      </c>
      <c r="AF100" t="s">
        <v>217</v>
      </c>
    </row>
    <row r="101" spans="1:32">
      <c r="A101" s="2">
        <v>44562</v>
      </c>
      <c r="B101" t="s">
        <v>1633</v>
      </c>
      <c r="C101">
        <v>7732</v>
      </c>
      <c r="D101">
        <v>34</v>
      </c>
      <c r="E101">
        <v>26</v>
      </c>
      <c r="F101">
        <v>17</v>
      </c>
      <c r="G101">
        <v>8</v>
      </c>
      <c r="H101">
        <v>4</v>
      </c>
      <c r="I101">
        <v>0</v>
      </c>
      <c r="J101">
        <v>0</v>
      </c>
      <c r="K101">
        <v>0</v>
      </c>
      <c r="L101">
        <v>0</v>
      </c>
      <c r="M101">
        <v>22</v>
      </c>
      <c r="N101">
        <v>59</v>
      </c>
      <c r="O101">
        <v>33</v>
      </c>
      <c r="P101">
        <v>33</v>
      </c>
      <c r="Q101">
        <v>29</v>
      </c>
      <c r="R101">
        <v>28</v>
      </c>
      <c r="S101">
        <v>32</v>
      </c>
      <c r="T101">
        <v>27</v>
      </c>
      <c r="U101">
        <v>26</v>
      </c>
      <c r="V101">
        <v>0</v>
      </c>
      <c r="W101">
        <v>4</v>
      </c>
      <c r="X101">
        <v>7</v>
      </c>
      <c r="Y101">
        <v>15</v>
      </c>
      <c r="Z101">
        <v>0</v>
      </c>
      <c r="AA101">
        <v>0</v>
      </c>
      <c r="AB101">
        <v>2258</v>
      </c>
      <c r="AC101" t="s">
        <v>59</v>
      </c>
      <c r="AD101" t="s">
        <v>1624</v>
      </c>
      <c r="AE101" t="s">
        <v>54</v>
      </c>
      <c r="AF101" t="s">
        <v>217</v>
      </c>
    </row>
    <row r="102" spans="1:32">
      <c r="A102" s="2">
        <v>44562</v>
      </c>
      <c r="B102" t="s">
        <v>1613</v>
      </c>
      <c r="C102">
        <v>3787</v>
      </c>
      <c r="D102">
        <v>14</v>
      </c>
      <c r="E102">
        <v>11</v>
      </c>
      <c r="F102">
        <v>11</v>
      </c>
      <c r="G102">
        <v>3</v>
      </c>
      <c r="H102">
        <v>3</v>
      </c>
      <c r="I102">
        <v>0</v>
      </c>
      <c r="J102">
        <v>0</v>
      </c>
      <c r="K102">
        <v>0</v>
      </c>
      <c r="L102">
        <v>0</v>
      </c>
      <c r="M102">
        <v>14</v>
      </c>
      <c r="N102">
        <v>105</v>
      </c>
      <c r="O102">
        <v>14</v>
      </c>
      <c r="P102">
        <v>14</v>
      </c>
      <c r="Q102">
        <v>14</v>
      </c>
      <c r="R102">
        <v>14</v>
      </c>
      <c r="S102">
        <v>14</v>
      </c>
      <c r="T102">
        <v>14</v>
      </c>
      <c r="U102">
        <v>11</v>
      </c>
      <c r="V102">
        <v>13</v>
      </c>
      <c r="W102">
        <v>9</v>
      </c>
      <c r="X102">
        <v>8</v>
      </c>
      <c r="Y102">
        <v>14</v>
      </c>
      <c r="Z102">
        <v>1</v>
      </c>
      <c r="AA102">
        <v>5</v>
      </c>
      <c r="AB102">
        <v>923</v>
      </c>
      <c r="AC102" t="s">
        <v>90</v>
      </c>
      <c r="AD102" t="s">
        <v>1604</v>
      </c>
      <c r="AE102" t="s">
        <v>87</v>
      </c>
      <c r="AF102" t="s">
        <v>217</v>
      </c>
    </row>
    <row r="103" spans="1:32">
      <c r="A103" s="2">
        <v>44562</v>
      </c>
      <c r="B103" t="s">
        <v>1578</v>
      </c>
      <c r="C103">
        <v>14925</v>
      </c>
      <c r="D103">
        <v>321</v>
      </c>
      <c r="E103">
        <v>0</v>
      </c>
      <c r="F103">
        <v>0</v>
      </c>
      <c r="G103">
        <v>138</v>
      </c>
      <c r="H103">
        <v>138</v>
      </c>
      <c r="I103">
        <v>183</v>
      </c>
      <c r="J103">
        <v>181</v>
      </c>
      <c r="K103">
        <v>0</v>
      </c>
      <c r="L103">
        <v>0</v>
      </c>
      <c r="M103">
        <v>319</v>
      </c>
      <c r="N103">
        <v>634</v>
      </c>
      <c r="O103">
        <v>321</v>
      </c>
      <c r="P103">
        <v>321</v>
      </c>
      <c r="Q103">
        <v>321</v>
      </c>
      <c r="R103">
        <v>319</v>
      </c>
      <c r="S103">
        <v>321</v>
      </c>
      <c r="T103">
        <v>318</v>
      </c>
      <c r="U103">
        <v>315</v>
      </c>
      <c r="V103">
        <v>6</v>
      </c>
      <c r="W103">
        <v>16</v>
      </c>
      <c r="X103">
        <v>320</v>
      </c>
      <c r="Y103">
        <v>306</v>
      </c>
      <c r="Z103">
        <v>2</v>
      </c>
      <c r="AA103">
        <v>169</v>
      </c>
      <c r="AB103">
        <v>4501</v>
      </c>
      <c r="AC103" t="s">
        <v>79</v>
      </c>
      <c r="AD103" t="s">
        <v>1572</v>
      </c>
      <c r="AE103" t="s">
        <v>75</v>
      </c>
      <c r="AF103" t="s">
        <v>217</v>
      </c>
    </row>
    <row r="104" spans="1:32">
      <c r="A104" s="2">
        <v>44562</v>
      </c>
      <c r="B104" t="s">
        <v>1563</v>
      </c>
      <c r="C104">
        <v>9656</v>
      </c>
      <c r="D104">
        <v>5</v>
      </c>
      <c r="E104">
        <v>3</v>
      </c>
      <c r="F104">
        <v>3</v>
      </c>
      <c r="G104">
        <v>2</v>
      </c>
      <c r="H104">
        <v>2</v>
      </c>
      <c r="I104">
        <v>0</v>
      </c>
      <c r="J104">
        <v>0</v>
      </c>
      <c r="K104">
        <v>0</v>
      </c>
      <c r="L104">
        <v>0</v>
      </c>
      <c r="M104">
        <v>5</v>
      </c>
      <c r="N104">
        <v>12</v>
      </c>
      <c r="O104">
        <v>5</v>
      </c>
      <c r="P104">
        <v>5</v>
      </c>
      <c r="Q104">
        <v>5</v>
      </c>
      <c r="R104">
        <v>5</v>
      </c>
      <c r="S104">
        <v>5</v>
      </c>
      <c r="T104">
        <v>4</v>
      </c>
      <c r="U104">
        <v>4</v>
      </c>
      <c r="V104">
        <v>1</v>
      </c>
      <c r="W104">
        <v>4</v>
      </c>
      <c r="X104">
        <v>5</v>
      </c>
      <c r="Y104">
        <v>3</v>
      </c>
      <c r="Z104">
        <v>0</v>
      </c>
      <c r="AA104">
        <v>0</v>
      </c>
      <c r="AB104">
        <v>2516</v>
      </c>
      <c r="AC104" t="s">
        <v>85</v>
      </c>
      <c r="AD104" t="s">
        <v>1557</v>
      </c>
      <c r="AE104" t="s">
        <v>83</v>
      </c>
      <c r="AF104" t="s">
        <v>217</v>
      </c>
    </row>
    <row r="105" spans="1:32">
      <c r="A105" s="2">
        <v>44562</v>
      </c>
      <c r="B105" t="s">
        <v>1599</v>
      </c>
      <c r="C105">
        <v>4965</v>
      </c>
      <c r="D105">
        <v>1</v>
      </c>
      <c r="E105">
        <v>0</v>
      </c>
      <c r="F105">
        <v>0</v>
      </c>
      <c r="G105">
        <v>0</v>
      </c>
      <c r="H105">
        <v>0</v>
      </c>
      <c r="I105">
        <v>1</v>
      </c>
      <c r="J105">
        <v>1</v>
      </c>
      <c r="K105">
        <v>0</v>
      </c>
      <c r="L105">
        <v>0</v>
      </c>
      <c r="M105">
        <v>1</v>
      </c>
      <c r="N105">
        <v>3</v>
      </c>
      <c r="O105">
        <v>1</v>
      </c>
      <c r="P105">
        <v>1</v>
      </c>
      <c r="Q105">
        <v>1</v>
      </c>
      <c r="R105">
        <v>1</v>
      </c>
      <c r="S105">
        <v>1</v>
      </c>
      <c r="T105">
        <v>1</v>
      </c>
      <c r="U105">
        <v>1</v>
      </c>
      <c r="V105">
        <v>0</v>
      </c>
      <c r="W105">
        <v>1</v>
      </c>
      <c r="X105">
        <v>1</v>
      </c>
      <c r="Y105">
        <v>0</v>
      </c>
      <c r="Z105">
        <v>0</v>
      </c>
      <c r="AA105">
        <v>0</v>
      </c>
      <c r="AB105">
        <v>1287</v>
      </c>
      <c r="AC105" t="s">
        <v>80</v>
      </c>
      <c r="AD105" t="s">
        <v>1572</v>
      </c>
      <c r="AE105" t="s">
        <v>75</v>
      </c>
      <c r="AF105" t="s">
        <v>217</v>
      </c>
    </row>
    <row r="106" spans="1:32">
      <c r="A106" s="2">
        <v>44562</v>
      </c>
      <c r="B106" t="s">
        <v>1603</v>
      </c>
      <c r="C106">
        <v>6387</v>
      </c>
      <c r="D106">
        <v>3</v>
      </c>
      <c r="E106">
        <v>2</v>
      </c>
      <c r="F106">
        <v>1</v>
      </c>
      <c r="G106">
        <v>1</v>
      </c>
      <c r="H106">
        <v>1</v>
      </c>
      <c r="I106">
        <v>0</v>
      </c>
      <c r="J106">
        <v>0</v>
      </c>
      <c r="K106">
        <v>0</v>
      </c>
      <c r="L106">
        <v>0</v>
      </c>
      <c r="M106">
        <v>2</v>
      </c>
      <c r="N106">
        <v>5</v>
      </c>
      <c r="O106">
        <v>3</v>
      </c>
      <c r="P106">
        <v>3</v>
      </c>
      <c r="Q106">
        <v>3</v>
      </c>
      <c r="R106">
        <v>2</v>
      </c>
      <c r="S106">
        <v>3</v>
      </c>
      <c r="T106">
        <v>2</v>
      </c>
      <c r="U106">
        <v>3</v>
      </c>
      <c r="V106">
        <v>1</v>
      </c>
      <c r="W106">
        <v>2</v>
      </c>
      <c r="X106">
        <v>3</v>
      </c>
      <c r="Y106">
        <v>2</v>
      </c>
      <c r="Z106">
        <v>0</v>
      </c>
      <c r="AA106">
        <v>0</v>
      </c>
      <c r="AB106">
        <v>1532</v>
      </c>
      <c r="AC106" t="s">
        <v>88</v>
      </c>
      <c r="AD106" t="s">
        <v>1604</v>
      </c>
      <c r="AE106" t="s">
        <v>87</v>
      </c>
      <c r="AF106" t="s">
        <v>217</v>
      </c>
    </row>
    <row r="107" spans="1:32">
      <c r="A107" s="2">
        <v>44562</v>
      </c>
      <c r="B107" t="s">
        <v>1548</v>
      </c>
      <c r="C107">
        <v>6912</v>
      </c>
      <c r="D107">
        <v>2</v>
      </c>
      <c r="E107">
        <v>2</v>
      </c>
      <c r="F107">
        <v>2</v>
      </c>
      <c r="G107">
        <v>0</v>
      </c>
      <c r="H107">
        <v>0</v>
      </c>
      <c r="I107">
        <v>0</v>
      </c>
      <c r="J107">
        <v>0</v>
      </c>
      <c r="K107">
        <v>0</v>
      </c>
      <c r="L107">
        <v>0</v>
      </c>
      <c r="M107">
        <v>2</v>
      </c>
      <c r="N107">
        <v>7</v>
      </c>
      <c r="O107">
        <v>2</v>
      </c>
      <c r="P107">
        <v>2</v>
      </c>
      <c r="Q107">
        <v>2</v>
      </c>
      <c r="R107">
        <v>2</v>
      </c>
      <c r="S107">
        <v>2</v>
      </c>
      <c r="T107">
        <v>2</v>
      </c>
      <c r="U107">
        <v>1</v>
      </c>
      <c r="V107">
        <v>0</v>
      </c>
      <c r="W107">
        <v>2</v>
      </c>
      <c r="X107">
        <v>1</v>
      </c>
      <c r="Y107">
        <v>2</v>
      </c>
      <c r="Z107">
        <v>0</v>
      </c>
      <c r="AA107">
        <v>1</v>
      </c>
      <c r="AB107">
        <v>2164</v>
      </c>
      <c r="AC107" t="s">
        <v>64</v>
      </c>
      <c r="AD107" t="s">
        <v>1536</v>
      </c>
      <c r="AE107" t="s">
        <v>60</v>
      </c>
      <c r="AF107" t="s">
        <v>217</v>
      </c>
    </row>
    <row r="108" spans="1:32">
      <c r="A108" s="2">
        <v>44562</v>
      </c>
      <c r="B108" t="s">
        <v>1587</v>
      </c>
      <c r="C108">
        <v>6818</v>
      </c>
      <c r="D108">
        <v>29</v>
      </c>
      <c r="E108">
        <v>17</v>
      </c>
      <c r="F108">
        <v>17</v>
      </c>
      <c r="G108">
        <v>8</v>
      </c>
      <c r="H108">
        <v>7</v>
      </c>
      <c r="I108">
        <v>4</v>
      </c>
      <c r="J108">
        <v>4</v>
      </c>
      <c r="K108">
        <v>0</v>
      </c>
      <c r="L108">
        <v>0</v>
      </c>
      <c r="M108">
        <v>28</v>
      </c>
      <c r="N108">
        <v>38</v>
      </c>
      <c r="O108">
        <v>29</v>
      </c>
      <c r="P108">
        <v>29</v>
      </c>
      <c r="Q108">
        <v>29</v>
      </c>
      <c r="R108">
        <v>29</v>
      </c>
      <c r="S108">
        <v>28</v>
      </c>
      <c r="T108">
        <v>29</v>
      </c>
      <c r="U108">
        <v>22</v>
      </c>
      <c r="V108">
        <v>21</v>
      </c>
      <c r="W108">
        <v>26</v>
      </c>
      <c r="X108">
        <v>23</v>
      </c>
      <c r="Y108">
        <v>22</v>
      </c>
      <c r="Z108">
        <v>2</v>
      </c>
      <c r="AA108">
        <v>20</v>
      </c>
      <c r="AB108">
        <v>1442</v>
      </c>
      <c r="AC108" t="s">
        <v>76</v>
      </c>
      <c r="AD108" t="s">
        <v>1572</v>
      </c>
      <c r="AE108" t="s">
        <v>75</v>
      </c>
      <c r="AF108" t="s">
        <v>217</v>
      </c>
    </row>
    <row r="109" spans="1:32">
      <c r="A109" s="2">
        <v>44562</v>
      </c>
      <c r="B109" t="s">
        <v>1556</v>
      </c>
      <c r="C109">
        <v>15206</v>
      </c>
      <c r="D109">
        <v>84</v>
      </c>
      <c r="E109">
        <v>16</v>
      </c>
      <c r="F109">
        <v>16</v>
      </c>
      <c r="G109">
        <v>32</v>
      </c>
      <c r="H109">
        <v>32</v>
      </c>
      <c r="I109">
        <v>32</v>
      </c>
      <c r="J109">
        <v>32</v>
      </c>
      <c r="K109">
        <v>0</v>
      </c>
      <c r="L109">
        <v>0</v>
      </c>
      <c r="M109">
        <v>83</v>
      </c>
      <c r="N109">
        <v>125</v>
      </c>
      <c r="O109">
        <v>84</v>
      </c>
      <c r="P109">
        <v>84</v>
      </c>
      <c r="Q109">
        <v>84</v>
      </c>
      <c r="R109">
        <v>83</v>
      </c>
      <c r="S109">
        <v>84</v>
      </c>
      <c r="T109">
        <v>5</v>
      </c>
      <c r="U109">
        <v>73</v>
      </c>
      <c r="V109">
        <v>77</v>
      </c>
      <c r="W109">
        <v>12</v>
      </c>
      <c r="X109">
        <v>83</v>
      </c>
      <c r="Y109">
        <v>51</v>
      </c>
      <c r="Z109">
        <v>0</v>
      </c>
      <c r="AA109">
        <v>0</v>
      </c>
      <c r="AB109">
        <v>3548</v>
      </c>
      <c r="AC109" t="s">
        <v>86</v>
      </c>
      <c r="AD109" t="s">
        <v>1557</v>
      </c>
      <c r="AE109" t="s">
        <v>83</v>
      </c>
      <c r="AF109" t="s">
        <v>330</v>
      </c>
    </row>
    <row r="110" spans="1:32">
      <c r="A110" s="2">
        <v>44562</v>
      </c>
      <c r="B110" t="s">
        <v>1552</v>
      </c>
      <c r="C110">
        <v>7910</v>
      </c>
      <c r="D110">
        <v>60</v>
      </c>
      <c r="E110">
        <v>10</v>
      </c>
      <c r="F110">
        <v>5</v>
      </c>
      <c r="G110">
        <v>21</v>
      </c>
      <c r="H110">
        <v>16</v>
      </c>
      <c r="I110">
        <v>29</v>
      </c>
      <c r="J110">
        <v>16</v>
      </c>
      <c r="K110">
        <v>0</v>
      </c>
      <c r="L110">
        <v>0</v>
      </c>
      <c r="M110">
        <v>42</v>
      </c>
      <c r="N110">
        <v>631</v>
      </c>
      <c r="O110">
        <v>60</v>
      </c>
      <c r="P110">
        <v>59</v>
      </c>
      <c r="Q110">
        <v>50</v>
      </c>
      <c r="R110">
        <v>53</v>
      </c>
      <c r="S110">
        <v>60</v>
      </c>
      <c r="T110">
        <v>54</v>
      </c>
      <c r="U110">
        <v>42</v>
      </c>
      <c r="V110">
        <v>1</v>
      </c>
      <c r="W110">
        <v>18</v>
      </c>
      <c r="X110">
        <v>54</v>
      </c>
      <c r="Y110">
        <v>40</v>
      </c>
      <c r="Z110">
        <v>0</v>
      </c>
      <c r="AA110">
        <v>8</v>
      </c>
      <c r="AB110">
        <v>2001</v>
      </c>
      <c r="AC110" t="s">
        <v>63</v>
      </c>
      <c r="AD110" t="s">
        <v>1536</v>
      </c>
      <c r="AE110" t="s">
        <v>60</v>
      </c>
      <c r="AF110" t="s">
        <v>217</v>
      </c>
    </row>
    <row r="111" spans="1:32">
      <c r="A111" s="2">
        <v>44562</v>
      </c>
      <c r="B111" t="s">
        <v>1583</v>
      </c>
      <c r="C111">
        <v>10358</v>
      </c>
      <c r="D111">
        <v>324</v>
      </c>
      <c r="E111">
        <v>43</v>
      </c>
      <c r="F111">
        <v>11</v>
      </c>
      <c r="G111">
        <v>149</v>
      </c>
      <c r="H111">
        <v>23</v>
      </c>
      <c r="I111">
        <v>132</v>
      </c>
      <c r="J111">
        <v>40</v>
      </c>
      <c r="K111">
        <v>0</v>
      </c>
      <c r="L111">
        <v>0</v>
      </c>
      <c r="M111">
        <v>85</v>
      </c>
      <c r="N111">
        <v>1436</v>
      </c>
      <c r="O111">
        <v>308</v>
      </c>
      <c r="P111">
        <v>323</v>
      </c>
      <c r="Q111">
        <v>317</v>
      </c>
      <c r="R111">
        <v>88</v>
      </c>
      <c r="S111">
        <v>324</v>
      </c>
      <c r="T111">
        <v>200</v>
      </c>
      <c r="U111">
        <v>302</v>
      </c>
      <c r="V111">
        <v>17</v>
      </c>
      <c r="W111">
        <v>47</v>
      </c>
      <c r="X111">
        <v>319</v>
      </c>
      <c r="Y111">
        <v>181</v>
      </c>
      <c r="Z111">
        <v>1</v>
      </c>
      <c r="AA111">
        <v>234</v>
      </c>
      <c r="AB111">
        <v>2301</v>
      </c>
      <c r="AC111" t="s">
        <v>82</v>
      </c>
      <c r="AD111" t="s">
        <v>1572</v>
      </c>
      <c r="AE111" t="s">
        <v>75</v>
      </c>
      <c r="AF111" t="s">
        <v>217</v>
      </c>
    </row>
    <row r="112" spans="1:32">
      <c r="A112" s="2">
        <v>44562</v>
      </c>
      <c r="B112" t="s">
        <v>1595</v>
      </c>
      <c r="C112">
        <v>8052</v>
      </c>
      <c r="D112">
        <v>354</v>
      </c>
      <c r="E112">
        <v>207</v>
      </c>
      <c r="F112">
        <v>207</v>
      </c>
      <c r="G112">
        <v>104</v>
      </c>
      <c r="H112">
        <v>104</v>
      </c>
      <c r="I112">
        <v>43</v>
      </c>
      <c r="J112">
        <v>43</v>
      </c>
      <c r="K112">
        <v>0</v>
      </c>
      <c r="L112">
        <v>0</v>
      </c>
      <c r="M112">
        <v>354</v>
      </c>
      <c r="N112">
        <v>989</v>
      </c>
      <c r="O112">
        <v>354</v>
      </c>
      <c r="P112">
        <v>354</v>
      </c>
      <c r="Q112">
        <v>354</v>
      </c>
      <c r="R112">
        <v>354</v>
      </c>
      <c r="S112">
        <v>354</v>
      </c>
      <c r="T112">
        <v>348</v>
      </c>
      <c r="U112">
        <v>264</v>
      </c>
      <c r="V112">
        <v>344</v>
      </c>
      <c r="W112">
        <v>345</v>
      </c>
      <c r="X112">
        <v>351</v>
      </c>
      <c r="Y112">
        <v>336</v>
      </c>
      <c r="Z112">
        <v>0</v>
      </c>
      <c r="AA112">
        <v>4</v>
      </c>
      <c r="AB112">
        <v>2218</v>
      </c>
      <c r="AC112" t="s">
        <v>78</v>
      </c>
      <c r="AD112" t="s">
        <v>1572</v>
      </c>
      <c r="AE112" t="s">
        <v>75</v>
      </c>
      <c r="AF112" t="s">
        <v>217</v>
      </c>
    </row>
    <row r="113" spans="1:32">
      <c r="A113" s="2">
        <v>44562</v>
      </c>
      <c r="B113" t="s">
        <v>1571</v>
      </c>
      <c r="C113">
        <v>9971</v>
      </c>
      <c r="D113">
        <v>37</v>
      </c>
      <c r="E113">
        <v>1</v>
      </c>
      <c r="F113">
        <v>1</v>
      </c>
      <c r="G113">
        <v>9</v>
      </c>
      <c r="H113">
        <v>5</v>
      </c>
      <c r="I113">
        <v>16</v>
      </c>
      <c r="J113">
        <v>10</v>
      </c>
      <c r="K113">
        <v>0</v>
      </c>
      <c r="L113">
        <v>0</v>
      </c>
      <c r="M113">
        <v>29</v>
      </c>
      <c r="N113">
        <v>131</v>
      </c>
      <c r="O113">
        <v>36</v>
      </c>
      <c r="P113">
        <v>37</v>
      </c>
      <c r="Q113">
        <v>36</v>
      </c>
      <c r="R113">
        <v>31</v>
      </c>
      <c r="S113">
        <v>37</v>
      </c>
      <c r="T113">
        <v>13</v>
      </c>
      <c r="U113">
        <v>36</v>
      </c>
      <c r="V113">
        <v>1</v>
      </c>
      <c r="W113">
        <v>35</v>
      </c>
      <c r="X113">
        <v>35</v>
      </c>
      <c r="Y113">
        <v>18</v>
      </c>
      <c r="Z113">
        <v>0</v>
      </c>
      <c r="AA113">
        <v>0</v>
      </c>
      <c r="AB113">
        <v>2563</v>
      </c>
      <c r="AC113" t="s">
        <v>81</v>
      </c>
      <c r="AD113" t="s">
        <v>1572</v>
      </c>
      <c r="AE113" t="s">
        <v>75</v>
      </c>
      <c r="AF113" t="s">
        <v>330</v>
      </c>
    </row>
    <row r="114" spans="1:32">
      <c r="A114" s="2">
        <v>44562</v>
      </c>
      <c r="B114" t="s">
        <v>1544</v>
      </c>
      <c r="C114">
        <v>13287</v>
      </c>
      <c r="D114">
        <v>167</v>
      </c>
      <c r="E114">
        <v>33</v>
      </c>
      <c r="F114">
        <v>33</v>
      </c>
      <c r="G114">
        <v>85</v>
      </c>
      <c r="H114">
        <v>85</v>
      </c>
      <c r="I114">
        <v>49</v>
      </c>
      <c r="J114">
        <v>48</v>
      </c>
      <c r="K114">
        <v>0</v>
      </c>
      <c r="L114">
        <v>0</v>
      </c>
      <c r="M114">
        <v>166</v>
      </c>
      <c r="N114">
        <v>700</v>
      </c>
      <c r="O114">
        <v>167</v>
      </c>
      <c r="P114">
        <v>167</v>
      </c>
      <c r="Q114">
        <v>167</v>
      </c>
      <c r="R114">
        <v>166</v>
      </c>
      <c r="S114">
        <v>167</v>
      </c>
      <c r="T114">
        <v>121</v>
      </c>
      <c r="U114">
        <v>119</v>
      </c>
      <c r="V114">
        <v>115</v>
      </c>
      <c r="W114">
        <v>126</v>
      </c>
      <c r="X114">
        <v>162</v>
      </c>
      <c r="Y114">
        <v>153</v>
      </c>
      <c r="Z114">
        <v>12</v>
      </c>
      <c r="AA114">
        <v>0</v>
      </c>
      <c r="AB114">
        <v>3727</v>
      </c>
      <c r="AC114" t="s">
        <v>62</v>
      </c>
      <c r="AD114" t="s">
        <v>1536</v>
      </c>
      <c r="AE114" t="s">
        <v>60</v>
      </c>
      <c r="AF114" t="s">
        <v>217</v>
      </c>
    </row>
    <row r="115" spans="1:32">
      <c r="A115" s="2">
        <v>44562</v>
      </c>
      <c r="B115" t="s">
        <v>1609</v>
      </c>
      <c r="C115">
        <v>2019</v>
      </c>
      <c r="D115">
        <v>55</v>
      </c>
      <c r="E115">
        <v>18</v>
      </c>
      <c r="F115">
        <v>18</v>
      </c>
      <c r="G115">
        <v>19</v>
      </c>
      <c r="H115">
        <v>19</v>
      </c>
      <c r="I115">
        <v>18</v>
      </c>
      <c r="J115">
        <v>15</v>
      </c>
      <c r="K115">
        <v>0</v>
      </c>
      <c r="L115">
        <v>0</v>
      </c>
      <c r="M115">
        <v>52</v>
      </c>
      <c r="N115">
        <v>62</v>
      </c>
      <c r="O115">
        <v>55</v>
      </c>
      <c r="P115">
        <v>53</v>
      </c>
      <c r="Q115">
        <v>52</v>
      </c>
      <c r="R115">
        <v>54</v>
      </c>
      <c r="S115">
        <v>55</v>
      </c>
      <c r="T115">
        <v>53</v>
      </c>
      <c r="U115">
        <v>40</v>
      </c>
      <c r="V115">
        <v>0</v>
      </c>
      <c r="W115">
        <v>52</v>
      </c>
      <c r="X115">
        <v>48</v>
      </c>
      <c r="Y115">
        <v>25</v>
      </c>
      <c r="Z115">
        <v>0</v>
      </c>
      <c r="AA115">
        <v>36</v>
      </c>
      <c r="AB115">
        <v>581</v>
      </c>
      <c r="AC115" t="s">
        <v>89</v>
      </c>
      <c r="AD115" t="s">
        <v>1604</v>
      </c>
      <c r="AE115" t="s">
        <v>87</v>
      </c>
      <c r="AF115" t="s">
        <v>217</v>
      </c>
    </row>
    <row r="116" spans="1:32">
      <c r="A116" s="2">
        <v>44562</v>
      </c>
      <c r="B116" t="s">
        <v>1591</v>
      </c>
      <c r="C116">
        <v>3366</v>
      </c>
      <c r="D116">
        <v>91</v>
      </c>
      <c r="E116">
        <v>15</v>
      </c>
      <c r="F116">
        <v>13</v>
      </c>
      <c r="G116">
        <v>45</v>
      </c>
      <c r="H116">
        <v>42</v>
      </c>
      <c r="I116">
        <v>31</v>
      </c>
      <c r="J116">
        <v>24</v>
      </c>
      <c r="K116">
        <v>0</v>
      </c>
      <c r="L116">
        <v>0</v>
      </c>
      <c r="M116">
        <v>83</v>
      </c>
      <c r="N116">
        <v>441</v>
      </c>
      <c r="O116">
        <v>90</v>
      </c>
      <c r="P116">
        <v>91</v>
      </c>
      <c r="Q116">
        <v>88</v>
      </c>
      <c r="R116">
        <v>86</v>
      </c>
      <c r="S116">
        <v>88</v>
      </c>
      <c r="T116">
        <v>84</v>
      </c>
      <c r="U116">
        <v>25</v>
      </c>
      <c r="V116">
        <v>0</v>
      </c>
      <c r="W116">
        <v>24</v>
      </c>
      <c r="X116">
        <v>61</v>
      </c>
      <c r="Y116">
        <v>62</v>
      </c>
      <c r="Z116">
        <v>2</v>
      </c>
      <c r="AA116">
        <v>1</v>
      </c>
      <c r="AB116">
        <v>817</v>
      </c>
      <c r="AC116" t="s">
        <v>77</v>
      </c>
      <c r="AD116" t="s">
        <v>1572</v>
      </c>
      <c r="AE116" t="s">
        <v>75</v>
      </c>
      <c r="AF116" t="s">
        <v>217</v>
      </c>
    </row>
    <row r="117" spans="1:32">
      <c r="A117" s="2">
        <v>44562</v>
      </c>
      <c r="B117" t="s">
        <v>1618</v>
      </c>
      <c r="C117">
        <v>14887</v>
      </c>
      <c r="D117">
        <v>410</v>
      </c>
      <c r="E117">
        <v>131</v>
      </c>
      <c r="F117">
        <v>82</v>
      </c>
      <c r="G117">
        <v>145</v>
      </c>
      <c r="H117">
        <v>102</v>
      </c>
      <c r="I117">
        <v>134</v>
      </c>
      <c r="J117">
        <v>121</v>
      </c>
      <c r="K117">
        <v>0</v>
      </c>
      <c r="L117">
        <v>0</v>
      </c>
      <c r="M117">
        <v>315</v>
      </c>
      <c r="N117">
        <v>882</v>
      </c>
      <c r="O117">
        <v>406</v>
      </c>
      <c r="P117">
        <v>375</v>
      </c>
      <c r="Q117">
        <v>405</v>
      </c>
      <c r="R117">
        <v>351</v>
      </c>
      <c r="S117">
        <v>403</v>
      </c>
      <c r="T117">
        <v>251</v>
      </c>
      <c r="U117">
        <v>296</v>
      </c>
      <c r="V117">
        <v>249</v>
      </c>
      <c r="W117">
        <v>233</v>
      </c>
      <c r="X117">
        <v>401</v>
      </c>
      <c r="Y117">
        <v>288</v>
      </c>
      <c r="Z117">
        <v>22</v>
      </c>
      <c r="AA117">
        <v>5</v>
      </c>
      <c r="AB117">
        <v>3505</v>
      </c>
      <c r="AC117" t="s">
        <v>92</v>
      </c>
      <c r="AD117" t="s">
        <v>1604</v>
      </c>
      <c r="AE117" t="s">
        <v>87</v>
      </c>
      <c r="AF117" t="s">
        <v>217</v>
      </c>
    </row>
    <row r="118" spans="1:32">
      <c r="A118" s="2">
        <v>44562</v>
      </c>
      <c r="B118" t="s">
        <v>1567</v>
      </c>
      <c r="C118">
        <v>11341</v>
      </c>
      <c r="D118">
        <v>56</v>
      </c>
      <c r="E118">
        <v>3</v>
      </c>
      <c r="F118">
        <v>3</v>
      </c>
      <c r="G118">
        <v>10</v>
      </c>
      <c r="H118">
        <v>10</v>
      </c>
      <c r="I118">
        <v>43</v>
      </c>
      <c r="J118">
        <v>43</v>
      </c>
      <c r="K118">
        <v>0</v>
      </c>
      <c r="L118">
        <v>0</v>
      </c>
      <c r="M118">
        <v>56</v>
      </c>
      <c r="N118">
        <v>73</v>
      </c>
      <c r="O118">
        <v>56</v>
      </c>
      <c r="P118">
        <v>56</v>
      </c>
      <c r="Q118">
        <v>56</v>
      </c>
      <c r="R118">
        <v>56</v>
      </c>
      <c r="S118">
        <v>56</v>
      </c>
      <c r="T118">
        <v>55</v>
      </c>
      <c r="U118">
        <v>37</v>
      </c>
      <c r="V118">
        <v>0</v>
      </c>
      <c r="W118">
        <v>55</v>
      </c>
      <c r="X118">
        <v>54</v>
      </c>
      <c r="Y118">
        <v>28</v>
      </c>
      <c r="Z118">
        <v>0</v>
      </c>
      <c r="AA118">
        <v>43</v>
      </c>
      <c r="AB118">
        <v>2589</v>
      </c>
      <c r="AC118" t="s">
        <v>84</v>
      </c>
      <c r="AD118" t="s">
        <v>1557</v>
      </c>
      <c r="AE118" t="s">
        <v>83</v>
      </c>
      <c r="AF118" t="s">
        <v>217</v>
      </c>
    </row>
    <row r="119" spans="1:32">
      <c r="A119">
        <v>44652</v>
      </c>
      <c r="B119" t="s">
        <v>1556</v>
      </c>
      <c r="C119">
        <v>15105</v>
      </c>
      <c r="D119">
        <v>142</v>
      </c>
      <c r="E119">
        <v>16</v>
      </c>
      <c r="F119">
        <v>32</v>
      </c>
      <c r="G119">
        <v>15</v>
      </c>
      <c r="H119">
        <v>32</v>
      </c>
      <c r="I119">
        <v>33</v>
      </c>
      <c r="J119">
        <v>32</v>
      </c>
      <c r="K119">
        <v>61</v>
      </c>
      <c r="L119">
        <v>61</v>
      </c>
      <c r="M119">
        <v>140</v>
      </c>
      <c r="N119">
        <v>212</v>
      </c>
      <c r="O119">
        <v>142</v>
      </c>
      <c r="P119">
        <v>142</v>
      </c>
      <c r="Q119">
        <v>142</v>
      </c>
      <c r="R119">
        <v>140</v>
      </c>
      <c r="S119">
        <v>142</v>
      </c>
      <c r="T119">
        <v>9</v>
      </c>
      <c r="U119">
        <v>127</v>
      </c>
      <c r="V119">
        <v>131</v>
      </c>
      <c r="W119">
        <v>47</v>
      </c>
      <c r="X119">
        <v>141</v>
      </c>
      <c r="Y119">
        <v>85</v>
      </c>
      <c r="Z119">
        <v>0</v>
      </c>
      <c r="AA119">
        <v>0</v>
      </c>
      <c r="AB119">
        <v>3548</v>
      </c>
      <c r="AC119" t="s">
        <v>86</v>
      </c>
      <c r="AD119" t="s">
        <v>1557</v>
      </c>
      <c r="AE119" t="s">
        <v>83</v>
      </c>
      <c r="AF119" t="s">
        <v>330</v>
      </c>
    </row>
    <row r="120" spans="1:32">
      <c r="A120">
        <v>44652</v>
      </c>
      <c r="B120" t="s">
        <v>1583</v>
      </c>
      <c r="C120">
        <v>10801</v>
      </c>
      <c r="D120">
        <v>396</v>
      </c>
      <c r="E120">
        <v>43</v>
      </c>
      <c r="F120">
        <v>11</v>
      </c>
      <c r="G120">
        <v>146</v>
      </c>
      <c r="H120">
        <v>23</v>
      </c>
      <c r="I120">
        <v>131</v>
      </c>
      <c r="J120">
        <v>40</v>
      </c>
      <c r="K120">
        <v>76</v>
      </c>
      <c r="L120">
        <v>43</v>
      </c>
      <c r="M120">
        <v>134</v>
      </c>
      <c r="N120">
        <v>1531</v>
      </c>
      <c r="O120">
        <v>375</v>
      </c>
      <c r="P120">
        <v>393</v>
      </c>
      <c r="Q120">
        <v>382</v>
      </c>
      <c r="R120">
        <v>145</v>
      </c>
      <c r="S120">
        <v>396</v>
      </c>
      <c r="T120">
        <v>260</v>
      </c>
      <c r="U120">
        <v>370</v>
      </c>
      <c r="V120">
        <v>35</v>
      </c>
      <c r="W120">
        <v>68</v>
      </c>
      <c r="X120">
        <v>391</v>
      </c>
      <c r="Y120">
        <v>237</v>
      </c>
      <c r="Z120">
        <v>1</v>
      </c>
      <c r="AA120">
        <v>257</v>
      </c>
      <c r="AB120">
        <v>2301</v>
      </c>
      <c r="AC120" t="s">
        <v>82</v>
      </c>
      <c r="AD120" t="s">
        <v>1572</v>
      </c>
      <c r="AE120" t="s">
        <v>75</v>
      </c>
      <c r="AF120" t="s">
        <v>217</v>
      </c>
    </row>
    <row r="121" spans="1:32">
      <c r="A121">
        <v>44652</v>
      </c>
      <c r="B121" t="s">
        <v>1506</v>
      </c>
      <c r="C121">
        <v>3901</v>
      </c>
      <c r="D121">
        <v>122</v>
      </c>
      <c r="E121">
        <v>2</v>
      </c>
      <c r="F121">
        <v>1</v>
      </c>
      <c r="G121">
        <v>35</v>
      </c>
      <c r="H121">
        <v>1</v>
      </c>
      <c r="I121">
        <v>55</v>
      </c>
      <c r="J121">
        <v>0</v>
      </c>
      <c r="K121">
        <v>30</v>
      </c>
      <c r="L121">
        <v>1</v>
      </c>
      <c r="M121">
        <v>6</v>
      </c>
      <c r="N121">
        <v>125</v>
      </c>
      <c r="O121">
        <v>27</v>
      </c>
      <c r="P121">
        <v>105</v>
      </c>
      <c r="Q121">
        <v>46</v>
      </c>
      <c r="R121">
        <v>8</v>
      </c>
      <c r="S121">
        <v>88</v>
      </c>
      <c r="T121">
        <v>46</v>
      </c>
      <c r="U121">
        <v>14</v>
      </c>
      <c r="V121">
        <v>0</v>
      </c>
      <c r="W121">
        <v>17</v>
      </c>
      <c r="X121">
        <v>20</v>
      </c>
      <c r="Y121">
        <v>26</v>
      </c>
      <c r="Z121">
        <v>0</v>
      </c>
      <c r="AA121">
        <v>1</v>
      </c>
      <c r="AB121">
        <v>987</v>
      </c>
      <c r="AC121" t="s">
        <v>68</v>
      </c>
      <c r="AD121" t="s">
        <v>1499</v>
      </c>
      <c r="AE121" t="s">
        <v>66</v>
      </c>
      <c r="AF121" t="s">
        <v>217</v>
      </c>
    </row>
    <row r="122" spans="1:32">
      <c r="A122">
        <v>44652</v>
      </c>
      <c r="B122" t="s">
        <v>1642</v>
      </c>
      <c r="C122">
        <v>6812</v>
      </c>
      <c r="D122">
        <v>69</v>
      </c>
      <c r="E122">
        <v>0</v>
      </c>
      <c r="F122">
        <v>0</v>
      </c>
      <c r="G122">
        <v>22</v>
      </c>
      <c r="H122">
        <v>1</v>
      </c>
      <c r="I122">
        <v>18</v>
      </c>
      <c r="J122">
        <v>2</v>
      </c>
      <c r="K122">
        <v>29</v>
      </c>
      <c r="L122">
        <v>29</v>
      </c>
      <c r="M122">
        <v>32</v>
      </c>
      <c r="N122">
        <v>75</v>
      </c>
      <c r="O122">
        <v>42</v>
      </c>
      <c r="P122">
        <v>66</v>
      </c>
      <c r="Q122">
        <v>45</v>
      </c>
      <c r="R122">
        <v>36</v>
      </c>
      <c r="S122">
        <v>63</v>
      </c>
      <c r="T122">
        <v>44</v>
      </c>
      <c r="U122">
        <v>30</v>
      </c>
      <c r="V122">
        <v>5</v>
      </c>
      <c r="W122">
        <v>15</v>
      </c>
      <c r="X122">
        <v>25</v>
      </c>
      <c r="Y122">
        <v>38</v>
      </c>
      <c r="Z122">
        <v>0</v>
      </c>
      <c r="AA122">
        <v>0</v>
      </c>
      <c r="AB122">
        <v>1738</v>
      </c>
      <c r="AC122" t="s">
        <v>98</v>
      </c>
      <c r="AD122" t="s">
        <v>1643</v>
      </c>
      <c r="AE122" t="s">
        <v>94</v>
      </c>
      <c r="AF122" t="s">
        <v>217</v>
      </c>
    </row>
    <row r="123" spans="1:32">
      <c r="A123">
        <v>44652</v>
      </c>
      <c r="B123" t="s">
        <v>1511</v>
      </c>
      <c r="C123">
        <v>8471</v>
      </c>
      <c r="D123">
        <v>429</v>
      </c>
      <c r="E123">
        <v>83</v>
      </c>
      <c r="F123">
        <v>83</v>
      </c>
      <c r="G123">
        <v>137</v>
      </c>
      <c r="H123">
        <v>136</v>
      </c>
      <c r="I123">
        <v>124</v>
      </c>
      <c r="J123">
        <v>121</v>
      </c>
      <c r="K123">
        <v>85</v>
      </c>
      <c r="L123">
        <v>83</v>
      </c>
      <c r="M123">
        <v>426</v>
      </c>
      <c r="N123">
        <v>794</v>
      </c>
      <c r="O123">
        <v>429</v>
      </c>
      <c r="P123">
        <v>429</v>
      </c>
      <c r="Q123">
        <v>425</v>
      </c>
      <c r="R123">
        <v>429</v>
      </c>
      <c r="S123">
        <v>429</v>
      </c>
      <c r="T123">
        <v>426</v>
      </c>
      <c r="U123">
        <v>400</v>
      </c>
      <c r="V123">
        <v>367</v>
      </c>
      <c r="W123">
        <v>386</v>
      </c>
      <c r="X123">
        <v>421</v>
      </c>
      <c r="Y123">
        <v>296</v>
      </c>
      <c r="Z123">
        <v>10</v>
      </c>
      <c r="AA123">
        <v>189</v>
      </c>
      <c r="AB123">
        <v>2316</v>
      </c>
      <c r="AC123" t="s">
        <v>69</v>
      </c>
      <c r="AD123" t="s">
        <v>1499</v>
      </c>
      <c r="AE123" t="s">
        <v>66</v>
      </c>
      <c r="AF123" t="s">
        <v>217</v>
      </c>
    </row>
    <row r="124" spans="1:32">
      <c r="A124">
        <v>44652</v>
      </c>
      <c r="B124" t="s">
        <v>1657</v>
      </c>
      <c r="C124">
        <v>6371</v>
      </c>
      <c r="D124">
        <v>5</v>
      </c>
      <c r="E124">
        <v>2</v>
      </c>
      <c r="F124">
        <v>2</v>
      </c>
      <c r="G124">
        <v>2</v>
      </c>
      <c r="H124">
        <v>1</v>
      </c>
      <c r="I124">
        <v>1</v>
      </c>
      <c r="J124">
        <v>1</v>
      </c>
      <c r="K124">
        <v>0</v>
      </c>
      <c r="L124">
        <v>0</v>
      </c>
      <c r="M124">
        <v>4</v>
      </c>
      <c r="N124">
        <v>11</v>
      </c>
      <c r="O124">
        <v>5</v>
      </c>
      <c r="P124">
        <v>5</v>
      </c>
      <c r="Q124">
        <v>4</v>
      </c>
      <c r="R124">
        <v>4</v>
      </c>
      <c r="S124">
        <v>5</v>
      </c>
      <c r="T124">
        <v>2</v>
      </c>
      <c r="U124">
        <v>1</v>
      </c>
      <c r="V124">
        <v>0</v>
      </c>
      <c r="W124">
        <v>4</v>
      </c>
      <c r="X124">
        <v>5</v>
      </c>
      <c r="Y124">
        <v>4</v>
      </c>
      <c r="Z124">
        <v>0</v>
      </c>
      <c r="AA124">
        <v>0</v>
      </c>
      <c r="AB124">
        <v>1426</v>
      </c>
      <c r="AC124" t="s">
        <v>96</v>
      </c>
      <c r="AD124" t="s">
        <v>1643</v>
      </c>
      <c r="AE124" t="s">
        <v>94</v>
      </c>
      <c r="AF124" t="s">
        <v>217</v>
      </c>
    </row>
    <row r="125" spans="1:32">
      <c r="A125">
        <v>44652</v>
      </c>
      <c r="B125" t="s">
        <v>1567</v>
      </c>
      <c r="C125">
        <v>11103</v>
      </c>
      <c r="D125">
        <v>72</v>
      </c>
      <c r="E125">
        <v>3</v>
      </c>
      <c r="F125">
        <v>3</v>
      </c>
      <c r="G125">
        <v>10</v>
      </c>
      <c r="H125">
        <v>10</v>
      </c>
      <c r="I125">
        <v>42</v>
      </c>
      <c r="J125">
        <v>42</v>
      </c>
      <c r="K125">
        <v>17</v>
      </c>
      <c r="L125">
        <v>7</v>
      </c>
      <c r="M125">
        <v>64</v>
      </c>
      <c r="N125">
        <v>98</v>
      </c>
      <c r="O125">
        <v>72</v>
      </c>
      <c r="P125">
        <v>72</v>
      </c>
      <c r="Q125">
        <v>64</v>
      </c>
      <c r="R125">
        <v>72</v>
      </c>
      <c r="S125">
        <v>72</v>
      </c>
      <c r="T125">
        <v>69</v>
      </c>
      <c r="U125">
        <v>52</v>
      </c>
      <c r="V125">
        <v>2</v>
      </c>
      <c r="W125">
        <v>71</v>
      </c>
      <c r="X125">
        <v>71</v>
      </c>
      <c r="Y125">
        <v>43</v>
      </c>
      <c r="Z125">
        <v>0</v>
      </c>
      <c r="AA125">
        <v>57</v>
      </c>
      <c r="AB125">
        <v>2589</v>
      </c>
      <c r="AC125" t="s">
        <v>84</v>
      </c>
      <c r="AD125" t="s">
        <v>1557</v>
      </c>
      <c r="AE125" t="s">
        <v>83</v>
      </c>
      <c r="AF125" t="s">
        <v>217</v>
      </c>
    </row>
    <row r="126" spans="1:32">
      <c r="A126">
        <v>44652</v>
      </c>
      <c r="B126" t="s">
        <v>1641</v>
      </c>
      <c r="C126">
        <v>9214</v>
      </c>
      <c r="D126">
        <v>70</v>
      </c>
      <c r="E126">
        <v>22</v>
      </c>
      <c r="F126">
        <v>21</v>
      </c>
      <c r="G126">
        <v>13</v>
      </c>
      <c r="H126">
        <v>13</v>
      </c>
      <c r="I126">
        <v>14</v>
      </c>
      <c r="J126">
        <v>14</v>
      </c>
      <c r="K126">
        <v>21</v>
      </c>
      <c r="L126">
        <v>20</v>
      </c>
      <c r="M126">
        <v>68</v>
      </c>
      <c r="N126">
        <v>136</v>
      </c>
      <c r="O126">
        <v>69</v>
      </c>
      <c r="P126">
        <v>70</v>
      </c>
      <c r="Q126">
        <v>69</v>
      </c>
      <c r="R126">
        <v>70</v>
      </c>
      <c r="S126">
        <v>70</v>
      </c>
      <c r="T126">
        <v>68</v>
      </c>
      <c r="U126">
        <v>58</v>
      </c>
      <c r="V126">
        <v>0</v>
      </c>
      <c r="W126">
        <v>63</v>
      </c>
      <c r="X126">
        <v>67</v>
      </c>
      <c r="Y126">
        <v>35</v>
      </c>
      <c r="Z126">
        <v>0</v>
      </c>
      <c r="AA126">
        <v>0</v>
      </c>
      <c r="AB126">
        <v>2628</v>
      </c>
      <c r="AC126" t="s">
        <v>58</v>
      </c>
      <c r="AD126" t="s">
        <v>1624</v>
      </c>
      <c r="AE126" t="s">
        <v>54</v>
      </c>
      <c r="AF126" t="s">
        <v>217</v>
      </c>
    </row>
    <row r="127" spans="1:32">
      <c r="A127">
        <v>44652</v>
      </c>
      <c r="B127" t="s">
        <v>1578</v>
      </c>
      <c r="C127">
        <v>14732</v>
      </c>
      <c r="D127">
        <v>464</v>
      </c>
      <c r="E127">
        <v>0</v>
      </c>
      <c r="F127">
        <v>0</v>
      </c>
      <c r="G127">
        <v>138</v>
      </c>
      <c r="H127">
        <v>138</v>
      </c>
      <c r="I127">
        <v>180</v>
      </c>
      <c r="J127">
        <v>180</v>
      </c>
      <c r="K127">
        <v>146</v>
      </c>
      <c r="L127">
        <v>146</v>
      </c>
      <c r="M127">
        <v>464</v>
      </c>
      <c r="N127">
        <v>1005</v>
      </c>
      <c r="O127">
        <v>464</v>
      </c>
      <c r="P127">
        <v>464</v>
      </c>
      <c r="Q127">
        <v>458</v>
      </c>
      <c r="R127">
        <v>464</v>
      </c>
      <c r="S127">
        <v>464</v>
      </c>
      <c r="T127">
        <v>461</v>
      </c>
      <c r="U127">
        <v>457</v>
      </c>
      <c r="V127">
        <v>8</v>
      </c>
      <c r="W127">
        <v>23</v>
      </c>
      <c r="X127">
        <v>463</v>
      </c>
      <c r="Y127">
        <v>451</v>
      </c>
      <c r="Z127">
        <v>3</v>
      </c>
      <c r="AA127">
        <v>234</v>
      </c>
      <c r="AB127">
        <v>4501</v>
      </c>
      <c r="AC127" t="s">
        <v>79</v>
      </c>
      <c r="AD127" t="s">
        <v>1572</v>
      </c>
      <c r="AE127" t="s">
        <v>75</v>
      </c>
      <c r="AF127" t="s">
        <v>217</v>
      </c>
    </row>
    <row r="128" spans="1:32">
      <c r="A128">
        <v>44652</v>
      </c>
      <c r="B128" t="s">
        <v>1649</v>
      </c>
      <c r="C128">
        <v>8160</v>
      </c>
      <c r="D128">
        <v>17</v>
      </c>
      <c r="E128">
        <v>0</v>
      </c>
      <c r="F128">
        <v>0</v>
      </c>
      <c r="G128">
        <v>6</v>
      </c>
      <c r="H128">
        <v>0</v>
      </c>
      <c r="I128">
        <v>0</v>
      </c>
      <c r="J128">
        <v>0</v>
      </c>
      <c r="K128">
        <v>11</v>
      </c>
      <c r="L128">
        <v>1</v>
      </c>
      <c r="M128">
        <v>1</v>
      </c>
      <c r="N128">
        <v>62</v>
      </c>
      <c r="O128">
        <v>2</v>
      </c>
      <c r="P128">
        <v>15</v>
      </c>
      <c r="Q128">
        <v>9</v>
      </c>
      <c r="R128">
        <v>3</v>
      </c>
      <c r="S128">
        <v>14</v>
      </c>
      <c r="T128">
        <v>7</v>
      </c>
      <c r="U128">
        <v>2</v>
      </c>
      <c r="V128">
        <v>0</v>
      </c>
      <c r="W128">
        <v>0</v>
      </c>
      <c r="X128">
        <v>2</v>
      </c>
      <c r="Y128">
        <v>2</v>
      </c>
      <c r="Z128">
        <v>0</v>
      </c>
      <c r="AA128">
        <v>0</v>
      </c>
      <c r="AB128">
        <v>1831</v>
      </c>
      <c r="AC128" t="s">
        <v>97</v>
      </c>
      <c r="AD128" t="s">
        <v>1643</v>
      </c>
      <c r="AE128" t="s">
        <v>94</v>
      </c>
      <c r="AF128" t="s">
        <v>217</v>
      </c>
    </row>
    <row r="129" spans="1:32">
      <c r="A129">
        <v>44652</v>
      </c>
      <c r="B129" t="s">
        <v>1497</v>
      </c>
      <c r="C129">
        <v>7244</v>
      </c>
      <c r="D129">
        <v>136</v>
      </c>
      <c r="E129">
        <v>13</v>
      </c>
      <c r="F129">
        <v>98</v>
      </c>
      <c r="G129">
        <v>8</v>
      </c>
      <c r="H129">
        <v>90</v>
      </c>
      <c r="I129">
        <v>13</v>
      </c>
      <c r="J129">
        <v>4</v>
      </c>
      <c r="K129">
        <v>13</v>
      </c>
      <c r="L129">
        <v>4</v>
      </c>
      <c r="M129">
        <v>109</v>
      </c>
      <c r="N129">
        <v>235</v>
      </c>
      <c r="O129">
        <v>135</v>
      </c>
      <c r="P129">
        <v>135</v>
      </c>
      <c r="Q129">
        <v>135</v>
      </c>
      <c r="R129">
        <v>110</v>
      </c>
      <c r="S129">
        <v>136</v>
      </c>
      <c r="T129">
        <v>1</v>
      </c>
      <c r="U129">
        <v>125</v>
      </c>
      <c r="W129">
        <v>130</v>
      </c>
      <c r="X129">
        <v>3</v>
      </c>
      <c r="Y129">
        <v>103</v>
      </c>
      <c r="Z129">
        <v>0</v>
      </c>
      <c r="AA129">
        <v>0</v>
      </c>
      <c r="AB129">
        <v>1942</v>
      </c>
      <c r="AC129" t="s">
        <v>73</v>
      </c>
      <c r="AD129" t="s">
        <v>1499</v>
      </c>
      <c r="AE129" t="s">
        <v>66</v>
      </c>
      <c r="AF129" t="s">
        <v>330</v>
      </c>
    </row>
    <row r="130" spans="1:32">
      <c r="A130">
        <v>44652</v>
      </c>
      <c r="B130" t="s">
        <v>1515</v>
      </c>
      <c r="C130">
        <v>9502</v>
      </c>
      <c r="D130">
        <v>124</v>
      </c>
      <c r="E130">
        <v>10</v>
      </c>
      <c r="F130">
        <v>7</v>
      </c>
      <c r="G130">
        <v>18</v>
      </c>
      <c r="H130">
        <v>5</v>
      </c>
      <c r="I130">
        <v>23</v>
      </c>
      <c r="J130">
        <v>12</v>
      </c>
      <c r="K130">
        <v>73</v>
      </c>
      <c r="L130">
        <v>65</v>
      </c>
      <c r="M130">
        <v>94</v>
      </c>
      <c r="N130">
        <v>476</v>
      </c>
      <c r="O130">
        <v>121</v>
      </c>
      <c r="P130">
        <v>121</v>
      </c>
      <c r="Q130">
        <v>119</v>
      </c>
      <c r="R130">
        <v>100</v>
      </c>
      <c r="S130">
        <v>122</v>
      </c>
      <c r="T130">
        <v>118</v>
      </c>
      <c r="U130">
        <v>80</v>
      </c>
      <c r="V130">
        <v>57</v>
      </c>
      <c r="W130">
        <v>80</v>
      </c>
      <c r="X130">
        <v>111</v>
      </c>
      <c r="Y130">
        <v>77</v>
      </c>
      <c r="Z130">
        <v>0</v>
      </c>
      <c r="AA130">
        <v>39</v>
      </c>
      <c r="AB130">
        <v>2291</v>
      </c>
      <c r="AC130" t="s">
        <v>74</v>
      </c>
      <c r="AD130" t="s">
        <v>1499</v>
      </c>
      <c r="AE130" t="s">
        <v>66</v>
      </c>
      <c r="AF130" t="s">
        <v>217</v>
      </c>
    </row>
    <row r="131" spans="1:32">
      <c r="A131">
        <v>44652</v>
      </c>
      <c r="B131" t="s">
        <v>1571</v>
      </c>
      <c r="C131">
        <v>9978</v>
      </c>
      <c r="D131">
        <v>79</v>
      </c>
      <c r="E131">
        <v>1</v>
      </c>
      <c r="F131">
        <v>8</v>
      </c>
      <c r="G131">
        <v>1</v>
      </c>
      <c r="H131">
        <v>4</v>
      </c>
      <c r="I131">
        <v>15</v>
      </c>
      <c r="J131">
        <v>9</v>
      </c>
      <c r="K131">
        <v>61</v>
      </c>
      <c r="L131">
        <v>51</v>
      </c>
      <c r="M131">
        <v>72</v>
      </c>
      <c r="N131">
        <v>280</v>
      </c>
      <c r="O131">
        <v>78</v>
      </c>
      <c r="P131">
        <v>79</v>
      </c>
      <c r="Q131">
        <v>78</v>
      </c>
      <c r="R131">
        <v>74</v>
      </c>
      <c r="S131">
        <v>79</v>
      </c>
      <c r="T131">
        <v>31</v>
      </c>
      <c r="U131">
        <v>79</v>
      </c>
      <c r="V131">
        <v>2</v>
      </c>
      <c r="W131">
        <v>77</v>
      </c>
      <c r="X131">
        <v>68</v>
      </c>
      <c r="Y131">
        <v>53</v>
      </c>
      <c r="Z131">
        <v>0</v>
      </c>
      <c r="AA131">
        <v>0</v>
      </c>
      <c r="AB131">
        <v>2563</v>
      </c>
      <c r="AC131" t="s">
        <v>81</v>
      </c>
      <c r="AD131" t="s">
        <v>1572</v>
      </c>
      <c r="AE131" t="s">
        <v>75</v>
      </c>
      <c r="AF131" t="s">
        <v>330</v>
      </c>
    </row>
    <row r="132" spans="1:32">
      <c r="A132">
        <v>44652</v>
      </c>
      <c r="B132" t="s">
        <v>1661</v>
      </c>
      <c r="C132">
        <v>16560</v>
      </c>
      <c r="D132">
        <v>383</v>
      </c>
      <c r="E132">
        <v>127</v>
      </c>
      <c r="F132">
        <v>108</v>
      </c>
      <c r="G132">
        <v>97</v>
      </c>
      <c r="H132">
        <v>89</v>
      </c>
      <c r="I132">
        <v>74</v>
      </c>
      <c r="J132">
        <v>68</v>
      </c>
      <c r="K132">
        <v>85</v>
      </c>
      <c r="L132">
        <v>79</v>
      </c>
      <c r="M132">
        <v>372</v>
      </c>
      <c r="N132">
        <v>1268</v>
      </c>
      <c r="O132">
        <v>382</v>
      </c>
      <c r="P132">
        <v>383</v>
      </c>
      <c r="Q132">
        <v>377</v>
      </c>
      <c r="R132">
        <v>381</v>
      </c>
      <c r="S132">
        <v>380</v>
      </c>
      <c r="T132">
        <v>378</v>
      </c>
      <c r="U132">
        <v>356</v>
      </c>
      <c r="V132">
        <v>7</v>
      </c>
      <c r="W132">
        <v>371</v>
      </c>
      <c r="X132">
        <v>344</v>
      </c>
      <c r="Y132">
        <v>373</v>
      </c>
      <c r="Z132">
        <v>1</v>
      </c>
      <c r="AA132">
        <v>200</v>
      </c>
      <c r="AB132">
        <v>3790</v>
      </c>
      <c r="AC132" t="s">
        <v>99</v>
      </c>
      <c r="AD132" t="s">
        <v>1643</v>
      </c>
      <c r="AE132" t="s">
        <v>94</v>
      </c>
      <c r="AF132" t="s">
        <v>217</v>
      </c>
    </row>
    <row r="133" spans="1:32">
      <c r="A133">
        <v>44652</v>
      </c>
      <c r="B133" t="s">
        <v>1653</v>
      </c>
      <c r="C133">
        <v>7155</v>
      </c>
      <c r="D133">
        <v>78</v>
      </c>
      <c r="E133">
        <v>0</v>
      </c>
      <c r="F133">
        <v>0</v>
      </c>
      <c r="G133">
        <v>19</v>
      </c>
      <c r="H133">
        <v>2</v>
      </c>
      <c r="I133">
        <v>14</v>
      </c>
      <c r="J133">
        <v>6</v>
      </c>
      <c r="K133">
        <v>45</v>
      </c>
      <c r="L133">
        <v>24</v>
      </c>
      <c r="M133">
        <v>36</v>
      </c>
      <c r="N133">
        <v>98</v>
      </c>
      <c r="O133">
        <v>56</v>
      </c>
      <c r="P133">
        <v>77</v>
      </c>
      <c r="Q133">
        <v>53</v>
      </c>
      <c r="R133">
        <v>41</v>
      </c>
      <c r="S133">
        <v>71</v>
      </c>
      <c r="T133">
        <v>57</v>
      </c>
      <c r="U133">
        <v>6</v>
      </c>
      <c r="V133">
        <v>0</v>
      </c>
      <c r="W133">
        <v>4</v>
      </c>
      <c r="X133">
        <v>53</v>
      </c>
      <c r="Y133">
        <v>41</v>
      </c>
      <c r="Z133">
        <v>0</v>
      </c>
      <c r="AA133">
        <v>0</v>
      </c>
      <c r="AB133">
        <v>1970</v>
      </c>
      <c r="AC133" t="s">
        <v>95</v>
      </c>
      <c r="AD133" t="s">
        <v>1643</v>
      </c>
      <c r="AE133" t="s">
        <v>94</v>
      </c>
      <c r="AF133" t="s">
        <v>217</v>
      </c>
    </row>
    <row r="134" spans="1:32">
      <c r="A134">
        <v>44652</v>
      </c>
      <c r="B134" t="s">
        <v>1563</v>
      </c>
      <c r="C134">
        <v>9696</v>
      </c>
      <c r="D134">
        <v>35</v>
      </c>
      <c r="E134">
        <v>4</v>
      </c>
      <c r="F134">
        <v>4</v>
      </c>
      <c r="G134">
        <v>2</v>
      </c>
      <c r="H134">
        <v>2</v>
      </c>
      <c r="I134">
        <v>0</v>
      </c>
      <c r="J134">
        <v>0</v>
      </c>
      <c r="K134">
        <v>29</v>
      </c>
      <c r="L134">
        <v>26</v>
      </c>
      <c r="M134">
        <v>33</v>
      </c>
      <c r="N134">
        <v>1058</v>
      </c>
      <c r="O134">
        <v>35</v>
      </c>
      <c r="P134">
        <v>35</v>
      </c>
      <c r="Q134">
        <v>34</v>
      </c>
      <c r="R134">
        <v>34</v>
      </c>
      <c r="S134">
        <v>35</v>
      </c>
      <c r="T134">
        <v>31</v>
      </c>
      <c r="U134">
        <v>34</v>
      </c>
      <c r="V134">
        <v>11</v>
      </c>
      <c r="W134">
        <v>27</v>
      </c>
      <c r="X134">
        <v>35</v>
      </c>
      <c r="Y134">
        <v>17</v>
      </c>
      <c r="Z134">
        <v>0</v>
      </c>
      <c r="AA134">
        <v>0</v>
      </c>
      <c r="AB134">
        <v>2516</v>
      </c>
      <c r="AC134" t="s">
        <v>85</v>
      </c>
      <c r="AD134" t="s">
        <v>1557</v>
      </c>
      <c r="AE134" t="s">
        <v>83</v>
      </c>
      <c r="AF134" t="s">
        <v>217</v>
      </c>
    </row>
    <row r="135" spans="1:32">
      <c r="A135">
        <v>44652</v>
      </c>
      <c r="B135" t="s">
        <v>1544</v>
      </c>
      <c r="C135">
        <v>13283</v>
      </c>
      <c r="D135">
        <v>325</v>
      </c>
      <c r="E135">
        <v>33</v>
      </c>
      <c r="F135">
        <v>33</v>
      </c>
      <c r="G135">
        <v>82</v>
      </c>
      <c r="H135">
        <v>82</v>
      </c>
      <c r="I135">
        <v>49</v>
      </c>
      <c r="J135">
        <v>48</v>
      </c>
      <c r="K135">
        <v>161</v>
      </c>
      <c r="L135">
        <v>157</v>
      </c>
      <c r="M135">
        <v>321</v>
      </c>
      <c r="N135">
        <v>1727</v>
      </c>
      <c r="O135">
        <v>325</v>
      </c>
      <c r="P135">
        <v>324</v>
      </c>
      <c r="Q135">
        <v>322</v>
      </c>
      <c r="R135">
        <v>325</v>
      </c>
      <c r="S135">
        <v>325</v>
      </c>
      <c r="T135">
        <v>215</v>
      </c>
      <c r="U135">
        <v>250</v>
      </c>
      <c r="V135">
        <v>194</v>
      </c>
      <c r="W135">
        <v>274</v>
      </c>
      <c r="X135">
        <v>318</v>
      </c>
      <c r="Y135">
        <v>301</v>
      </c>
      <c r="Z135">
        <v>27</v>
      </c>
      <c r="AA135">
        <v>0</v>
      </c>
      <c r="AB135">
        <v>3727</v>
      </c>
      <c r="AC135" t="s">
        <v>62</v>
      </c>
      <c r="AD135" t="s">
        <v>1536</v>
      </c>
      <c r="AE135" t="s">
        <v>60</v>
      </c>
      <c r="AF135" t="s">
        <v>217</v>
      </c>
    </row>
    <row r="136" spans="1:32">
      <c r="A136">
        <v>44652</v>
      </c>
      <c r="B136" t="s">
        <v>1618</v>
      </c>
      <c r="C136">
        <v>14976</v>
      </c>
      <c r="D136">
        <v>595</v>
      </c>
      <c r="E136">
        <v>129</v>
      </c>
      <c r="F136">
        <v>113</v>
      </c>
      <c r="G136">
        <v>148</v>
      </c>
      <c r="H136">
        <v>139</v>
      </c>
      <c r="I136">
        <v>135</v>
      </c>
      <c r="J136">
        <v>132</v>
      </c>
      <c r="K136">
        <v>183</v>
      </c>
      <c r="L136">
        <v>181</v>
      </c>
      <c r="M136">
        <v>584</v>
      </c>
      <c r="N136">
        <v>1101</v>
      </c>
      <c r="O136">
        <v>595</v>
      </c>
      <c r="P136">
        <v>591</v>
      </c>
      <c r="Q136">
        <v>591</v>
      </c>
      <c r="R136">
        <v>590</v>
      </c>
      <c r="S136">
        <v>594</v>
      </c>
      <c r="T136">
        <v>346</v>
      </c>
      <c r="U136">
        <v>441</v>
      </c>
      <c r="V136">
        <v>429</v>
      </c>
      <c r="W136">
        <v>376</v>
      </c>
      <c r="X136">
        <v>587</v>
      </c>
      <c r="Y136">
        <v>408</v>
      </c>
      <c r="Z136">
        <v>35</v>
      </c>
      <c r="AA136">
        <v>5</v>
      </c>
      <c r="AB136">
        <v>3505</v>
      </c>
      <c r="AC136" t="s">
        <v>92</v>
      </c>
      <c r="AD136" t="s">
        <v>1604</v>
      </c>
      <c r="AE136" t="s">
        <v>87</v>
      </c>
      <c r="AF136" t="s">
        <v>217</v>
      </c>
    </row>
    <row r="137" spans="1:32">
      <c r="A137">
        <v>44652</v>
      </c>
      <c r="B137" t="s">
        <v>1599</v>
      </c>
      <c r="C137">
        <v>5027</v>
      </c>
      <c r="D137">
        <v>70</v>
      </c>
      <c r="E137">
        <v>0</v>
      </c>
      <c r="F137">
        <v>0</v>
      </c>
      <c r="G137">
        <v>1</v>
      </c>
      <c r="H137">
        <v>1</v>
      </c>
      <c r="I137">
        <v>1</v>
      </c>
      <c r="J137">
        <v>1</v>
      </c>
      <c r="K137">
        <v>68</v>
      </c>
      <c r="L137">
        <v>67</v>
      </c>
      <c r="M137">
        <v>69</v>
      </c>
      <c r="N137">
        <v>765</v>
      </c>
      <c r="O137">
        <v>70</v>
      </c>
      <c r="P137">
        <v>70</v>
      </c>
      <c r="Q137">
        <v>69</v>
      </c>
      <c r="R137">
        <v>70</v>
      </c>
      <c r="S137">
        <v>70</v>
      </c>
      <c r="T137">
        <v>69</v>
      </c>
      <c r="U137">
        <v>10</v>
      </c>
      <c r="V137">
        <v>0</v>
      </c>
      <c r="W137">
        <v>68</v>
      </c>
      <c r="X137">
        <v>69</v>
      </c>
      <c r="Y137">
        <v>57</v>
      </c>
      <c r="Z137">
        <v>0</v>
      </c>
      <c r="AA137">
        <v>16</v>
      </c>
      <c r="AB137">
        <v>1287</v>
      </c>
      <c r="AC137" t="s">
        <v>80</v>
      </c>
      <c r="AD137" t="s">
        <v>1572</v>
      </c>
      <c r="AE137" t="s">
        <v>75</v>
      </c>
      <c r="AF137" t="s">
        <v>217</v>
      </c>
    </row>
    <row r="138" spans="1:32">
      <c r="A138">
        <v>44652</v>
      </c>
      <c r="B138" t="s">
        <v>1527</v>
      </c>
      <c r="C138">
        <v>4395</v>
      </c>
      <c r="D138">
        <v>69</v>
      </c>
      <c r="E138">
        <v>12</v>
      </c>
      <c r="F138">
        <v>9</v>
      </c>
      <c r="G138">
        <v>25</v>
      </c>
      <c r="H138">
        <v>19</v>
      </c>
      <c r="I138">
        <v>17</v>
      </c>
      <c r="J138">
        <v>10</v>
      </c>
      <c r="K138">
        <v>15</v>
      </c>
      <c r="L138">
        <v>12</v>
      </c>
      <c r="M138">
        <v>52</v>
      </c>
      <c r="N138">
        <v>158</v>
      </c>
      <c r="O138">
        <v>63</v>
      </c>
      <c r="P138">
        <v>58</v>
      </c>
      <c r="Q138">
        <v>65</v>
      </c>
      <c r="R138">
        <v>63</v>
      </c>
      <c r="S138">
        <v>69</v>
      </c>
      <c r="T138">
        <v>64</v>
      </c>
      <c r="U138">
        <v>5</v>
      </c>
      <c r="V138">
        <v>0</v>
      </c>
      <c r="W138">
        <v>53</v>
      </c>
      <c r="X138">
        <v>49</v>
      </c>
      <c r="Y138">
        <v>60</v>
      </c>
      <c r="Z138">
        <v>0</v>
      </c>
      <c r="AA138">
        <v>6</v>
      </c>
      <c r="AB138">
        <v>1242</v>
      </c>
      <c r="AC138" t="s">
        <v>71</v>
      </c>
      <c r="AD138" t="s">
        <v>1499</v>
      </c>
      <c r="AE138" t="s">
        <v>66</v>
      </c>
      <c r="AF138" t="s">
        <v>217</v>
      </c>
    </row>
    <row r="139" spans="1:32">
      <c r="A139">
        <v>44652</v>
      </c>
      <c r="B139" t="s">
        <v>1622</v>
      </c>
      <c r="C139">
        <v>3507</v>
      </c>
      <c r="D139">
        <v>137</v>
      </c>
      <c r="E139">
        <v>42</v>
      </c>
      <c r="F139">
        <v>40</v>
      </c>
      <c r="G139">
        <v>31</v>
      </c>
      <c r="H139">
        <v>29</v>
      </c>
      <c r="I139">
        <v>29</v>
      </c>
      <c r="J139">
        <v>29</v>
      </c>
      <c r="K139">
        <v>35</v>
      </c>
      <c r="L139">
        <v>33</v>
      </c>
      <c r="M139">
        <v>131</v>
      </c>
      <c r="N139">
        <v>180</v>
      </c>
      <c r="O139">
        <v>137</v>
      </c>
      <c r="P139">
        <v>137</v>
      </c>
      <c r="Q139">
        <v>135</v>
      </c>
      <c r="R139">
        <v>134</v>
      </c>
      <c r="S139">
        <v>136</v>
      </c>
      <c r="T139">
        <v>137</v>
      </c>
      <c r="U139">
        <v>116</v>
      </c>
      <c r="V139">
        <v>135</v>
      </c>
      <c r="W139">
        <v>131</v>
      </c>
      <c r="X139">
        <v>134</v>
      </c>
      <c r="Y139">
        <v>105</v>
      </c>
      <c r="Z139">
        <v>0</v>
      </c>
      <c r="AA139">
        <v>50</v>
      </c>
      <c r="AB139">
        <v>838</v>
      </c>
      <c r="AC139" t="s">
        <v>93</v>
      </c>
      <c r="AD139" t="s">
        <v>1604</v>
      </c>
      <c r="AE139" t="s">
        <v>87</v>
      </c>
      <c r="AF139" t="s">
        <v>217</v>
      </c>
    </row>
    <row r="140" spans="1:32">
      <c r="A140">
        <v>44652</v>
      </c>
      <c r="B140" t="s">
        <v>1531</v>
      </c>
      <c r="C140">
        <v>5154</v>
      </c>
      <c r="D140">
        <v>2</v>
      </c>
      <c r="F140">
        <v>2</v>
      </c>
      <c r="N140">
        <v>24</v>
      </c>
      <c r="O140">
        <v>1</v>
      </c>
      <c r="P140">
        <v>2</v>
      </c>
      <c r="Q140">
        <v>1</v>
      </c>
      <c r="S140">
        <v>2</v>
      </c>
      <c r="U140">
        <v>1</v>
      </c>
      <c r="X140">
        <v>1</v>
      </c>
      <c r="Z140">
        <v>0</v>
      </c>
      <c r="AA140">
        <v>0</v>
      </c>
      <c r="AB140">
        <v>1372</v>
      </c>
      <c r="AC140" t="s">
        <v>72</v>
      </c>
      <c r="AD140" t="s">
        <v>1499</v>
      </c>
      <c r="AE140" t="s">
        <v>66</v>
      </c>
      <c r="AF140" t="s">
        <v>330</v>
      </c>
    </row>
    <row r="141" spans="1:32">
      <c r="A141">
        <v>44652</v>
      </c>
      <c r="B141" t="s">
        <v>1535</v>
      </c>
      <c r="C141">
        <v>15955</v>
      </c>
      <c r="D141">
        <v>58</v>
      </c>
      <c r="E141">
        <v>5</v>
      </c>
      <c r="F141">
        <v>11</v>
      </c>
      <c r="I141">
        <v>23</v>
      </c>
      <c r="J141">
        <v>4</v>
      </c>
      <c r="K141">
        <v>19</v>
      </c>
      <c r="L141">
        <v>14</v>
      </c>
      <c r="M141">
        <v>20</v>
      </c>
      <c r="N141">
        <v>208</v>
      </c>
      <c r="O141">
        <v>58</v>
      </c>
      <c r="P141">
        <v>58</v>
      </c>
      <c r="Q141">
        <v>56</v>
      </c>
      <c r="R141">
        <v>20</v>
      </c>
      <c r="S141">
        <v>58</v>
      </c>
      <c r="T141">
        <v>13</v>
      </c>
      <c r="U141">
        <v>51</v>
      </c>
      <c r="V141">
        <v>39</v>
      </c>
      <c r="W141">
        <v>55</v>
      </c>
      <c r="X141">
        <v>23</v>
      </c>
      <c r="Y141">
        <v>46</v>
      </c>
      <c r="Z141">
        <v>0</v>
      </c>
      <c r="AA141">
        <v>0</v>
      </c>
      <c r="AB141">
        <v>4536</v>
      </c>
      <c r="AC141" t="s">
        <v>65</v>
      </c>
      <c r="AD141" t="s">
        <v>1536</v>
      </c>
      <c r="AE141" t="s">
        <v>60</v>
      </c>
      <c r="AF141" t="s">
        <v>330</v>
      </c>
    </row>
    <row r="142" spans="1:32">
      <c r="A142">
        <v>44652</v>
      </c>
      <c r="B142" t="s">
        <v>1613</v>
      </c>
      <c r="C142">
        <v>3853</v>
      </c>
      <c r="D142">
        <v>17</v>
      </c>
      <c r="E142">
        <v>12</v>
      </c>
      <c r="F142">
        <v>12</v>
      </c>
      <c r="G142">
        <v>3</v>
      </c>
      <c r="H142">
        <v>3</v>
      </c>
      <c r="I142">
        <v>0</v>
      </c>
      <c r="J142">
        <v>0</v>
      </c>
      <c r="K142">
        <v>2</v>
      </c>
      <c r="L142">
        <v>2</v>
      </c>
      <c r="M142">
        <v>17</v>
      </c>
      <c r="N142">
        <v>134</v>
      </c>
      <c r="O142">
        <v>17</v>
      </c>
      <c r="P142">
        <v>17</v>
      </c>
      <c r="Q142">
        <v>17</v>
      </c>
      <c r="R142">
        <v>17</v>
      </c>
      <c r="S142">
        <v>17</v>
      </c>
      <c r="T142">
        <v>17</v>
      </c>
      <c r="U142">
        <v>11</v>
      </c>
      <c r="V142">
        <v>14</v>
      </c>
      <c r="W142">
        <v>11</v>
      </c>
      <c r="X142">
        <v>9</v>
      </c>
      <c r="Y142">
        <v>16</v>
      </c>
      <c r="Z142">
        <v>1</v>
      </c>
      <c r="AA142">
        <v>6</v>
      </c>
      <c r="AB142">
        <v>923</v>
      </c>
      <c r="AC142" t="s">
        <v>90</v>
      </c>
      <c r="AD142" t="s">
        <v>1604</v>
      </c>
      <c r="AE142" t="s">
        <v>87</v>
      </c>
      <c r="AF142" t="s">
        <v>217</v>
      </c>
    </row>
    <row r="143" spans="1:32">
      <c r="A143">
        <v>44652</v>
      </c>
      <c r="B143" t="s">
        <v>1540</v>
      </c>
      <c r="C143">
        <v>9172</v>
      </c>
      <c r="D143">
        <v>728</v>
      </c>
      <c r="E143">
        <v>21</v>
      </c>
      <c r="F143">
        <v>21</v>
      </c>
      <c r="G143">
        <v>162</v>
      </c>
      <c r="H143">
        <v>161</v>
      </c>
      <c r="I143">
        <v>235</v>
      </c>
      <c r="J143">
        <v>235</v>
      </c>
      <c r="K143">
        <v>310</v>
      </c>
      <c r="L143">
        <v>307</v>
      </c>
      <c r="M143">
        <v>726</v>
      </c>
      <c r="N143">
        <v>1702</v>
      </c>
      <c r="O143">
        <v>728</v>
      </c>
      <c r="P143">
        <v>728</v>
      </c>
      <c r="Q143">
        <v>725</v>
      </c>
      <c r="R143">
        <v>726</v>
      </c>
      <c r="S143">
        <v>728</v>
      </c>
      <c r="T143">
        <v>719</v>
      </c>
      <c r="U143">
        <v>566</v>
      </c>
      <c r="V143">
        <v>51</v>
      </c>
      <c r="W143">
        <v>698</v>
      </c>
      <c r="X143">
        <v>705</v>
      </c>
      <c r="Y143">
        <v>703</v>
      </c>
      <c r="Z143">
        <v>23</v>
      </c>
      <c r="AA143">
        <v>337</v>
      </c>
      <c r="AB143">
        <v>2238</v>
      </c>
      <c r="AC143" t="s">
        <v>61</v>
      </c>
      <c r="AD143" t="s">
        <v>1536</v>
      </c>
      <c r="AE143" t="s">
        <v>60</v>
      </c>
      <c r="AF143" t="s">
        <v>217</v>
      </c>
    </row>
    <row r="144" spans="1:32">
      <c r="A144">
        <v>44652</v>
      </c>
      <c r="B144" t="s">
        <v>1603</v>
      </c>
      <c r="C144">
        <v>6444</v>
      </c>
      <c r="D144">
        <v>7</v>
      </c>
      <c r="E144">
        <v>2</v>
      </c>
      <c r="F144">
        <v>1</v>
      </c>
      <c r="G144">
        <v>1</v>
      </c>
      <c r="H144">
        <v>1</v>
      </c>
      <c r="I144">
        <v>0</v>
      </c>
      <c r="J144">
        <v>0</v>
      </c>
      <c r="K144">
        <v>4</v>
      </c>
      <c r="L144">
        <v>2</v>
      </c>
      <c r="M144">
        <v>4</v>
      </c>
      <c r="N144">
        <v>16</v>
      </c>
      <c r="O144">
        <v>7</v>
      </c>
      <c r="P144">
        <v>6</v>
      </c>
      <c r="Q144">
        <v>6</v>
      </c>
      <c r="R144">
        <v>6</v>
      </c>
      <c r="S144">
        <v>7</v>
      </c>
      <c r="T144">
        <v>4</v>
      </c>
      <c r="U144">
        <v>4</v>
      </c>
      <c r="V144">
        <v>1</v>
      </c>
      <c r="W144">
        <v>4</v>
      </c>
      <c r="X144">
        <v>6</v>
      </c>
      <c r="Y144">
        <v>5</v>
      </c>
      <c r="Z144">
        <v>0</v>
      </c>
      <c r="AA144">
        <v>0</v>
      </c>
      <c r="AB144">
        <v>1532</v>
      </c>
      <c r="AC144" t="s">
        <v>88</v>
      </c>
      <c r="AD144" t="s">
        <v>1604</v>
      </c>
      <c r="AE144" t="s">
        <v>87</v>
      </c>
      <c r="AF144" t="s">
        <v>217</v>
      </c>
    </row>
    <row r="145" spans="1:32">
      <c r="A145">
        <v>44652</v>
      </c>
      <c r="B145" t="s">
        <v>1617</v>
      </c>
      <c r="C145">
        <v>5880</v>
      </c>
      <c r="D145">
        <v>28</v>
      </c>
      <c r="E145">
        <v>0</v>
      </c>
      <c r="F145">
        <v>0</v>
      </c>
      <c r="G145">
        <v>21</v>
      </c>
      <c r="H145">
        <v>20</v>
      </c>
      <c r="I145">
        <v>7</v>
      </c>
      <c r="J145">
        <v>6</v>
      </c>
      <c r="K145">
        <v>0</v>
      </c>
      <c r="L145">
        <v>0</v>
      </c>
      <c r="M145">
        <v>27</v>
      </c>
      <c r="N145">
        <v>37</v>
      </c>
      <c r="O145">
        <v>28</v>
      </c>
      <c r="P145">
        <v>28</v>
      </c>
      <c r="Q145">
        <v>28</v>
      </c>
      <c r="R145">
        <v>27</v>
      </c>
      <c r="S145">
        <v>28</v>
      </c>
      <c r="T145">
        <v>26</v>
      </c>
      <c r="U145">
        <v>8</v>
      </c>
      <c r="V145">
        <v>16</v>
      </c>
      <c r="W145">
        <v>26</v>
      </c>
      <c r="X145">
        <v>27</v>
      </c>
      <c r="Y145">
        <v>24</v>
      </c>
      <c r="Z145">
        <v>0</v>
      </c>
      <c r="AA145">
        <v>16</v>
      </c>
      <c r="AB145">
        <v>1585</v>
      </c>
      <c r="AC145" t="s">
        <v>91</v>
      </c>
      <c r="AD145" t="s">
        <v>1604</v>
      </c>
      <c r="AE145" t="s">
        <v>87</v>
      </c>
      <c r="AF145" t="s">
        <v>217</v>
      </c>
    </row>
    <row r="146" spans="1:32">
      <c r="A146">
        <v>44652</v>
      </c>
      <c r="B146" t="s">
        <v>1623</v>
      </c>
      <c r="C146">
        <v>15517</v>
      </c>
      <c r="D146">
        <v>602</v>
      </c>
      <c r="E146">
        <v>224</v>
      </c>
      <c r="F146">
        <v>202</v>
      </c>
      <c r="G146">
        <v>118</v>
      </c>
      <c r="H146">
        <v>116</v>
      </c>
      <c r="I146">
        <v>117</v>
      </c>
      <c r="J146">
        <v>116</v>
      </c>
      <c r="K146">
        <v>143</v>
      </c>
      <c r="L146">
        <v>142</v>
      </c>
      <c r="M146">
        <v>581</v>
      </c>
      <c r="N146">
        <v>1595</v>
      </c>
      <c r="O146">
        <v>589</v>
      </c>
      <c r="P146">
        <v>602</v>
      </c>
      <c r="Q146">
        <v>582</v>
      </c>
      <c r="R146">
        <v>585</v>
      </c>
      <c r="S146">
        <v>602</v>
      </c>
      <c r="T146">
        <v>588</v>
      </c>
      <c r="U146">
        <v>456</v>
      </c>
      <c r="V146">
        <v>6</v>
      </c>
      <c r="W146">
        <v>28</v>
      </c>
      <c r="X146">
        <v>597</v>
      </c>
      <c r="Y146">
        <v>353</v>
      </c>
      <c r="Z146">
        <v>0</v>
      </c>
      <c r="AA146">
        <v>3</v>
      </c>
      <c r="AB146">
        <v>3886</v>
      </c>
      <c r="AC146" t="s">
        <v>55</v>
      </c>
      <c r="AD146" t="s">
        <v>1624</v>
      </c>
      <c r="AE146" t="s">
        <v>54</v>
      </c>
      <c r="AF146" t="s">
        <v>217</v>
      </c>
    </row>
    <row r="147" spans="1:32">
      <c r="A147">
        <v>44652</v>
      </c>
      <c r="B147" t="s">
        <v>1609</v>
      </c>
      <c r="C147">
        <v>2025</v>
      </c>
      <c r="D147">
        <v>110</v>
      </c>
      <c r="E147">
        <v>18</v>
      </c>
      <c r="F147">
        <v>18</v>
      </c>
      <c r="G147">
        <v>18</v>
      </c>
      <c r="H147">
        <v>18</v>
      </c>
      <c r="I147">
        <v>18</v>
      </c>
      <c r="J147">
        <v>15</v>
      </c>
      <c r="K147">
        <v>56</v>
      </c>
      <c r="L147">
        <v>23</v>
      </c>
      <c r="M147">
        <v>75</v>
      </c>
      <c r="N147">
        <v>126</v>
      </c>
      <c r="O147">
        <v>110</v>
      </c>
      <c r="P147">
        <v>105</v>
      </c>
      <c r="Q147">
        <v>78</v>
      </c>
      <c r="R147">
        <v>109</v>
      </c>
      <c r="S147">
        <v>110</v>
      </c>
      <c r="T147">
        <v>108</v>
      </c>
      <c r="U147">
        <v>82</v>
      </c>
      <c r="V147">
        <v>0</v>
      </c>
      <c r="W147">
        <v>107</v>
      </c>
      <c r="X147">
        <v>102</v>
      </c>
      <c r="Y147">
        <v>53</v>
      </c>
      <c r="Z147">
        <v>0</v>
      </c>
      <c r="AA147">
        <v>88</v>
      </c>
      <c r="AB147">
        <v>581</v>
      </c>
      <c r="AC147" t="s">
        <v>89</v>
      </c>
      <c r="AD147" t="s">
        <v>1604</v>
      </c>
      <c r="AE147" t="s">
        <v>87</v>
      </c>
      <c r="AF147" t="s">
        <v>217</v>
      </c>
    </row>
    <row r="148" spans="1:32">
      <c r="A148">
        <v>44652</v>
      </c>
      <c r="B148" t="s">
        <v>1519</v>
      </c>
      <c r="C148">
        <v>7013</v>
      </c>
      <c r="D148">
        <v>37</v>
      </c>
      <c r="E148">
        <v>12</v>
      </c>
      <c r="F148">
        <v>5</v>
      </c>
      <c r="G148">
        <v>12</v>
      </c>
      <c r="H148">
        <v>7</v>
      </c>
      <c r="I148">
        <v>6</v>
      </c>
      <c r="J148">
        <v>2</v>
      </c>
      <c r="K148">
        <v>7</v>
      </c>
      <c r="L148">
        <v>5</v>
      </c>
      <c r="M148">
        <v>20</v>
      </c>
      <c r="N148">
        <v>58</v>
      </c>
      <c r="O148">
        <v>36</v>
      </c>
      <c r="P148">
        <v>36</v>
      </c>
      <c r="Q148">
        <v>26</v>
      </c>
      <c r="R148">
        <v>31</v>
      </c>
      <c r="S148">
        <v>37</v>
      </c>
      <c r="T148">
        <v>32</v>
      </c>
      <c r="U148">
        <v>23</v>
      </c>
      <c r="V148">
        <v>5</v>
      </c>
      <c r="W148">
        <v>17</v>
      </c>
      <c r="X148">
        <v>34</v>
      </c>
      <c r="Y148">
        <v>19</v>
      </c>
      <c r="Z148">
        <v>1</v>
      </c>
      <c r="AA148">
        <v>24</v>
      </c>
      <c r="AB148">
        <v>1689</v>
      </c>
      <c r="AC148" t="s">
        <v>67</v>
      </c>
      <c r="AD148" t="s">
        <v>1499</v>
      </c>
      <c r="AE148" t="s">
        <v>66</v>
      </c>
      <c r="AF148" t="s">
        <v>217</v>
      </c>
    </row>
    <row r="149" spans="1:32">
      <c r="A149">
        <v>44652</v>
      </c>
      <c r="B149" t="s">
        <v>1552</v>
      </c>
      <c r="C149">
        <v>7996</v>
      </c>
      <c r="D149">
        <v>130</v>
      </c>
      <c r="E149">
        <v>12</v>
      </c>
      <c r="F149">
        <v>7</v>
      </c>
      <c r="G149">
        <v>21</v>
      </c>
      <c r="H149">
        <v>17</v>
      </c>
      <c r="I149">
        <v>28</v>
      </c>
      <c r="J149">
        <v>16</v>
      </c>
      <c r="K149">
        <v>69</v>
      </c>
      <c r="L149">
        <v>58</v>
      </c>
      <c r="M149">
        <v>109</v>
      </c>
      <c r="N149">
        <v>950</v>
      </c>
      <c r="O149">
        <v>130</v>
      </c>
      <c r="P149">
        <v>129</v>
      </c>
      <c r="Q149">
        <v>114</v>
      </c>
      <c r="R149">
        <v>123</v>
      </c>
      <c r="S149">
        <v>130</v>
      </c>
      <c r="T149">
        <v>116</v>
      </c>
      <c r="U149">
        <v>89</v>
      </c>
      <c r="V149">
        <v>2</v>
      </c>
      <c r="W149">
        <v>22</v>
      </c>
      <c r="X149">
        <v>124</v>
      </c>
      <c r="Y149">
        <v>103</v>
      </c>
      <c r="Z149">
        <v>0</v>
      </c>
      <c r="AA149">
        <v>20</v>
      </c>
      <c r="AB149">
        <v>2001</v>
      </c>
      <c r="AC149" t="s">
        <v>63</v>
      </c>
      <c r="AD149" t="s">
        <v>1536</v>
      </c>
      <c r="AE149" t="s">
        <v>60</v>
      </c>
      <c r="AF149" t="s">
        <v>217</v>
      </c>
    </row>
    <row r="150" spans="1:32">
      <c r="A150">
        <v>44652</v>
      </c>
      <c r="B150" t="s">
        <v>1587</v>
      </c>
      <c r="C150">
        <v>6872</v>
      </c>
      <c r="D150">
        <v>83</v>
      </c>
      <c r="E150">
        <v>16</v>
      </c>
      <c r="F150">
        <v>16</v>
      </c>
      <c r="G150">
        <v>8</v>
      </c>
      <c r="H150">
        <v>7</v>
      </c>
      <c r="I150">
        <v>4</v>
      </c>
      <c r="J150">
        <v>4</v>
      </c>
      <c r="K150">
        <v>55</v>
      </c>
      <c r="L150">
        <v>54</v>
      </c>
      <c r="M150">
        <v>81</v>
      </c>
      <c r="N150">
        <v>1105</v>
      </c>
      <c r="O150">
        <v>83</v>
      </c>
      <c r="P150">
        <v>83</v>
      </c>
      <c r="Q150">
        <v>82</v>
      </c>
      <c r="R150">
        <v>83</v>
      </c>
      <c r="S150">
        <v>82</v>
      </c>
      <c r="T150">
        <v>65</v>
      </c>
      <c r="U150">
        <v>26</v>
      </c>
      <c r="V150">
        <v>20</v>
      </c>
      <c r="W150">
        <v>34</v>
      </c>
      <c r="X150">
        <v>48</v>
      </c>
      <c r="Y150">
        <v>53</v>
      </c>
      <c r="Z150">
        <v>2</v>
      </c>
      <c r="AA150">
        <v>20</v>
      </c>
      <c r="AB150">
        <v>1442</v>
      </c>
      <c r="AC150" t="s">
        <v>76</v>
      </c>
      <c r="AD150" t="s">
        <v>1572</v>
      </c>
      <c r="AE150" t="s">
        <v>75</v>
      </c>
      <c r="AF150" t="s">
        <v>217</v>
      </c>
    </row>
    <row r="151" spans="1:32">
      <c r="A151">
        <v>44652</v>
      </c>
      <c r="B151" t="s">
        <v>1637</v>
      </c>
      <c r="C151">
        <v>6237</v>
      </c>
      <c r="D151">
        <v>10</v>
      </c>
      <c r="E151">
        <v>1</v>
      </c>
      <c r="F151">
        <v>1</v>
      </c>
      <c r="G151">
        <v>6</v>
      </c>
      <c r="H151">
        <v>5</v>
      </c>
      <c r="I151">
        <v>3</v>
      </c>
      <c r="J151">
        <v>3</v>
      </c>
      <c r="K151">
        <v>0</v>
      </c>
      <c r="L151">
        <v>0</v>
      </c>
      <c r="M151">
        <v>9</v>
      </c>
      <c r="N151">
        <v>25</v>
      </c>
      <c r="O151">
        <v>10</v>
      </c>
      <c r="P151">
        <v>10</v>
      </c>
      <c r="Q151">
        <v>10</v>
      </c>
      <c r="R151">
        <v>9</v>
      </c>
      <c r="S151">
        <v>10</v>
      </c>
      <c r="T151">
        <v>8</v>
      </c>
      <c r="U151">
        <v>6</v>
      </c>
      <c r="V151">
        <v>1</v>
      </c>
      <c r="W151">
        <v>1</v>
      </c>
      <c r="X151">
        <v>10</v>
      </c>
      <c r="Y151">
        <v>8</v>
      </c>
      <c r="Z151">
        <v>1</v>
      </c>
      <c r="AA151">
        <v>0</v>
      </c>
      <c r="AB151">
        <v>1598</v>
      </c>
      <c r="AC151" t="s">
        <v>57</v>
      </c>
      <c r="AD151" t="s">
        <v>1624</v>
      </c>
      <c r="AE151" t="s">
        <v>54</v>
      </c>
      <c r="AF151" t="s">
        <v>217</v>
      </c>
    </row>
    <row r="152" spans="1:32">
      <c r="A152">
        <v>44652</v>
      </c>
      <c r="B152" t="s">
        <v>1633</v>
      </c>
      <c r="C152">
        <v>7727</v>
      </c>
      <c r="D152">
        <v>39</v>
      </c>
      <c r="E152">
        <v>26</v>
      </c>
      <c r="F152">
        <v>17</v>
      </c>
      <c r="G152">
        <v>8</v>
      </c>
      <c r="H152">
        <v>4</v>
      </c>
      <c r="I152">
        <v>0</v>
      </c>
      <c r="J152">
        <v>0</v>
      </c>
      <c r="K152">
        <v>5</v>
      </c>
      <c r="L152">
        <v>1</v>
      </c>
      <c r="M152">
        <v>23</v>
      </c>
      <c r="N152">
        <v>82</v>
      </c>
      <c r="O152">
        <v>38</v>
      </c>
      <c r="P152">
        <v>38</v>
      </c>
      <c r="Q152">
        <v>33</v>
      </c>
      <c r="R152">
        <v>30</v>
      </c>
      <c r="S152">
        <v>37</v>
      </c>
      <c r="T152">
        <v>32</v>
      </c>
      <c r="U152">
        <v>28</v>
      </c>
      <c r="V152">
        <v>0</v>
      </c>
      <c r="W152">
        <v>8</v>
      </c>
      <c r="X152">
        <v>9</v>
      </c>
      <c r="Y152">
        <v>19</v>
      </c>
      <c r="Z152">
        <v>0</v>
      </c>
      <c r="AA152">
        <v>0</v>
      </c>
      <c r="AB152">
        <v>2258</v>
      </c>
      <c r="AC152" t="s">
        <v>59</v>
      </c>
      <c r="AD152" t="s">
        <v>1624</v>
      </c>
      <c r="AE152" t="s">
        <v>54</v>
      </c>
      <c r="AF152" t="s">
        <v>217</v>
      </c>
    </row>
    <row r="153" spans="1:32">
      <c r="A153">
        <v>44652</v>
      </c>
      <c r="B153" t="s">
        <v>1548</v>
      </c>
      <c r="C153">
        <v>6869</v>
      </c>
      <c r="D153">
        <v>5</v>
      </c>
      <c r="E153">
        <v>2</v>
      </c>
      <c r="F153">
        <v>2</v>
      </c>
      <c r="G153">
        <v>0</v>
      </c>
      <c r="H153">
        <v>0</v>
      </c>
      <c r="I153">
        <v>0</v>
      </c>
      <c r="J153">
        <v>0</v>
      </c>
      <c r="K153">
        <v>3</v>
      </c>
      <c r="L153">
        <v>1</v>
      </c>
      <c r="M153">
        <v>3</v>
      </c>
      <c r="N153">
        <v>12</v>
      </c>
      <c r="O153">
        <v>5</v>
      </c>
      <c r="P153">
        <v>4</v>
      </c>
      <c r="Q153">
        <v>4</v>
      </c>
      <c r="R153">
        <v>4</v>
      </c>
      <c r="S153">
        <v>5</v>
      </c>
      <c r="T153">
        <v>4</v>
      </c>
      <c r="U153">
        <v>3</v>
      </c>
      <c r="V153">
        <v>0</v>
      </c>
      <c r="W153">
        <v>2</v>
      </c>
      <c r="X153">
        <v>4</v>
      </c>
      <c r="Y153">
        <v>5</v>
      </c>
      <c r="Z153">
        <v>0</v>
      </c>
      <c r="AA153">
        <v>1</v>
      </c>
      <c r="AB153">
        <v>2164</v>
      </c>
      <c r="AC153" t="s">
        <v>64</v>
      </c>
      <c r="AD153" t="s">
        <v>1536</v>
      </c>
      <c r="AE153" t="s">
        <v>60</v>
      </c>
      <c r="AF153" t="s">
        <v>217</v>
      </c>
    </row>
    <row r="154" spans="1:32">
      <c r="A154">
        <v>44652</v>
      </c>
      <c r="B154" t="s">
        <v>1595</v>
      </c>
      <c r="C154">
        <v>8077</v>
      </c>
      <c r="D154">
        <v>421</v>
      </c>
      <c r="E154">
        <v>207</v>
      </c>
      <c r="F154">
        <v>206</v>
      </c>
      <c r="G154">
        <v>106</v>
      </c>
      <c r="H154">
        <v>105</v>
      </c>
      <c r="I154">
        <v>40</v>
      </c>
      <c r="J154">
        <v>39</v>
      </c>
      <c r="K154">
        <v>68</v>
      </c>
      <c r="L154">
        <v>68</v>
      </c>
      <c r="M154">
        <v>418</v>
      </c>
      <c r="N154">
        <v>1029</v>
      </c>
      <c r="O154">
        <v>421</v>
      </c>
      <c r="P154">
        <v>421</v>
      </c>
      <c r="Q154">
        <v>418</v>
      </c>
      <c r="R154">
        <v>420</v>
      </c>
      <c r="S154">
        <v>421</v>
      </c>
      <c r="T154">
        <v>401</v>
      </c>
      <c r="U154">
        <v>318</v>
      </c>
      <c r="V154">
        <v>410</v>
      </c>
      <c r="W154">
        <v>409</v>
      </c>
      <c r="X154">
        <v>418</v>
      </c>
      <c r="Y154">
        <v>401</v>
      </c>
      <c r="Z154">
        <v>0</v>
      </c>
      <c r="AA154">
        <v>7</v>
      </c>
      <c r="AB154">
        <v>2218</v>
      </c>
      <c r="AC154" t="s">
        <v>78</v>
      </c>
      <c r="AD154" t="s">
        <v>1572</v>
      </c>
      <c r="AE154" t="s">
        <v>75</v>
      </c>
      <c r="AF154" t="s">
        <v>217</v>
      </c>
    </row>
    <row r="155" spans="1:32">
      <c r="A155">
        <v>44652</v>
      </c>
      <c r="B155" t="s">
        <v>1523</v>
      </c>
      <c r="C155">
        <v>6230</v>
      </c>
      <c r="D155">
        <v>26</v>
      </c>
      <c r="E155">
        <v>6</v>
      </c>
      <c r="F155">
        <v>6</v>
      </c>
      <c r="G155">
        <v>2</v>
      </c>
      <c r="H155">
        <v>2</v>
      </c>
      <c r="I155">
        <v>9</v>
      </c>
      <c r="J155">
        <v>7</v>
      </c>
      <c r="K155">
        <v>9</v>
      </c>
      <c r="L155">
        <v>8</v>
      </c>
      <c r="M155">
        <v>23</v>
      </c>
      <c r="N155">
        <v>56</v>
      </c>
      <c r="O155">
        <v>26</v>
      </c>
      <c r="P155">
        <v>24</v>
      </c>
      <c r="Q155">
        <v>25</v>
      </c>
      <c r="R155">
        <v>26</v>
      </c>
      <c r="S155">
        <v>26</v>
      </c>
      <c r="T155">
        <v>25</v>
      </c>
      <c r="U155">
        <v>18</v>
      </c>
      <c r="V155">
        <v>23</v>
      </c>
      <c r="W155">
        <v>25</v>
      </c>
      <c r="X155">
        <v>17</v>
      </c>
      <c r="Y155">
        <v>20</v>
      </c>
      <c r="Z155">
        <v>0</v>
      </c>
      <c r="AA155">
        <v>6</v>
      </c>
      <c r="AB155">
        <v>1508</v>
      </c>
      <c r="AC155" t="s">
        <v>70</v>
      </c>
      <c r="AD155" t="s">
        <v>1499</v>
      </c>
      <c r="AE155" t="s">
        <v>66</v>
      </c>
      <c r="AF155" t="s">
        <v>217</v>
      </c>
    </row>
    <row r="156" spans="1:32">
      <c r="A156">
        <v>44652</v>
      </c>
      <c r="B156" t="s">
        <v>1591</v>
      </c>
      <c r="C156">
        <v>3392</v>
      </c>
      <c r="D156">
        <v>112</v>
      </c>
      <c r="E156">
        <v>15</v>
      </c>
      <c r="F156">
        <v>14</v>
      </c>
      <c r="G156">
        <v>43</v>
      </c>
      <c r="H156">
        <v>40</v>
      </c>
      <c r="I156">
        <v>31</v>
      </c>
      <c r="J156">
        <v>24</v>
      </c>
      <c r="K156">
        <v>23</v>
      </c>
      <c r="L156">
        <v>19</v>
      </c>
      <c r="M156">
        <v>101</v>
      </c>
      <c r="N156">
        <v>452</v>
      </c>
      <c r="O156">
        <v>111</v>
      </c>
      <c r="P156">
        <v>112</v>
      </c>
      <c r="Q156">
        <v>107</v>
      </c>
      <c r="R156">
        <v>107</v>
      </c>
      <c r="S156">
        <v>109</v>
      </c>
      <c r="T156">
        <v>101</v>
      </c>
      <c r="U156">
        <v>25</v>
      </c>
      <c r="V156">
        <v>0</v>
      </c>
      <c r="W156">
        <v>25</v>
      </c>
      <c r="X156">
        <v>75</v>
      </c>
      <c r="Y156">
        <v>80</v>
      </c>
      <c r="Z156">
        <v>2</v>
      </c>
      <c r="AA156">
        <v>1</v>
      </c>
      <c r="AB156">
        <v>817</v>
      </c>
      <c r="AC156" t="s">
        <v>77</v>
      </c>
      <c r="AD156" t="s">
        <v>1572</v>
      </c>
      <c r="AE156" t="s">
        <v>75</v>
      </c>
      <c r="AF156" t="s">
        <v>217</v>
      </c>
    </row>
    <row r="157" spans="1:32">
      <c r="A157">
        <v>44652</v>
      </c>
      <c r="B157" t="s">
        <v>1629</v>
      </c>
      <c r="C157">
        <v>2782</v>
      </c>
      <c r="D157">
        <v>196</v>
      </c>
      <c r="E157">
        <v>2</v>
      </c>
      <c r="F157">
        <v>1</v>
      </c>
      <c r="G157">
        <v>35</v>
      </c>
      <c r="H157">
        <v>34</v>
      </c>
      <c r="I157">
        <v>129</v>
      </c>
      <c r="J157">
        <v>129</v>
      </c>
      <c r="K157">
        <v>30</v>
      </c>
      <c r="L157">
        <v>29</v>
      </c>
      <c r="M157">
        <v>193</v>
      </c>
      <c r="N157">
        <v>235</v>
      </c>
      <c r="O157">
        <v>196</v>
      </c>
      <c r="P157">
        <v>196</v>
      </c>
      <c r="Q157">
        <v>195</v>
      </c>
      <c r="R157">
        <v>194</v>
      </c>
      <c r="S157">
        <v>196</v>
      </c>
      <c r="T157">
        <v>191</v>
      </c>
      <c r="U157">
        <v>141</v>
      </c>
      <c r="V157">
        <v>108</v>
      </c>
      <c r="W157">
        <v>143</v>
      </c>
      <c r="X157">
        <v>81</v>
      </c>
      <c r="Y157">
        <v>121</v>
      </c>
      <c r="Z157">
        <v>0</v>
      </c>
      <c r="AA157">
        <v>24</v>
      </c>
      <c r="AB157">
        <v>708</v>
      </c>
      <c r="AC157" t="s">
        <v>56</v>
      </c>
      <c r="AD157" t="s">
        <v>1624</v>
      </c>
      <c r="AE157" t="s">
        <v>54</v>
      </c>
      <c r="AF157" t="s">
        <v>217</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F5"/>
  <sheetViews>
    <sheetView workbookViewId="0">
      <selection activeCell="C10" sqref="C10"/>
    </sheetView>
  </sheetViews>
  <sheetFormatPr defaultRowHeight="15"/>
  <cols>
    <col min="1" max="1" width="10.42578125" bestFit="1" customWidth="1"/>
  </cols>
  <sheetData>
    <row r="1" spans="1:32">
      <c r="A1" s="120">
        <v>44562</v>
      </c>
      <c r="B1" s="121" t="s">
        <v>1567</v>
      </c>
      <c r="C1" s="121">
        <v>11341</v>
      </c>
      <c r="D1" s="121">
        <v>56</v>
      </c>
      <c r="E1" s="121">
        <v>3</v>
      </c>
      <c r="F1" s="121">
        <v>3</v>
      </c>
      <c r="G1" s="121">
        <v>10</v>
      </c>
      <c r="H1" s="121">
        <v>10</v>
      </c>
      <c r="I1" s="121">
        <v>43</v>
      </c>
      <c r="J1" s="121">
        <v>43</v>
      </c>
      <c r="K1" s="121">
        <v>0</v>
      </c>
      <c r="L1" s="121">
        <v>0</v>
      </c>
      <c r="M1" s="121">
        <v>56</v>
      </c>
      <c r="N1" s="121">
        <v>73</v>
      </c>
      <c r="O1" s="121">
        <v>56</v>
      </c>
      <c r="P1" s="121">
        <v>56</v>
      </c>
      <c r="Q1" s="121">
        <v>56</v>
      </c>
      <c r="R1" s="121">
        <v>56</v>
      </c>
      <c r="S1" s="121">
        <v>56</v>
      </c>
      <c r="T1" s="121">
        <v>55</v>
      </c>
      <c r="U1" s="121">
        <v>37</v>
      </c>
      <c r="V1" s="121">
        <v>0</v>
      </c>
      <c r="W1" s="121">
        <v>55</v>
      </c>
      <c r="X1" s="121">
        <v>54</v>
      </c>
      <c r="Y1" s="121">
        <v>28</v>
      </c>
      <c r="Z1" s="121">
        <v>0</v>
      </c>
      <c r="AA1" s="121">
        <v>43</v>
      </c>
      <c r="AB1" s="121">
        <v>2589</v>
      </c>
      <c r="AC1" s="121" t="s">
        <v>84</v>
      </c>
      <c r="AD1" s="121" t="s">
        <v>1557</v>
      </c>
      <c r="AE1" s="121" t="s">
        <v>83</v>
      </c>
      <c r="AF1" s="124" t="s">
        <v>217</v>
      </c>
    </row>
    <row r="2" spans="1:32">
      <c r="A2" s="122">
        <v>44562</v>
      </c>
      <c r="B2" s="123" t="s">
        <v>1556</v>
      </c>
      <c r="C2" s="123">
        <v>15206</v>
      </c>
      <c r="D2" s="123">
        <v>84</v>
      </c>
      <c r="E2" s="123">
        <v>16</v>
      </c>
      <c r="F2" s="123">
        <v>16</v>
      </c>
      <c r="G2" s="123">
        <v>32</v>
      </c>
      <c r="H2" s="123">
        <v>32</v>
      </c>
      <c r="I2" s="123">
        <v>32</v>
      </c>
      <c r="J2" s="123">
        <v>32</v>
      </c>
      <c r="K2" s="123">
        <v>0</v>
      </c>
      <c r="L2" s="123">
        <v>0</v>
      </c>
      <c r="M2" s="123">
        <v>83</v>
      </c>
      <c r="N2" s="123">
        <v>125</v>
      </c>
      <c r="O2" s="123">
        <v>84</v>
      </c>
      <c r="P2" s="123">
        <v>84</v>
      </c>
      <c r="Q2" s="123">
        <v>84</v>
      </c>
      <c r="R2" s="123">
        <v>83</v>
      </c>
      <c r="S2" s="123">
        <v>84</v>
      </c>
      <c r="T2" s="123">
        <v>5</v>
      </c>
      <c r="U2" s="123">
        <v>73</v>
      </c>
      <c r="V2" s="123">
        <v>77</v>
      </c>
      <c r="W2" s="123">
        <v>12</v>
      </c>
      <c r="X2" s="123">
        <v>83</v>
      </c>
      <c r="Y2" s="123">
        <v>51</v>
      </c>
      <c r="Z2" s="123">
        <v>0</v>
      </c>
      <c r="AA2" s="123">
        <v>0</v>
      </c>
      <c r="AB2" s="123">
        <v>3548</v>
      </c>
      <c r="AC2" s="123" t="s">
        <v>86</v>
      </c>
      <c r="AD2" s="123" t="s">
        <v>1557</v>
      </c>
      <c r="AE2" s="123" t="s">
        <v>83</v>
      </c>
      <c r="AF2" s="125" t="s">
        <v>330</v>
      </c>
    </row>
    <row r="3" spans="1:32">
      <c r="A3" s="120">
        <v>44562</v>
      </c>
      <c r="B3" s="121" t="s">
        <v>1497</v>
      </c>
      <c r="C3" s="121">
        <v>7292</v>
      </c>
      <c r="D3" s="121">
        <v>126</v>
      </c>
      <c r="E3" s="121">
        <v>14</v>
      </c>
      <c r="F3" s="121">
        <v>14</v>
      </c>
      <c r="G3" s="121">
        <v>99</v>
      </c>
      <c r="H3" s="121">
        <v>91</v>
      </c>
      <c r="I3" s="121">
        <v>13</v>
      </c>
      <c r="J3" s="121">
        <v>4</v>
      </c>
      <c r="K3" s="121">
        <v>0</v>
      </c>
      <c r="L3" s="121">
        <v>0</v>
      </c>
      <c r="M3" s="121">
        <v>107</v>
      </c>
      <c r="N3" s="121">
        <v>219</v>
      </c>
      <c r="O3" s="121">
        <v>125</v>
      </c>
      <c r="P3" s="121">
        <v>125</v>
      </c>
      <c r="Q3" s="121">
        <v>125</v>
      </c>
      <c r="R3" s="121">
        <v>108</v>
      </c>
      <c r="S3" s="121">
        <v>126</v>
      </c>
      <c r="T3" s="121">
        <v>1</v>
      </c>
      <c r="U3" s="121">
        <v>117</v>
      </c>
      <c r="V3" s="121"/>
      <c r="W3" s="121">
        <v>120</v>
      </c>
      <c r="X3" s="121">
        <v>3</v>
      </c>
      <c r="Y3" s="121">
        <v>95</v>
      </c>
      <c r="Z3" s="121">
        <v>0</v>
      </c>
      <c r="AA3" s="121">
        <v>0</v>
      </c>
      <c r="AB3" s="121">
        <v>1942</v>
      </c>
      <c r="AC3" s="121" t="s">
        <v>73</v>
      </c>
      <c r="AD3" s="121" t="s">
        <v>1499</v>
      </c>
      <c r="AE3" s="121" t="s">
        <v>66</v>
      </c>
      <c r="AF3" s="124" t="s">
        <v>330</v>
      </c>
    </row>
    <row r="4" spans="1:32">
      <c r="A4" s="122">
        <v>44562</v>
      </c>
      <c r="B4" s="123" t="s">
        <v>1535</v>
      </c>
      <c r="C4" s="123">
        <v>15953</v>
      </c>
      <c r="D4" s="123">
        <v>44</v>
      </c>
      <c r="E4" s="123">
        <v>5</v>
      </c>
      <c r="F4" s="123">
        <v>5</v>
      </c>
      <c r="G4" s="123">
        <v>12</v>
      </c>
      <c r="H4" s="123"/>
      <c r="I4" s="123">
        <v>25</v>
      </c>
      <c r="J4" s="123">
        <v>4</v>
      </c>
      <c r="K4" s="123">
        <v>0</v>
      </c>
      <c r="L4" s="123">
        <v>0</v>
      </c>
      <c r="M4" s="123">
        <v>7</v>
      </c>
      <c r="N4" s="123">
        <v>154</v>
      </c>
      <c r="O4" s="123">
        <v>44</v>
      </c>
      <c r="P4" s="123">
        <v>44</v>
      </c>
      <c r="Q4" s="123">
        <v>42</v>
      </c>
      <c r="R4" s="123">
        <v>7</v>
      </c>
      <c r="S4" s="123">
        <v>44</v>
      </c>
      <c r="T4" s="123">
        <v>9</v>
      </c>
      <c r="U4" s="123">
        <v>39</v>
      </c>
      <c r="V4" s="123">
        <v>28</v>
      </c>
      <c r="W4" s="123">
        <v>42</v>
      </c>
      <c r="X4" s="123">
        <v>17</v>
      </c>
      <c r="Y4" s="123">
        <v>30</v>
      </c>
      <c r="Z4" s="123">
        <v>0</v>
      </c>
      <c r="AA4" s="123">
        <v>0</v>
      </c>
      <c r="AB4" s="123">
        <v>4536</v>
      </c>
      <c r="AC4" s="123" t="s">
        <v>65</v>
      </c>
      <c r="AD4" s="123" t="s">
        <v>1536</v>
      </c>
      <c r="AE4" s="123" t="s">
        <v>60</v>
      </c>
      <c r="AF4" s="125" t="s">
        <v>330</v>
      </c>
    </row>
    <row r="5" spans="1:32">
      <c r="A5" s="120">
        <v>44562</v>
      </c>
      <c r="B5" s="121" t="s">
        <v>1571</v>
      </c>
      <c r="C5" s="121">
        <v>9971</v>
      </c>
      <c r="D5" s="121">
        <v>37</v>
      </c>
      <c r="E5" s="121">
        <v>1</v>
      </c>
      <c r="F5" s="121">
        <v>1</v>
      </c>
      <c r="G5" s="121">
        <v>9</v>
      </c>
      <c r="H5" s="121">
        <v>5</v>
      </c>
      <c r="I5" s="121">
        <v>16</v>
      </c>
      <c r="J5" s="121">
        <v>10</v>
      </c>
      <c r="K5" s="121">
        <v>0</v>
      </c>
      <c r="L5" s="121">
        <v>0</v>
      </c>
      <c r="M5" s="121">
        <v>29</v>
      </c>
      <c r="N5" s="121">
        <v>131</v>
      </c>
      <c r="O5" s="121">
        <v>36</v>
      </c>
      <c r="P5" s="121">
        <v>37</v>
      </c>
      <c r="Q5" s="121">
        <v>36</v>
      </c>
      <c r="R5" s="121">
        <v>31</v>
      </c>
      <c r="S5" s="121">
        <v>37</v>
      </c>
      <c r="T5" s="121">
        <v>13</v>
      </c>
      <c r="U5" s="121">
        <v>36</v>
      </c>
      <c r="V5" s="121">
        <v>1</v>
      </c>
      <c r="W5" s="121">
        <v>35</v>
      </c>
      <c r="X5" s="121">
        <v>35</v>
      </c>
      <c r="Y5" s="121">
        <v>18</v>
      </c>
      <c r="Z5" s="121">
        <v>0</v>
      </c>
      <c r="AA5" s="121">
        <v>0</v>
      </c>
      <c r="AB5" s="121">
        <v>2563</v>
      </c>
      <c r="AC5" s="121" t="s">
        <v>81</v>
      </c>
      <c r="AD5" s="121" t="s">
        <v>1572</v>
      </c>
      <c r="AE5" s="121" t="s">
        <v>75</v>
      </c>
      <c r="AF5" s="124" t="s">
        <v>330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V11"/>
  <sheetViews>
    <sheetView workbookViewId="0">
      <selection sqref="A1:DV5"/>
    </sheetView>
  </sheetViews>
  <sheetFormatPr defaultRowHeight="15"/>
  <cols>
    <col min="1" max="1" width="10.5703125" bestFit="1" customWidth="1"/>
    <col min="2" max="2" width="19.140625" customWidth="1"/>
    <col min="3" max="3" width="40.140625" bestFit="1" customWidth="1"/>
    <col min="4" max="4" width="43.5703125" bestFit="1" customWidth="1"/>
    <col min="5" max="5" width="51.42578125" bestFit="1" customWidth="1"/>
    <col min="6" max="6" width="43.140625" bestFit="1" customWidth="1"/>
    <col min="7" max="7" width="51.42578125" bestFit="1" customWidth="1"/>
    <col min="8" max="8" width="43.5703125" bestFit="1" customWidth="1"/>
    <col min="9" max="9" width="51" bestFit="1" customWidth="1"/>
    <col min="10" max="10" width="43.5703125" bestFit="1" customWidth="1"/>
    <col min="11" max="11" width="45.85546875" bestFit="1" customWidth="1"/>
    <col min="12" max="12" width="51.42578125" bestFit="1" customWidth="1"/>
    <col min="13" max="13" width="62.140625" customWidth="1"/>
    <col min="14" max="14" width="22.5703125" bestFit="1" customWidth="1"/>
    <col min="15" max="15" width="26.42578125" customWidth="1"/>
    <col min="16" max="16" width="44.28515625" bestFit="1" customWidth="1"/>
    <col min="17" max="17" width="47.7109375" bestFit="1" customWidth="1"/>
    <col min="18" max="18" width="31.85546875" bestFit="1" customWidth="1"/>
    <col min="19" max="19" width="45.28515625" bestFit="1" customWidth="1"/>
    <col min="20" max="20" width="32.7109375" bestFit="1" customWidth="1"/>
    <col min="21" max="21" width="37.140625" customWidth="1"/>
    <col min="22" max="22" width="29.42578125" bestFit="1" customWidth="1"/>
    <col min="23" max="23" width="34.42578125" bestFit="1" customWidth="1"/>
    <col min="24" max="24" width="49.140625" customWidth="1"/>
    <col min="25" max="25" width="54.85546875" bestFit="1" customWidth="1"/>
    <col min="26" max="26" width="26.5703125" bestFit="1" customWidth="1"/>
    <col min="27" max="27" width="19.140625" customWidth="1"/>
    <col min="28" max="28" width="40.140625" bestFit="1" customWidth="1"/>
    <col min="29" max="29" width="43.5703125" bestFit="1" customWidth="1"/>
    <col min="30" max="30" width="51.42578125" bestFit="1" customWidth="1"/>
    <col min="31" max="31" width="43.140625" bestFit="1" customWidth="1"/>
    <col min="32" max="32" width="51.42578125" bestFit="1" customWidth="1"/>
    <col min="33" max="33" width="43.5703125" bestFit="1" customWidth="1"/>
    <col min="34" max="34" width="51" bestFit="1" customWidth="1"/>
    <col min="35" max="35" width="43.5703125" bestFit="1" customWidth="1"/>
    <col min="36" max="36" width="51.42578125" bestFit="1" customWidth="1"/>
    <col min="37" max="37" width="62.140625" customWidth="1"/>
    <col min="38" max="38" width="45.85546875" bestFit="1" customWidth="1"/>
    <col min="39" max="39" width="22.5703125" bestFit="1" customWidth="1"/>
    <col min="40" max="40" width="26.42578125" customWidth="1"/>
    <col min="41" max="41" width="44.28515625" bestFit="1" customWidth="1"/>
    <col min="42" max="42" width="47.7109375" bestFit="1" customWidth="1"/>
    <col min="43" max="43" width="31.85546875" bestFit="1" customWidth="1"/>
    <col min="44" max="44" width="45.28515625" bestFit="1" customWidth="1"/>
    <col min="45" max="45" width="32.7109375" bestFit="1" customWidth="1"/>
    <col min="46" max="46" width="37.140625" customWidth="1"/>
    <col min="47" max="47" width="29.42578125" bestFit="1" customWidth="1"/>
    <col min="48" max="48" width="34.42578125" bestFit="1" customWidth="1"/>
    <col min="49" max="49" width="49.140625" customWidth="1"/>
    <col min="50" max="50" width="54.85546875" bestFit="1" customWidth="1"/>
    <col min="51" max="51" width="26.5703125" bestFit="1" customWidth="1"/>
    <col min="52" max="52" width="19.140625" customWidth="1"/>
    <col min="53" max="53" width="40.140625" bestFit="1" customWidth="1"/>
    <col min="54" max="54" width="43.5703125" bestFit="1" customWidth="1"/>
    <col min="55" max="55" width="51.42578125" bestFit="1" customWidth="1"/>
    <col min="56" max="56" width="43.140625" bestFit="1" customWidth="1"/>
    <col min="57" max="57" width="51.42578125" bestFit="1" customWidth="1"/>
    <col min="58" max="58" width="43.5703125" bestFit="1" customWidth="1"/>
    <col min="59" max="59" width="51" bestFit="1" customWidth="1"/>
    <col min="60" max="60" width="43.5703125" bestFit="1" customWidth="1"/>
    <col min="61" max="61" width="51.42578125" bestFit="1" customWidth="1"/>
    <col min="62" max="62" width="62.140625" customWidth="1"/>
    <col min="63" max="63" width="45.85546875" bestFit="1" customWidth="1"/>
    <col min="64" max="64" width="22.5703125" bestFit="1" customWidth="1"/>
    <col min="65" max="65" width="26.42578125" customWidth="1"/>
    <col min="66" max="66" width="44.28515625" bestFit="1" customWidth="1"/>
    <col min="67" max="67" width="47.7109375" bestFit="1" customWidth="1"/>
    <col min="68" max="68" width="31.85546875" bestFit="1" customWidth="1"/>
    <col min="69" max="69" width="45.28515625" bestFit="1" customWidth="1"/>
    <col min="70" max="70" width="32.7109375" bestFit="1" customWidth="1"/>
    <col min="71" max="71" width="37.140625" customWidth="1"/>
    <col min="72" max="72" width="29.42578125" bestFit="1" customWidth="1"/>
    <col min="73" max="73" width="34.42578125" bestFit="1" customWidth="1"/>
    <col min="74" max="74" width="49.140625" customWidth="1"/>
    <col min="75" max="75" width="54.85546875" bestFit="1" customWidth="1"/>
    <col min="76" max="76" width="26.5703125" bestFit="1" customWidth="1"/>
    <col min="77" max="77" width="40.140625" bestFit="1" customWidth="1"/>
    <col min="78" max="78" width="19.140625" customWidth="1"/>
    <col min="79" max="79" width="43.5703125" bestFit="1" customWidth="1"/>
    <col min="80" max="80" width="51.42578125" bestFit="1" customWidth="1"/>
    <col min="81" max="81" width="43.140625" bestFit="1" customWidth="1"/>
    <col min="82" max="82" width="51.42578125" bestFit="1" customWidth="1"/>
    <col min="83" max="83" width="43.5703125" bestFit="1" customWidth="1"/>
    <col min="84" max="84" width="51" bestFit="1" customWidth="1"/>
    <col min="85" max="85" width="43.5703125" bestFit="1" customWidth="1"/>
    <col min="86" max="86" width="51.42578125" bestFit="1" customWidth="1"/>
    <col min="87" max="87" width="62.140625" customWidth="1"/>
    <col min="88" max="88" width="45.85546875" bestFit="1" customWidth="1"/>
    <col min="89" max="89" width="22.5703125" bestFit="1" customWidth="1"/>
    <col min="90" max="90" width="26.42578125" customWidth="1"/>
    <col min="91" max="91" width="44.28515625" bestFit="1" customWidth="1"/>
    <col min="92" max="92" width="47.7109375" bestFit="1" customWidth="1"/>
    <col min="93" max="93" width="31.85546875" bestFit="1" customWidth="1"/>
    <col min="94" max="94" width="45.28515625" bestFit="1" customWidth="1"/>
    <col min="95" max="95" width="32.7109375" bestFit="1" customWidth="1"/>
    <col min="96" max="96" width="37.140625" customWidth="1"/>
    <col min="97" max="97" width="29.42578125" bestFit="1" customWidth="1"/>
    <col min="98" max="98" width="34.42578125" bestFit="1" customWidth="1"/>
    <col min="99" max="99" width="49.140625" customWidth="1"/>
    <col min="100" max="100" width="54.85546875" bestFit="1" customWidth="1"/>
    <col min="101" max="101" width="26.5703125" bestFit="1" customWidth="1"/>
    <col min="102" max="102" width="19.140625" customWidth="1"/>
    <col min="103" max="103" width="40.140625" bestFit="1" customWidth="1"/>
    <col min="104" max="104" width="43.5703125" bestFit="1" customWidth="1"/>
    <col min="105" max="105" width="51.42578125" bestFit="1" customWidth="1"/>
    <col min="106" max="106" width="43.140625" bestFit="1" customWidth="1"/>
    <col min="107" max="107" width="51.42578125" bestFit="1" customWidth="1"/>
    <col min="108" max="108" width="43.5703125" bestFit="1" customWidth="1"/>
    <col min="109" max="109" width="51" bestFit="1" customWidth="1"/>
    <col min="110" max="110" width="43.5703125" bestFit="1" customWidth="1"/>
    <col min="111" max="111" width="51.42578125" bestFit="1" customWidth="1"/>
    <col min="112" max="112" width="62.140625" customWidth="1"/>
    <col min="113" max="113" width="45.85546875" bestFit="1" customWidth="1"/>
    <col min="114" max="114" width="22.5703125" bestFit="1" customWidth="1"/>
    <col min="115" max="115" width="26.42578125" customWidth="1"/>
    <col min="116" max="116" width="44.28515625" bestFit="1" customWidth="1"/>
    <col min="117" max="117" width="47.7109375" bestFit="1" customWidth="1"/>
    <col min="118" max="118" width="31.85546875" bestFit="1" customWidth="1"/>
    <col min="119" max="119" width="45.28515625" bestFit="1" customWidth="1"/>
    <col min="120" max="120" width="32.7109375" bestFit="1" customWidth="1"/>
    <col min="121" max="121" width="37.140625" customWidth="1"/>
    <col min="122" max="122" width="29.42578125" bestFit="1" customWidth="1"/>
    <col min="123" max="123" width="34.42578125" bestFit="1" customWidth="1"/>
    <col min="124" max="124" width="49.140625" customWidth="1"/>
    <col min="125" max="125" width="54.85546875" bestFit="1" customWidth="1"/>
    <col min="126" max="126" width="26.5703125" bestFit="1" customWidth="1"/>
  </cols>
  <sheetData>
    <row r="1" spans="1:126">
      <c r="A1" t="s">
        <v>1696</v>
      </c>
      <c r="B1" t="s">
        <v>1697</v>
      </c>
      <c r="C1" t="s">
        <v>1698</v>
      </c>
      <c r="D1" t="s">
        <v>1699</v>
      </c>
      <c r="E1" t="s">
        <v>1700</v>
      </c>
      <c r="F1" t="s">
        <v>1701</v>
      </c>
      <c r="G1" t="s">
        <v>1702</v>
      </c>
      <c r="H1" t="s">
        <v>1703</v>
      </c>
      <c r="I1" t="s">
        <v>1704</v>
      </c>
      <c r="J1" t="s">
        <v>1705</v>
      </c>
      <c r="K1" t="s">
        <v>1706</v>
      </c>
      <c r="L1" t="s">
        <v>1707</v>
      </c>
      <c r="M1" t="s">
        <v>1708</v>
      </c>
      <c r="N1" t="s">
        <v>1709</v>
      </c>
      <c r="O1" t="s">
        <v>1710</v>
      </c>
      <c r="P1" t="s">
        <v>1711</v>
      </c>
      <c r="Q1" t="s">
        <v>1712</v>
      </c>
      <c r="R1" t="s">
        <v>1713</v>
      </c>
      <c r="S1" t="s">
        <v>1714</v>
      </c>
      <c r="T1" t="s">
        <v>1715</v>
      </c>
      <c r="U1" t="s">
        <v>1716</v>
      </c>
      <c r="V1" t="s">
        <v>1717</v>
      </c>
      <c r="W1" t="s">
        <v>1718</v>
      </c>
      <c r="X1" t="s">
        <v>1719</v>
      </c>
      <c r="Y1" t="s">
        <v>1720</v>
      </c>
      <c r="Z1" t="s">
        <v>1721</v>
      </c>
      <c r="AA1" t="s">
        <v>1722</v>
      </c>
      <c r="AB1" t="s">
        <v>1723</v>
      </c>
      <c r="AC1" t="s">
        <v>1724</v>
      </c>
      <c r="AD1" t="s">
        <v>1725</v>
      </c>
      <c r="AE1" t="s">
        <v>1726</v>
      </c>
      <c r="AF1" t="s">
        <v>1727</v>
      </c>
      <c r="AG1" t="s">
        <v>1728</v>
      </c>
      <c r="AH1" t="s">
        <v>1729</v>
      </c>
      <c r="AI1" t="s">
        <v>1730</v>
      </c>
      <c r="AJ1" t="s">
        <v>1731</v>
      </c>
      <c r="AK1" t="s">
        <v>1732</v>
      </c>
      <c r="AL1" t="s">
        <v>1733</v>
      </c>
      <c r="AM1" t="s">
        <v>1734</v>
      </c>
      <c r="AN1" t="s">
        <v>1735</v>
      </c>
      <c r="AO1" t="s">
        <v>1736</v>
      </c>
      <c r="AP1" t="s">
        <v>1737</v>
      </c>
      <c r="AQ1" t="s">
        <v>1738</v>
      </c>
      <c r="AR1" t="s">
        <v>1739</v>
      </c>
      <c r="AS1" t="s">
        <v>1740</v>
      </c>
      <c r="AT1" t="s">
        <v>1741</v>
      </c>
      <c r="AU1" t="s">
        <v>1742</v>
      </c>
      <c r="AV1" t="s">
        <v>1743</v>
      </c>
      <c r="AW1" t="s">
        <v>1744</v>
      </c>
      <c r="AX1" t="s">
        <v>1745</v>
      </c>
      <c r="AY1" t="s">
        <v>1746</v>
      </c>
      <c r="AZ1" t="s">
        <v>1747</v>
      </c>
      <c r="BA1" t="s">
        <v>1748</v>
      </c>
      <c r="BB1" t="s">
        <v>1749</v>
      </c>
      <c r="BC1" t="s">
        <v>1750</v>
      </c>
      <c r="BD1" t="s">
        <v>1751</v>
      </c>
      <c r="BE1" t="s">
        <v>1752</v>
      </c>
      <c r="BF1" t="s">
        <v>1753</v>
      </c>
      <c r="BG1" t="s">
        <v>1754</v>
      </c>
      <c r="BH1" t="s">
        <v>1755</v>
      </c>
      <c r="BI1" t="s">
        <v>1756</v>
      </c>
      <c r="BJ1" t="s">
        <v>1757</v>
      </c>
      <c r="BK1" t="s">
        <v>1758</v>
      </c>
      <c r="BL1" t="s">
        <v>1759</v>
      </c>
      <c r="BM1" t="s">
        <v>1760</v>
      </c>
      <c r="BN1" t="s">
        <v>1761</v>
      </c>
      <c r="BO1" t="s">
        <v>1762</v>
      </c>
      <c r="BP1" t="s">
        <v>1763</v>
      </c>
      <c r="BQ1" t="s">
        <v>1764</v>
      </c>
      <c r="BR1" t="s">
        <v>1765</v>
      </c>
      <c r="BS1" t="s">
        <v>1766</v>
      </c>
      <c r="BT1" t="s">
        <v>1767</v>
      </c>
      <c r="BU1" t="s">
        <v>1768</v>
      </c>
      <c r="BV1" t="s">
        <v>1769</v>
      </c>
      <c r="BW1" t="s">
        <v>1770</v>
      </c>
      <c r="BX1" t="s">
        <v>1771</v>
      </c>
      <c r="BY1" t="s">
        <v>1772</v>
      </c>
      <c r="BZ1" t="s">
        <v>1773</v>
      </c>
      <c r="CA1" t="s">
        <v>1774</v>
      </c>
      <c r="CB1" t="s">
        <v>1775</v>
      </c>
      <c r="CC1" t="s">
        <v>1776</v>
      </c>
      <c r="CD1" t="s">
        <v>1777</v>
      </c>
      <c r="CE1" t="s">
        <v>1778</v>
      </c>
      <c r="CF1" t="s">
        <v>1779</v>
      </c>
      <c r="CG1" t="s">
        <v>1780</v>
      </c>
      <c r="CH1" t="s">
        <v>1781</v>
      </c>
      <c r="CI1" t="s">
        <v>1782</v>
      </c>
      <c r="CJ1" t="s">
        <v>1783</v>
      </c>
      <c r="CK1" t="s">
        <v>1784</v>
      </c>
      <c r="CL1" t="s">
        <v>1785</v>
      </c>
      <c r="CM1" t="s">
        <v>1786</v>
      </c>
      <c r="CN1" t="s">
        <v>1787</v>
      </c>
      <c r="CO1" t="s">
        <v>1788</v>
      </c>
      <c r="CP1" t="s">
        <v>1789</v>
      </c>
      <c r="CQ1" t="s">
        <v>1790</v>
      </c>
      <c r="CR1" t="s">
        <v>1791</v>
      </c>
      <c r="CS1" t="s">
        <v>1792</v>
      </c>
      <c r="CT1" t="s">
        <v>1793</v>
      </c>
      <c r="CU1" t="s">
        <v>1794</v>
      </c>
      <c r="CV1" t="s">
        <v>1795</v>
      </c>
      <c r="CW1" t="s">
        <v>1796</v>
      </c>
      <c r="CX1" t="s">
        <v>1797</v>
      </c>
      <c r="CY1" t="s">
        <v>1798</v>
      </c>
      <c r="CZ1" t="s">
        <v>1799</v>
      </c>
      <c r="DA1" t="s">
        <v>1800</v>
      </c>
      <c r="DB1" t="s">
        <v>1801</v>
      </c>
      <c r="DC1" t="s">
        <v>1802</v>
      </c>
      <c r="DD1" t="s">
        <v>1803</v>
      </c>
      <c r="DE1" t="s">
        <v>1804</v>
      </c>
      <c r="DF1" t="s">
        <v>1805</v>
      </c>
      <c r="DG1" t="s">
        <v>1806</v>
      </c>
      <c r="DH1" t="s">
        <v>1807</v>
      </c>
      <c r="DI1" t="s">
        <v>1808</v>
      </c>
      <c r="DJ1" t="s">
        <v>1809</v>
      </c>
      <c r="DK1" t="s">
        <v>1810</v>
      </c>
      <c r="DL1" t="s">
        <v>1811</v>
      </c>
      <c r="DM1" t="s">
        <v>1812</v>
      </c>
      <c r="DN1" t="s">
        <v>1813</v>
      </c>
      <c r="DO1" t="s">
        <v>1814</v>
      </c>
      <c r="DP1" t="s">
        <v>1815</v>
      </c>
      <c r="DQ1" t="s">
        <v>1816</v>
      </c>
      <c r="DR1" t="s">
        <v>1817</v>
      </c>
      <c r="DS1" t="s">
        <v>1818</v>
      </c>
      <c r="DT1" t="s">
        <v>1819</v>
      </c>
      <c r="DU1" t="s">
        <v>1820</v>
      </c>
      <c r="DV1" t="s">
        <v>1821</v>
      </c>
    </row>
    <row r="2" spans="1:126">
      <c r="A2" t="s">
        <v>1703</v>
      </c>
      <c r="B2" t="s">
        <v>1705</v>
      </c>
      <c r="C2" t="s">
        <v>1706</v>
      </c>
      <c r="D2" t="s">
        <v>1707</v>
      </c>
      <c r="E2" t="s">
        <v>1708</v>
      </c>
      <c r="F2" t="s">
        <v>1709</v>
      </c>
      <c r="G2" t="s">
        <v>1710</v>
      </c>
      <c r="H2" t="s">
        <v>1711</v>
      </c>
      <c r="I2" t="s">
        <v>1712</v>
      </c>
      <c r="J2" t="s">
        <v>1713</v>
      </c>
      <c r="K2" t="s">
        <v>1714</v>
      </c>
      <c r="L2" t="s">
        <v>1715</v>
      </c>
      <c r="M2" t="s">
        <v>1716</v>
      </c>
      <c r="N2" t="s">
        <v>1717</v>
      </c>
      <c r="O2" t="s">
        <v>1718</v>
      </c>
      <c r="P2" t="s">
        <v>1719</v>
      </c>
      <c r="Q2" t="s">
        <v>1720</v>
      </c>
      <c r="R2" t="s">
        <v>1721</v>
      </c>
      <c r="S2" t="s">
        <v>1722</v>
      </c>
      <c r="T2" t="s">
        <v>1723</v>
      </c>
      <c r="U2" t="s">
        <v>1724</v>
      </c>
      <c r="V2" t="s">
        <v>1725</v>
      </c>
      <c r="W2" t="s">
        <v>1726</v>
      </c>
      <c r="X2" t="s">
        <v>1727</v>
      </c>
      <c r="Y2" t="s">
        <v>1728</v>
      </c>
      <c r="Z2" t="s">
        <v>1729</v>
      </c>
      <c r="AA2" t="s">
        <v>1730</v>
      </c>
      <c r="AB2" t="s">
        <v>1731</v>
      </c>
      <c r="AC2" t="s">
        <v>1732</v>
      </c>
      <c r="AD2" t="s">
        <v>1733</v>
      </c>
      <c r="AE2" t="s">
        <v>1734</v>
      </c>
      <c r="AF2" t="s">
        <v>1735</v>
      </c>
      <c r="AG2" t="s">
        <v>1736</v>
      </c>
      <c r="AH2" t="s">
        <v>1737</v>
      </c>
      <c r="AI2" t="s">
        <v>1738</v>
      </c>
      <c r="AJ2" t="s">
        <v>1739</v>
      </c>
      <c r="AK2" t="s">
        <v>1740</v>
      </c>
      <c r="AL2" t="s">
        <v>1741</v>
      </c>
      <c r="AM2" t="s">
        <v>1742</v>
      </c>
      <c r="AN2" t="s">
        <v>1743</v>
      </c>
      <c r="AO2" t="s">
        <v>1744</v>
      </c>
      <c r="AP2" t="s">
        <v>1745</v>
      </c>
      <c r="AQ2" t="s">
        <v>1746</v>
      </c>
      <c r="AR2" t="s">
        <v>1747</v>
      </c>
      <c r="AS2" t="s">
        <v>1748</v>
      </c>
      <c r="AT2" t="s">
        <v>1749</v>
      </c>
      <c r="AU2" t="s">
        <v>1750</v>
      </c>
      <c r="AV2" t="s">
        <v>1751</v>
      </c>
      <c r="AW2" t="s">
        <v>1752</v>
      </c>
      <c r="AX2" t="s">
        <v>1753</v>
      </c>
      <c r="AY2" t="s">
        <v>1754</v>
      </c>
      <c r="AZ2" t="s">
        <v>1755</v>
      </c>
      <c r="BA2" t="s">
        <v>1756</v>
      </c>
      <c r="BB2" t="s">
        <v>1757</v>
      </c>
      <c r="BC2" t="s">
        <v>1758</v>
      </c>
      <c r="BD2" t="s">
        <v>1759</v>
      </c>
      <c r="BE2" t="s">
        <v>1760</v>
      </c>
      <c r="BF2" t="s">
        <v>1761</v>
      </c>
      <c r="BG2" t="s">
        <v>1762</v>
      </c>
      <c r="BH2" t="s">
        <v>1763</v>
      </c>
      <c r="BI2" t="s">
        <v>1764</v>
      </c>
      <c r="BJ2" t="s">
        <v>1765</v>
      </c>
      <c r="BK2" t="s">
        <v>1766</v>
      </c>
      <c r="BL2" t="s">
        <v>1767</v>
      </c>
      <c r="BM2" t="s">
        <v>1768</v>
      </c>
      <c r="BN2" t="s">
        <v>1769</v>
      </c>
      <c r="BO2" t="s">
        <v>1770</v>
      </c>
      <c r="BP2" t="s">
        <v>1771</v>
      </c>
      <c r="BQ2" t="s">
        <v>1772</v>
      </c>
      <c r="BR2" t="s">
        <v>1773</v>
      </c>
      <c r="BS2" t="s">
        <v>1774</v>
      </c>
      <c r="BT2" t="s">
        <v>1775</v>
      </c>
      <c r="BU2" t="s">
        <v>1776</v>
      </c>
      <c r="BV2" t="s">
        <v>1777</v>
      </c>
      <c r="BW2" t="s">
        <v>1778</v>
      </c>
      <c r="BX2" t="s">
        <v>1779</v>
      </c>
      <c r="BY2" t="s">
        <v>1780</v>
      </c>
      <c r="BZ2" t="s">
        <v>1781</v>
      </c>
      <c r="CA2" t="s">
        <v>1782</v>
      </c>
      <c r="CB2" t="s">
        <v>1783</v>
      </c>
      <c r="CC2" t="s">
        <v>1784</v>
      </c>
      <c r="CD2" t="s">
        <v>1785</v>
      </c>
      <c r="CE2" t="s">
        <v>1786</v>
      </c>
      <c r="CF2" t="s">
        <v>1787</v>
      </c>
      <c r="CG2" t="s">
        <v>1788</v>
      </c>
      <c r="CH2" t="s">
        <v>1789</v>
      </c>
      <c r="CI2" t="s">
        <v>1790</v>
      </c>
      <c r="CJ2" t="s">
        <v>1791</v>
      </c>
      <c r="CK2" t="s">
        <v>1792</v>
      </c>
      <c r="CL2" t="s">
        <v>1793</v>
      </c>
      <c r="CM2" t="s">
        <v>1794</v>
      </c>
      <c r="CN2" t="s">
        <v>1795</v>
      </c>
      <c r="CO2" t="s">
        <v>1796</v>
      </c>
      <c r="CP2" t="s">
        <v>1797</v>
      </c>
      <c r="CQ2" t="s">
        <v>1798</v>
      </c>
      <c r="CR2" t="s">
        <v>1799</v>
      </c>
      <c r="CS2" t="s">
        <v>1800</v>
      </c>
      <c r="CT2" t="s">
        <v>1801</v>
      </c>
      <c r="CU2" t="s">
        <v>1802</v>
      </c>
      <c r="CV2" t="s">
        <v>1803</v>
      </c>
      <c r="CW2" t="s">
        <v>1804</v>
      </c>
      <c r="CX2" t="s">
        <v>1805</v>
      </c>
      <c r="CY2" t="s">
        <v>1806</v>
      </c>
      <c r="CZ2" t="s">
        <v>1807</v>
      </c>
      <c r="DA2" t="s">
        <v>1808</v>
      </c>
      <c r="DB2" t="s">
        <v>1809</v>
      </c>
      <c r="DC2" t="s">
        <v>1810</v>
      </c>
      <c r="DD2" t="s">
        <v>1811</v>
      </c>
      <c r="DE2" t="s">
        <v>1812</v>
      </c>
      <c r="DF2" t="s">
        <v>1813</v>
      </c>
      <c r="DG2" t="s">
        <v>1814</v>
      </c>
      <c r="DH2" t="s">
        <v>1815</v>
      </c>
      <c r="DI2" t="s">
        <v>1816</v>
      </c>
      <c r="DJ2" t="s">
        <v>1817</v>
      </c>
      <c r="DK2" t="s">
        <v>1818</v>
      </c>
      <c r="DL2" t="s">
        <v>1819</v>
      </c>
      <c r="DM2" t="s">
        <v>1820</v>
      </c>
      <c r="DN2" t="s">
        <v>1821</v>
      </c>
      <c r="DO2" t="s">
        <v>1822</v>
      </c>
      <c r="DP2" t="s">
        <v>1823</v>
      </c>
      <c r="DQ2" t="s">
        <v>1824</v>
      </c>
      <c r="DR2" t="s">
        <v>1825</v>
      </c>
      <c r="DS2" t="s">
        <v>1826</v>
      </c>
      <c r="DT2" t="s">
        <v>1827</v>
      </c>
      <c r="DU2" t="s">
        <v>1828</v>
      </c>
      <c r="DV2" t="s">
        <v>1829</v>
      </c>
    </row>
    <row r="3" spans="1:126">
      <c r="A3" t="s">
        <v>1670</v>
      </c>
      <c r="B3" t="s">
        <v>1830</v>
      </c>
      <c r="C3" t="s">
        <v>1831</v>
      </c>
      <c r="D3" t="s">
        <v>1832</v>
      </c>
      <c r="E3" t="s">
        <v>1833</v>
      </c>
      <c r="F3" t="s">
        <v>1834</v>
      </c>
      <c r="G3" t="s">
        <v>1835</v>
      </c>
      <c r="H3" t="s">
        <v>1836</v>
      </c>
      <c r="I3" t="s">
        <v>1837</v>
      </c>
      <c r="J3" t="s">
        <v>1838</v>
      </c>
      <c r="K3" t="s">
        <v>1839</v>
      </c>
      <c r="L3" t="s">
        <v>1840</v>
      </c>
      <c r="M3" t="s">
        <v>1841</v>
      </c>
      <c r="N3" t="s">
        <v>1842</v>
      </c>
      <c r="O3" t="s">
        <v>1843</v>
      </c>
      <c r="P3" t="s">
        <v>1844</v>
      </c>
      <c r="Q3" t="s">
        <v>1845</v>
      </c>
      <c r="R3" t="s">
        <v>1846</v>
      </c>
      <c r="S3" t="s">
        <v>1847</v>
      </c>
      <c r="T3" t="s">
        <v>1848</v>
      </c>
      <c r="U3" t="s">
        <v>1849</v>
      </c>
      <c r="V3" t="s">
        <v>1850</v>
      </c>
      <c r="W3" t="s">
        <v>1851</v>
      </c>
      <c r="X3" t="s">
        <v>1852</v>
      </c>
      <c r="Y3" t="s">
        <v>1853</v>
      </c>
      <c r="Z3" t="s">
        <v>1854</v>
      </c>
      <c r="AA3" t="s">
        <v>1855</v>
      </c>
      <c r="AB3" t="s">
        <v>1856</v>
      </c>
      <c r="AC3" t="s">
        <v>1857</v>
      </c>
      <c r="AD3" t="s">
        <v>1858</v>
      </c>
      <c r="AE3" t="s">
        <v>1859</v>
      </c>
      <c r="AF3" t="s">
        <v>1860</v>
      </c>
      <c r="AG3" t="s">
        <v>1861</v>
      </c>
      <c r="AH3" t="s">
        <v>1862</v>
      </c>
      <c r="AI3" t="s">
        <v>1863</v>
      </c>
      <c r="AJ3" t="s">
        <v>1864</v>
      </c>
      <c r="AK3" t="s">
        <v>1865</v>
      </c>
      <c r="AL3" t="s">
        <v>1866</v>
      </c>
      <c r="AM3" t="s">
        <v>1867</v>
      </c>
      <c r="AN3" t="s">
        <v>1868</v>
      </c>
      <c r="AO3" t="s">
        <v>1869</v>
      </c>
      <c r="AP3" t="s">
        <v>1870</v>
      </c>
      <c r="AQ3" t="s">
        <v>1871</v>
      </c>
      <c r="AR3" t="s">
        <v>1872</v>
      </c>
      <c r="AS3" t="s">
        <v>1873</v>
      </c>
      <c r="AT3" t="s">
        <v>1874</v>
      </c>
      <c r="AU3" t="s">
        <v>1875</v>
      </c>
      <c r="AV3" t="s">
        <v>1876</v>
      </c>
      <c r="AW3" t="s">
        <v>1877</v>
      </c>
      <c r="AX3" t="s">
        <v>1878</v>
      </c>
      <c r="AY3" t="s">
        <v>1879</v>
      </c>
      <c r="AZ3" t="s">
        <v>1880</v>
      </c>
      <c r="BA3" t="s">
        <v>1881</v>
      </c>
      <c r="BB3" t="s">
        <v>1882</v>
      </c>
      <c r="BC3" t="s">
        <v>1883</v>
      </c>
      <c r="BD3" t="s">
        <v>1884</v>
      </c>
      <c r="BE3" t="s">
        <v>1885</v>
      </c>
      <c r="BF3" t="s">
        <v>1886</v>
      </c>
      <c r="BG3" t="s">
        <v>1887</v>
      </c>
      <c r="BH3" t="s">
        <v>1888</v>
      </c>
      <c r="BI3" t="s">
        <v>1889</v>
      </c>
      <c r="BJ3" t="s">
        <v>1890</v>
      </c>
      <c r="BK3" t="s">
        <v>1891</v>
      </c>
      <c r="BL3" t="s">
        <v>1892</v>
      </c>
      <c r="BM3" t="s">
        <v>1893</v>
      </c>
      <c r="BN3" t="s">
        <v>1894</v>
      </c>
      <c r="BO3" t="s">
        <v>1895</v>
      </c>
      <c r="BP3" t="s">
        <v>1896</v>
      </c>
      <c r="BQ3" t="s">
        <v>1897</v>
      </c>
      <c r="BR3" t="s">
        <v>1898</v>
      </c>
      <c r="BS3" t="s">
        <v>1899</v>
      </c>
      <c r="BT3" t="s">
        <v>1900</v>
      </c>
      <c r="BU3" t="s">
        <v>1901</v>
      </c>
      <c r="BV3" t="s">
        <v>1902</v>
      </c>
      <c r="BW3" t="s">
        <v>1903</v>
      </c>
      <c r="BX3" t="s">
        <v>1904</v>
      </c>
      <c r="BY3" t="s">
        <v>1905</v>
      </c>
      <c r="BZ3" t="s">
        <v>1906</v>
      </c>
      <c r="CA3" t="s">
        <v>1907</v>
      </c>
      <c r="CB3" t="s">
        <v>1908</v>
      </c>
      <c r="CC3" t="s">
        <v>1909</v>
      </c>
      <c r="CD3" t="s">
        <v>1910</v>
      </c>
      <c r="CE3" t="s">
        <v>1911</v>
      </c>
      <c r="CF3" t="s">
        <v>1912</v>
      </c>
      <c r="CG3" t="s">
        <v>1913</v>
      </c>
      <c r="CH3" t="s">
        <v>1914</v>
      </c>
      <c r="CI3" t="s">
        <v>1915</v>
      </c>
      <c r="CJ3" t="s">
        <v>1916</v>
      </c>
      <c r="CK3" t="s">
        <v>1917</v>
      </c>
      <c r="CL3" t="s">
        <v>1918</v>
      </c>
      <c r="CM3" t="s">
        <v>1919</v>
      </c>
      <c r="CN3" t="s">
        <v>1920</v>
      </c>
      <c r="CO3" t="s">
        <v>1921</v>
      </c>
      <c r="CP3" t="s">
        <v>1922</v>
      </c>
      <c r="CQ3" t="s">
        <v>1923</v>
      </c>
      <c r="CR3" t="s">
        <v>1924</v>
      </c>
      <c r="CS3" t="s">
        <v>1925</v>
      </c>
      <c r="CT3" t="s">
        <v>1926</v>
      </c>
      <c r="CU3" t="s">
        <v>1927</v>
      </c>
      <c r="CV3" t="s">
        <v>1928</v>
      </c>
      <c r="CW3" t="s">
        <v>1929</v>
      </c>
      <c r="CX3" t="s">
        <v>1930</v>
      </c>
      <c r="CY3" t="s">
        <v>1931</v>
      </c>
      <c r="CZ3" t="s">
        <v>1932</v>
      </c>
      <c r="DA3" t="s">
        <v>1933</v>
      </c>
      <c r="DB3" t="s">
        <v>1934</v>
      </c>
      <c r="DC3" t="s">
        <v>1935</v>
      </c>
      <c r="DD3" t="s">
        <v>1936</v>
      </c>
      <c r="DE3" t="s">
        <v>1937</v>
      </c>
      <c r="DF3" t="s">
        <v>1938</v>
      </c>
      <c r="DG3" t="s">
        <v>1939</v>
      </c>
      <c r="DH3" t="s">
        <v>1940</v>
      </c>
      <c r="DI3" t="s">
        <v>1941</v>
      </c>
      <c r="DJ3" t="s">
        <v>1942</v>
      </c>
      <c r="DK3" t="s">
        <v>1943</v>
      </c>
      <c r="DL3" t="s">
        <v>1944</v>
      </c>
      <c r="DM3" t="s">
        <v>1945</v>
      </c>
      <c r="DN3" t="s">
        <v>1946</v>
      </c>
      <c r="DO3" t="s">
        <v>1947</v>
      </c>
      <c r="DP3" t="s">
        <v>1948</v>
      </c>
      <c r="DQ3" t="s">
        <v>1949</v>
      </c>
      <c r="DR3" t="s">
        <v>1950</v>
      </c>
      <c r="DS3" t="s">
        <v>1951</v>
      </c>
      <c r="DT3" t="s">
        <v>1952</v>
      </c>
      <c r="DU3" t="s">
        <v>1953</v>
      </c>
      <c r="DV3" t="s">
        <v>1954</v>
      </c>
    </row>
    <row r="4" spans="1:126">
      <c r="A4" t="s">
        <v>1670</v>
      </c>
      <c r="B4" t="s">
        <v>1830</v>
      </c>
      <c r="C4" t="s">
        <v>1831</v>
      </c>
      <c r="D4" t="s">
        <v>1832</v>
      </c>
      <c r="E4" t="s">
        <v>1833</v>
      </c>
      <c r="F4" t="s">
        <v>1834</v>
      </c>
      <c r="G4" t="s">
        <v>1835</v>
      </c>
      <c r="H4" t="s">
        <v>1836</v>
      </c>
      <c r="I4" t="s">
        <v>1837</v>
      </c>
      <c r="J4" t="s">
        <v>1838</v>
      </c>
      <c r="K4" t="s">
        <v>1839</v>
      </c>
      <c r="L4" t="s">
        <v>1840</v>
      </c>
      <c r="M4" t="s">
        <v>1841</v>
      </c>
      <c r="N4" t="s">
        <v>1842</v>
      </c>
      <c r="O4" t="s">
        <v>1843</v>
      </c>
      <c r="P4" t="s">
        <v>1844</v>
      </c>
      <c r="Q4" t="s">
        <v>1845</v>
      </c>
      <c r="R4" t="s">
        <v>1846</v>
      </c>
      <c r="S4" t="s">
        <v>1847</v>
      </c>
      <c r="T4" t="s">
        <v>1848</v>
      </c>
      <c r="U4" t="s">
        <v>1849</v>
      </c>
      <c r="V4" t="s">
        <v>1850</v>
      </c>
      <c r="W4" t="s">
        <v>1851</v>
      </c>
      <c r="X4" t="s">
        <v>1852</v>
      </c>
      <c r="Y4" t="s">
        <v>1853</v>
      </c>
      <c r="Z4" t="s">
        <v>1854</v>
      </c>
      <c r="AA4" t="s">
        <v>1855</v>
      </c>
      <c r="AB4" t="s">
        <v>1856</v>
      </c>
      <c r="AC4" t="s">
        <v>1857</v>
      </c>
      <c r="AD4" t="s">
        <v>1858</v>
      </c>
      <c r="AE4" t="s">
        <v>1859</v>
      </c>
      <c r="AF4" t="s">
        <v>1860</v>
      </c>
      <c r="AG4" t="s">
        <v>1861</v>
      </c>
      <c r="AH4" t="s">
        <v>1862</v>
      </c>
      <c r="AI4" t="s">
        <v>1863</v>
      </c>
      <c r="AJ4" t="s">
        <v>1864</v>
      </c>
      <c r="AK4" t="s">
        <v>1865</v>
      </c>
      <c r="AL4" t="s">
        <v>1866</v>
      </c>
      <c r="AM4" t="s">
        <v>1867</v>
      </c>
      <c r="AN4" t="s">
        <v>1868</v>
      </c>
      <c r="AO4" t="s">
        <v>1869</v>
      </c>
      <c r="AP4" t="s">
        <v>1870</v>
      </c>
      <c r="AQ4" t="s">
        <v>1871</v>
      </c>
      <c r="AR4" t="s">
        <v>1872</v>
      </c>
      <c r="AS4" t="s">
        <v>1873</v>
      </c>
      <c r="AT4" t="s">
        <v>1874</v>
      </c>
      <c r="AU4" t="s">
        <v>1875</v>
      </c>
      <c r="AV4" t="s">
        <v>1876</v>
      </c>
      <c r="AW4" t="s">
        <v>1877</v>
      </c>
      <c r="AX4" t="s">
        <v>1878</v>
      </c>
      <c r="AY4" t="s">
        <v>1879</v>
      </c>
      <c r="AZ4" t="s">
        <v>1880</v>
      </c>
      <c r="BA4" t="s">
        <v>1881</v>
      </c>
      <c r="BB4" t="s">
        <v>1882</v>
      </c>
      <c r="BC4" t="s">
        <v>1883</v>
      </c>
      <c r="BD4" t="s">
        <v>1884</v>
      </c>
      <c r="BE4" t="s">
        <v>1885</v>
      </c>
      <c r="BF4" t="s">
        <v>1886</v>
      </c>
      <c r="BG4" t="s">
        <v>1887</v>
      </c>
      <c r="BH4" t="s">
        <v>1888</v>
      </c>
      <c r="BI4" t="s">
        <v>1889</v>
      </c>
      <c r="BJ4" t="s">
        <v>1890</v>
      </c>
      <c r="BK4" t="s">
        <v>1891</v>
      </c>
      <c r="BL4" t="s">
        <v>1892</v>
      </c>
      <c r="BM4" t="s">
        <v>1893</v>
      </c>
      <c r="BN4" t="s">
        <v>1894</v>
      </c>
      <c r="BO4" t="s">
        <v>1895</v>
      </c>
      <c r="BP4" t="s">
        <v>1896</v>
      </c>
      <c r="BQ4" t="s">
        <v>1897</v>
      </c>
      <c r="BR4" t="s">
        <v>1898</v>
      </c>
      <c r="BS4" t="s">
        <v>1899</v>
      </c>
      <c r="BT4" t="s">
        <v>1900</v>
      </c>
      <c r="BU4" t="s">
        <v>1901</v>
      </c>
      <c r="BV4" t="s">
        <v>1902</v>
      </c>
      <c r="BW4" t="s">
        <v>1903</v>
      </c>
      <c r="BX4" t="s">
        <v>1904</v>
      </c>
      <c r="BY4" t="s">
        <v>1905</v>
      </c>
      <c r="BZ4" t="s">
        <v>1906</v>
      </c>
      <c r="CA4" t="s">
        <v>1907</v>
      </c>
      <c r="CB4" t="s">
        <v>1908</v>
      </c>
      <c r="CC4" t="s">
        <v>1909</v>
      </c>
      <c r="CD4" t="s">
        <v>1910</v>
      </c>
      <c r="CE4" t="s">
        <v>1911</v>
      </c>
      <c r="CF4" t="s">
        <v>1912</v>
      </c>
      <c r="CG4" t="s">
        <v>1913</v>
      </c>
      <c r="CH4" t="s">
        <v>1914</v>
      </c>
      <c r="CI4" t="s">
        <v>1915</v>
      </c>
      <c r="CJ4" t="s">
        <v>1916</v>
      </c>
      <c r="CK4" t="s">
        <v>1917</v>
      </c>
      <c r="CL4" t="s">
        <v>1918</v>
      </c>
      <c r="CM4" t="s">
        <v>1919</v>
      </c>
      <c r="CN4" t="s">
        <v>1920</v>
      </c>
      <c r="CO4" t="s">
        <v>1921</v>
      </c>
      <c r="CP4" t="s">
        <v>1922</v>
      </c>
      <c r="CQ4" t="s">
        <v>1923</v>
      </c>
      <c r="CR4" t="s">
        <v>1924</v>
      </c>
      <c r="CS4" t="s">
        <v>1925</v>
      </c>
      <c r="CT4" t="s">
        <v>1926</v>
      </c>
      <c r="CU4" t="s">
        <v>1927</v>
      </c>
      <c r="CV4" t="s">
        <v>1928</v>
      </c>
      <c r="CW4" t="s">
        <v>1929</v>
      </c>
      <c r="CX4" t="s">
        <v>1930</v>
      </c>
      <c r="CY4" t="s">
        <v>1931</v>
      </c>
      <c r="CZ4" t="s">
        <v>1932</v>
      </c>
      <c r="DA4" t="s">
        <v>1933</v>
      </c>
      <c r="DB4" t="s">
        <v>1934</v>
      </c>
      <c r="DC4" t="s">
        <v>1935</v>
      </c>
      <c r="DD4" t="s">
        <v>1936</v>
      </c>
      <c r="DE4" t="s">
        <v>1937</v>
      </c>
      <c r="DF4" t="s">
        <v>1938</v>
      </c>
      <c r="DG4" t="s">
        <v>1939</v>
      </c>
      <c r="DH4" t="s">
        <v>1940</v>
      </c>
      <c r="DI4" t="s">
        <v>1941</v>
      </c>
      <c r="DJ4" t="s">
        <v>1942</v>
      </c>
      <c r="DK4" t="s">
        <v>1943</v>
      </c>
      <c r="DL4" t="s">
        <v>1944</v>
      </c>
      <c r="DM4" t="s">
        <v>1945</v>
      </c>
      <c r="DN4" t="s">
        <v>1946</v>
      </c>
      <c r="DO4" t="s">
        <v>1947</v>
      </c>
      <c r="DP4" t="s">
        <v>1948</v>
      </c>
      <c r="DQ4" t="s">
        <v>1949</v>
      </c>
      <c r="DR4" t="s">
        <v>1950</v>
      </c>
      <c r="DS4" t="s">
        <v>1951</v>
      </c>
      <c r="DT4" t="s">
        <v>1952</v>
      </c>
      <c r="DU4" t="s">
        <v>1953</v>
      </c>
      <c r="DV4" t="s">
        <v>1954</v>
      </c>
    </row>
    <row r="5" spans="1:126">
      <c r="A5" t="s">
        <v>1670</v>
      </c>
      <c r="B5" t="s">
        <v>1830</v>
      </c>
      <c r="C5" t="s">
        <v>1831</v>
      </c>
      <c r="D5" t="s">
        <v>1832</v>
      </c>
      <c r="E5" t="s">
        <v>1833</v>
      </c>
      <c r="F5" t="s">
        <v>1834</v>
      </c>
      <c r="G5" t="s">
        <v>1835</v>
      </c>
      <c r="H5" t="s">
        <v>1836</v>
      </c>
      <c r="I5" t="s">
        <v>1837</v>
      </c>
      <c r="J5" t="s">
        <v>1838</v>
      </c>
      <c r="K5" t="s">
        <v>1839</v>
      </c>
      <c r="L5" t="s">
        <v>1840</v>
      </c>
      <c r="M5" t="s">
        <v>1841</v>
      </c>
      <c r="N5" t="s">
        <v>1842</v>
      </c>
      <c r="O5" t="s">
        <v>1843</v>
      </c>
      <c r="P5" t="s">
        <v>1844</v>
      </c>
      <c r="Q5" t="s">
        <v>1845</v>
      </c>
      <c r="R5" t="s">
        <v>1846</v>
      </c>
      <c r="S5" t="s">
        <v>1847</v>
      </c>
      <c r="T5" t="s">
        <v>1848</v>
      </c>
      <c r="U5" t="s">
        <v>1849</v>
      </c>
      <c r="V5" t="s">
        <v>1850</v>
      </c>
      <c r="W5" t="s">
        <v>1851</v>
      </c>
      <c r="X5" t="s">
        <v>1852</v>
      </c>
      <c r="Y5" t="s">
        <v>1853</v>
      </c>
      <c r="Z5" t="s">
        <v>1854</v>
      </c>
      <c r="AA5" t="s">
        <v>1855</v>
      </c>
      <c r="AB5" t="s">
        <v>1856</v>
      </c>
      <c r="AC5" t="s">
        <v>1857</v>
      </c>
      <c r="AD5" t="s">
        <v>1858</v>
      </c>
      <c r="AE5" t="s">
        <v>1859</v>
      </c>
      <c r="AF5" t="s">
        <v>1860</v>
      </c>
      <c r="AG5" t="s">
        <v>1861</v>
      </c>
      <c r="AH5" t="s">
        <v>1862</v>
      </c>
      <c r="AI5" t="s">
        <v>1863</v>
      </c>
      <c r="AJ5" t="s">
        <v>1864</v>
      </c>
      <c r="AK5" t="s">
        <v>1865</v>
      </c>
      <c r="AL5" t="s">
        <v>1866</v>
      </c>
      <c r="AM5" t="s">
        <v>1867</v>
      </c>
      <c r="AN5" t="s">
        <v>1868</v>
      </c>
      <c r="AO5" t="s">
        <v>1869</v>
      </c>
      <c r="AP5" t="s">
        <v>1870</v>
      </c>
      <c r="AQ5" t="s">
        <v>1871</v>
      </c>
      <c r="AR5" t="s">
        <v>1872</v>
      </c>
      <c r="AS5" t="s">
        <v>1873</v>
      </c>
      <c r="AT5" t="s">
        <v>1874</v>
      </c>
      <c r="AU5" t="s">
        <v>1875</v>
      </c>
      <c r="AV5" t="s">
        <v>1876</v>
      </c>
      <c r="AW5" t="s">
        <v>1877</v>
      </c>
      <c r="AX5" t="s">
        <v>1878</v>
      </c>
      <c r="AY5" t="s">
        <v>1879</v>
      </c>
      <c r="AZ5" t="s">
        <v>1880</v>
      </c>
      <c r="BA5" t="s">
        <v>1881</v>
      </c>
      <c r="BB5" t="s">
        <v>1882</v>
      </c>
      <c r="BC5" t="s">
        <v>1883</v>
      </c>
      <c r="BD5" t="s">
        <v>1884</v>
      </c>
      <c r="BE5" t="s">
        <v>1885</v>
      </c>
      <c r="BF5" t="s">
        <v>1886</v>
      </c>
      <c r="BG5" t="s">
        <v>1887</v>
      </c>
      <c r="BH5" t="s">
        <v>1888</v>
      </c>
      <c r="BI5" t="s">
        <v>1889</v>
      </c>
      <c r="BJ5" t="s">
        <v>1890</v>
      </c>
      <c r="BK5" t="s">
        <v>1891</v>
      </c>
      <c r="BL5" t="s">
        <v>1892</v>
      </c>
      <c r="BM5" t="s">
        <v>1893</v>
      </c>
      <c r="BN5" t="s">
        <v>1894</v>
      </c>
      <c r="BO5" t="s">
        <v>1895</v>
      </c>
      <c r="BP5" t="s">
        <v>1896</v>
      </c>
      <c r="BQ5" t="s">
        <v>1897</v>
      </c>
      <c r="BR5" t="s">
        <v>1898</v>
      </c>
      <c r="BS5" t="s">
        <v>1899</v>
      </c>
      <c r="BT5" t="s">
        <v>1900</v>
      </c>
      <c r="BU5" t="s">
        <v>1901</v>
      </c>
      <c r="BV5" t="s">
        <v>1902</v>
      </c>
      <c r="BW5" t="s">
        <v>1903</v>
      </c>
      <c r="BX5" t="s">
        <v>1904</v>
      </c>
      <c r="BY5" t="s">
        <v>1905</v>
      </c>
      <c r="BZ5" t="s">
        <v>1906</v>
      </c>
      <c r="CA5" t="s">
        <v>1907</v>
      </c>
      <c r="CB5" t="s">
        <v>1908</v>
      </c>
      <c r="CC5" t="s">
        <v>1909</v>
      </c>
      <c r="CD5" t="s">
        <v>1910</v>
      </c>
      <c r="CE5" t="s">
        <v>1911</v>
      </c>
      <c r="CF5" t="s">
        <v>1912</v>
      </c>
      <c r="CG5" t="s">
        <v>1913</v>
      </c>
      <c r="CH5" t="s">
        <v>1914</v>
      </c>
      <c r="CI5" t="s">
        <v>1915</v>
      </c>
      <c r="CJ5" t="s">
        <v>1916</v>
      </c>
      <c r="CK5" t="s">
        <v>1917</v>
      </c>
      <c r="CL5" t="s">
        <v>1918</v>
      </c>
      <c r="CM5" t="s">
        <v>1919</v>
      </c>
      <c r="CN5" t="s">
        <v>1920</v>
      </c>
      <c r="CO5" t="s">
        <v>1921</v>
      </c>
      <c r="CP5" t="s">
        <v>1922</v>
      </c>
      <c r="CQ5" t="s">
        <v>1923</v>
      </c>
      <c r="CR5" t="s">
        <v>1924</v>
      </c>
      <c r="CS5" t="s">
        <v>1925</v>
      </c>
      <c r="CT5" t="s">
        <v>1926</v>
      </c>
      <c r="CU5" t="s">
        <v>1927</v>
      </c>
      <c r="CV5" t="s">
        <v>1928</v>
      </c>
      <c r="CW5" t="s">
        <v>1929</v>
      </c>
      <c r="CX5" t="s">
        <v>1930</v>
      </c>
      <c r="CY5" t="s">
        <v>1931</v>
      </c>
      <c r="CZ5" t="s">
        <v>1932</v>
      </c>
      <c r="DA5" t="s">
        <v>1933</v>
      </c>
      <c r="DB5" t="s">
        <v>1934</v>
      </c>
      <c r="DC5" t="s">
        <v>1935</v>
      </c>
      <c r="DD5" t="s">
        <v>1936</v>
      </c>
      <c r="DE5" t="s">
        <v>1937</v>
      </c>
      <c r="DF5" t="s">
        <v>1938</v>
      </c>
      <c r="DG5" t="s">
        <v>1939</v>
      </c>
      <c r="DH5" t="s">
        <v>1940</v>
      </c>
      <c r="DI5" t="s">
        <v>1941</v>
      </c>
      <c r="DJ5" t="s">
        <v>1942</v>
      </c>
      <c r="DK5" t="s">
        <v>1943</v>
      </c>
      <c r="DL5" t="s">
        <v>1944</v>
      </c>
      <c r="DM5" t="s">
        <v>1945</v>
      </c>
      <c r="DN5" t="s">
        <v>1946</v>
      </c>
      <c r="DO5" t="s">
        <v>1947</v>
      </c>
      <c r="DP5" t="s">
        <v>1948</v>
      </c>
      <c r="DQ5" t="s">
        <v>1949</v>
      </c>
      <c r="DR5" t="s">
        <v>1950</v>
      </c>
      <c r="DS5" t="s">
        <v>1951</v>
      </c>
      <c r="DT5" t="s">
        <v>1952</v>
      </c>
      <c r="DU5" t="s">
        <v>1953</v>
      </c>
      <c r="DV5" t="s">
        <v>1954</v>
      </c>
    </row>
    <row r="11" spans="1:126">
      <c r="C11" s="2"/>
    </row>
  </sheetData>
  <pageMargins left="0.7" right="0.7" top="0.75" bottom="0.75" header="0.3" footer="0.3"/>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3:K9"/>
  <sheetViews>
    <sheetView workbookViewId="0">
      <selection activeCell="C7" sqref="C7"/>
    </sheetView>
  </sheetViews>
  <sheetFormatPr defaultRowHeight="15"/>
  <cols>
    <col min="1" max="1" width="35.5703125" bestFit="1" customWidth="1"/>
    <col min="2" max="2" width="24.5703125" bestFit="1" customWidth="1"/>
    <col min="3" max="3" width="28.85546875" bestFit="1" customWidth="1"/>
    <col min="4" max="4" width="48.140625" bestFit="1" customWidth="1"/>
    <col min="5" max="5" width="51.42578125" bestFit="1" customWidth="1"/>
    <col min="6" max="6" width="34.7109375" bestFit="1" customWidth="1"/>
    <col min="7" max="7" width="49.140625" bestFit="1" customWidth="1"/>
    <col min="8" max="8" width="36" bestFit="1" customWidth="1"/>
    <col min="9" max="9" width="40.42578125" bestFit="1" customWidth="1"/>
    <col min="10" max="10" width="32.140625" bestFit="1" customWidth="1"/>
    <col min="11" max="11" width="37.5703125" bestFit="1" customWidth="1"/>
  </cols>
  <sheetData>
    <row r="3" spans="1:11">
      <c r="A3" s="23" t="s">
        <v>33</v>
      </c>
      <c r="B3" t="s">
        <v>142</v>
      </c>
      <c r="C3" t="s">
        <v>143</v>
      </c>
      <c r="D3" t="s">
        <v>144</v>
      </c>
      <c r="E3" t="s">
        <v>145</v>
      </c>
      <c r="F3" t="s">
        <v>146</v>
      </c>
      <c r="G3" t="s">
        <v>147</v>
      </c>
      <c r="H3" t="s">
        <v>148</v>
      </c>
      <c r="I3" t="s">
        <v>149</v>
      </c>
      <c r="J3" t="s">
        <v>150</v>
      </c>
      <c r="K3" t="s">
        <v>151</v>
      </c>
    </row>
    <row r="4" spans="1:11">
      <c r="A4" s="3" t="s">
        <v>165</v>
      </c>
      <c r="B4">
        <v>243</v>
      </c>
      <c r="C4">
        <v>226</v>
      </c>
      <c r="D4">
        <v>245</v>
      </c>
      <c r="E4">
        <v>245</v>
      </c>
      <c r="F4">
        <v>243</v>
      </c>
      <c r="G4">
        <v>245</v>
      </c>
      <c r="H4">
        <v>233</v>
      </c>
      <c r="I4">
        <v>37</v>
      </c>
      <c r="J4">
        <v>78</v>
      </c>
      <c r="K4">
        <v>209</v>
      </c>
    </row>
    <row r="5" spans="1:11">
      <c r="A5" s="3" t="s">
        <v>166</v>
      </c>
      <c r="B5">
        <v>213</v>
      </c>
      <c r="C5">
        <v>201</v>
      </c>
      <c r="D5">
        <v>214</v>
      </c>
      <c r="E5">
        <v>213</v>
      </c>
      <c r="F5">
        <v>211</v>
      </c>
      <c r="G5">
        <v>216</v>
      </c>
      <c r="H5">
        <v>200</v>
      </c>
      <c r="I5">
        <v>0</v>
      </c>
      <c r="J5">
        <v>129</v>
      </c>
      <c r="K5">
        <v>216</v>
      </c>
    </row>
    <row r="6" spans="1:11">
      <c r="A6" s="3" t="s">
        <v>167</v>
      </c>
      <c r="B6">
        <v>111</v>
      </c>
      <c r="C6">
        <v>104</v>
      </c>
      <c r="D6">
        <v>113</v>
      </c>
      <c r="E6">
        <v>113</v>
      </c>
      <c r="F6">
        <v>110</v>
      </c>
      <c r="G6">
        <v>111</v>
      </c>
      <c r="H6">
        <v>108</v>
      </c>
      <c r="I6">
        <v>32</v>
      </c>
      <c r="J6">
        <v>78</v>
      </c>
      <c r="K6">
        <v>78</v>
      </c>
    </row>
    <row r="7" spans="1:11">
      <c r="A7" s="3" t="s">
        <v>168</v>
      </c>
      <c r="B7">
        <v>168</v>
      </c>
      <c r="C7">
        <v>156</v>
      </c>
      <c r="D7">
        <v>168</v>
      </c>
      <c r="E7">
        <v>168</v>
      </c>
      <c r="F7">
        <v>168</v>
      </c>
      <c r="G7">
        <v>167</v>
      </c>
      <c r="H7">
        <v>141</v>
      </c>
      <c r="I7">
        <v>22</v>
      </c>
      <c r="J7">
        <v>118</v>
      </c>
      <c r="K7">
        <v>139</v>
      </c>
    </row>
    <row r="8" spans="1:11">
      <c r="A8" s="3" t="s">
        <v>169</v>
      </c>
      <c r="B8">
        <v>88</v>
      </c>
      <c r="C8">
        <v>89</v>
      </c>
      <c r="D8">
        <v>81</v>
      </c>
      <c r="E8">
        <v>89</v>
      </c>
      <c r="F8">
        <v>89</v>
      </c>
      <c r="G8">
        <v>89</v>
      </c>
      <c r="H8">
        <v>80</v>
      </c>
      <c r="I8">
        <v>10</v>
      </c>
      <c r="J8">
        <v>43</v>
      </c>
      <c r="K8">
        <v>79</v>
      </c>
    </row>
    <row r="9" spans="1:11">
      <c r="A9" s="3" t="s">
        <v>100</v>
      </c>
      <c r="B9">
        <v>823</v>
      </c>
      <c r="C9">
        <v>776</v>
      </c>
      <c r="D9">
        <v>821</v>
      </c>
      <c r="E9">
        <v>828</v>
      </c>
      <c r="F9">
        <v>821</v>
      </c>
      <c r="G9">
        <v>828</v>
      </c>
      <c r="H9">
        <v>762</v>
      </c>
      <c r="I9">
        <v>101</v>
      </c>
      <c r="J9">
        <v>446</v>
      </c>
      <c r="K9">
        <v>721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F5A41-B346-4AC9-9EA6-B7A891DA51A8}">
  <dimension ref="A1:G45"/>
  <sheetViews>
    <sheetView workbookViewId="0"/>
  </sheetViews>
  <sheetFormatPr defaultRowHeight="15"/>
  <cols>
    <col min="1" max="1" width="12.5703125" bestFit="1" customWidth="1"/>
    <col min="2" max="2" width="52.42578125" bestFit="1" customWidth="1"/>
    <col min="3" max="3" width="12.28515625" bestFit="1" customWidth="1"/>
    <col min="4" max="4" width="15.140625" bestFit="1" customWidth="1"/>
    <col min="5" max="5" width="15.7109375" bestFit="1" customWidth="1"/>
    <col min="6" max="6" width="23.7109375" bestFit="1" customWidth="1"/>
    <col min="7" max="7" width="16.7109375" bestFit="1" customWidth="1"/>
  </cols>
  <sheetData>
    <row r="1" spans="1:7">
      <c r="A1" t="s">
        <v>192</v>
      </c>
      <c r="B1" t="s">
        <v>185</v>
      </c>
      <c r="C1" t="s">
        <v>193</v>
      </c>
      <c r="D1" t="s">
        <v>194</v>
      </c>
      <c r="E1" t="s">
        <v>195</v>
      </c>
      <c r="F1" t="s">
        <v>196</v>
      </c>
      <c r="G1" t="s">
        <v>199</v>
      </c>
    </row>
    <row r="2" spans="1:7">
      <c r="A2" t="s">
        <v>1497</v>
      </c>
      <c r="B2" t="s">
        <v>73</v>
      </c>
      <c r="C2" t="s">
        <v>1498</v>
      </c>
      <c r="D2" t="s">
        <v>189</v>
      </c>
      <c r="E2" t="s">
        <v>1499</v>
      </c>
      <c r="F2" t="s">
        <v>66</v>
      </c>
      <c r="G2" t="s">
        <v>330</v>
      </c>
    </row>
    <row r="3" spans="1:7">
      <c r="A3" t="s">
        <v>1535</v>
      </c>
      <c r="B3" t="s">
        <v>65</v>
      </c>
      <c r="C3" t="s">
        <v>1498</v>
      </c>
      <c r="D3" t="s">
        <v>189</v>
      </c>
      <c r="E3" t="s">
        <v>1536</v>
      </c>
      <c r="F3" t="s">
        <v>60</v>
      </c>
      <c r="G3" t="s">
        <v>330</v>
      </c>
    </row>
    <row r="4" spans="1:7">
      <c r="A4" t="s">
        <v>1506</v>
      </c>
      <c r="B4" t="s">
        <v>68</v>
      </c>
      <c r="C4" t="s">
        <v>1498</v>
      </c>
      <c r="D4" t="s">
        <v>189</v>
      </c>
      <c r="E4" t="s">
        <v>1499</v>
      </c>
      <c r="F4" t="s">
        <v>66</v>
      </c>
      <c r="G4" t="s">
        <v>217</v>
      </c>
    </row>
    <row r="5" spans="1:7">
      <c r="A5" t="s">
        <v>1511</v>
      </c>
      <c r="B5" t="s">
        <v>69</v>
      </c>
      <c r="C5" t="s">
        <v>1498</v>
      </c>
      <c r="D5" t="s">
        <v>189</v>
      </c>
      <c r="E5" t="s">
        <v>1499</v>
      </c>
      <c r="F5" t="s">
        <v>66</v>
      </c>
      <c r="G5" t="s">
        <v>217</v>
      </c>
    </row>
    <row r="6" spans="1:7">
      <c r="A6" t="s">
        <v>1515</v>
      </c>
      <c r="B6" t="s">
        <v>1955</v>
      </c>
      <c r="C6" t="s">
        <v>1498</v>
      </c>
      <c r="D6" t="s">
        <v>189</v>
      </c>
      <c r="E6" t="s">
        <v>1499</v>
      </c>
      <c r="F6" t="s">
        <v>66</v>
      </c>
      <c r="G6" t="s">
        <v>217</v>
      </c>
    </row>
    <row r="7" spans="1:7">
      <c r="A7" t="s">
        <v>1519</v>
      </c>
      <c r="B7" t="s">
        <v>67</v>
      </c>
      <c r="C7" t="s">
        <v>1498</v>
      </c>
      <c r="D7" t="s">
        <v>189</v>
      </c>
      <c r="E7" t="s">
        <v>1499</v>
      </c>
      <c r="F7" t="s">
        <v>66</v>
      </c>
      <c r="G7" t="s">
        <v>217</v>
      </c>
    </row>
    <row r="8" spans="1:7">
      <c r="A8" t="s">
        <v>1523</v>
      </c>
      <c r="B8" t="s">
        <v>70</v>
      </c>
      <c r="C8" t="s">
        <v>1498</v>
      </c>
      <c r="D8" t="s">
        <v>189</v>
      </c>
      <c r="E8" t="s">
        <v>1499</v>
      </c>
      <c r="F8" t="s">
        <v>66</v>
      </c>
      <c r="G8" t="s">
        <v>217</v>
      </c>
    </row>
    <row r="9" spans="1:7">
      <c r="A9" t="s">
        <v>1527</v>
      </c>
      <c r="B9" t="s">
        <v>71</v>
      </c>
      <c r="C9" t="s">
        <v>1498</v>
      </c>
      <c r="D9" t="s">
        <v>189</v>
      </c>
      <c r="E9" t="s">
        <v>1499</v>
      </c>
      <c r="F9" t="s">
        <v>66</v>
      </c>
      <c r="G9" t="s">
        <v>217</v>
      </c>
    </row>
    <row r="10" spans="1:7">
      <c r="A10" t="s">
        <v>1556</v>
      </c>
      <c r="B10" t="s">
        <v>86</v>
      </c>
      <c r="C10" t="s">
        <v>1498</v>
      </c>
      <c r="D10" t="s">
        <v>189</v>
      </c>
      <c r="E10" t="s">
        <v>1557</v>
      </c>
      <c r="F10" t="s">
        <v>83</v>
      </c>
      <c r="G10" t="s">
        <v>330</v>
      </c>
    </row>
    <row r="11" spans="1:7">
      <c r="A11" t="s">
        <v>1540</v>
      </c>
      <c r="B11" t="s">
        <v>61</v>
      </c>
      <c r="C11" t="s">
        <v>1498</v>
      </c>
      <c r="D11" t="s">
        <v>189</v>
      </c>
      <c r="E11" t="s">
        <v>1536</v>
      </c>
      <c r="F11" t="s">
        <v>60</v>
      </c>
      <c r="G11" t="s">
        <v>217</v>
      </c>
    </row>
    <row r="12" spans="1:7">
      <c r="A12" t="s">
        <v>1544</v>
      </c>
      <c r="B12" t="s">
        <v>62</v>
      </c>
      <c r="C12" t="s">
        <v>1498</v>
      </c>
      <c r="D12" t="s">
        <v>189</v>
      </c>
      <c r="E12" t="s">
        <v>1536</v>
      </c>
      <c r="F12" t="s">
        <v>60</v>
      </c>
      <c r="G12" t="s">
        <v>217</v>
      </c>
    </row>
    <row r="13" spans="1:7">
      <c r="A13" t="s">
        <v>1548</v>
      </c>
      <c r="B13" t="s">
        <v>64</v>
      </c>
      <c r="C13" t="s">
        <v>1498</v>
      </c>
      <c r="D13" t="s">
        <v>189</v>
      </c>
      <c r="E13" t="s">
        <v>1536</v>
      </c>
      <c r="F13" t="s">
        <v>60</v>
      </c>
      <c r="G13" t="s">
        <v>217</v>
      </c>
    </row>
    <row r="14" spans="1:7">
      <c r="A14" t="s">
        <v>1552</v>
      </c>
      <c r="B14" t="s">
        <v>63</v>
      </c>
      <c r="C14" t="s">
        <v>1498</v>
      </c>
      <c r="D14" t="s">
        <v>189</v>
      </c>
      <c r="E14" t="s">
        <v>1536</v>
      </c>
      <c r="F14" t="s">
        <v>60</v>
      </c>
      <c r="G14" t="s">
        <v>217</v>
      </c>
    </row>
    <row r="15" spans="1:7">
      <c r="A15" t="s">
        <v>1571</v>
      </c>
      <c r="B15" t="s">
        <v>81</v>
      </c>
      <c r="C15" t="s">
        <v>1498</v>
      </c>
      <c r="D15" t="s">
        <v>189</v>
      </c>
      <c r="E15" t="s">
        <v>1572</v>
      </c>
      <c r="F15" t="s">
        <v>75</v>
      </c>
      <c r="G15" t="s">
        <v>330</v>
      </c>
    </row>
    <row r="16" spans="1:7">
      <c r="A16" t="s">
        <v>1563</v>
      </c>
      <c r="B16" t="s">
        <v>85</v>
      </c>
      <c r="C16" t="s">
        <v>1498</v>
      </c>
      <c r="D16" t="s">
        <v>189</v>
      </c>
      <c r="E16" t="s">
        <v>1557</v>
      </c>
      <c r="F16" t="s">
        <v>83</v>
      </c>
      <c r="G16" t="s">
        <v>217</v>
      </c>
    </row>
    <row r="17" spans="1:7">
      <c r="A17" t="s">
        <v>1567</v>
      </c>
      <c r="B17" t="s">
        <v>84</v>
      </c>
      <c r="C17" t="s">
        <v>1498</v>
      </c>
      <c r="D17" t="s">
        <v>189</v>
      </c>
      <c r="E17" t="s">
        <v>1557</v>
      </c>
      <c r="F17" t="s">
        <v>83</v>
      </c>
      <c r="G17" t="s">
        <v>217</v>
      </c>
    </row>
    <row r="18" spans="1:7">
      <c r="A18" t="s">
        <v>1531</v>
      </c>
      <c r="B18" t="s">
        <v>72</v>
      </c>
      <c r="C18" t="s">
        <v>1498</v>
      </c>
      <c r="D18" t="s">
        <v>189</v>
      </c>
      <c r="E18" t="s">
        <v>1499</v>
      </c>
      <c r="F18" t="s">
        <v>66</v>
      </c>
      <c r="G18" t="s">
        <v>330</v>
      </c>
    </row>
    <row r="19" spans="1:7">
      <c r="A19" t="s">
        <v>1578</v>
      </c>
      <c r="B19" t="s">
        <v>79</v>
      </c>
      <c r="C19" t="s">
        <v>1498</v>
      </c>
      <c r="D19" t="s">
        <v>189</v>
      </c>
      <c r="E19" t="s">
        <v>1572</v>
      </c>
      <c r="F19" t="s">
        <v>75</v>
      </c>
      <c r="G19" t="s">
        <v>217</v>
      </c>
    </row>
    <row r="20" spans="1:7">
      <c r="A20" t="s">
        <v>1583</v>
      </c>
      <c r="B20" t="s">
        <v>1956</v>
      </c>
      <c r="C20" t="s">
        <v>1498</v>
      </c>
      <c r="D20" t="s">
        <v>189</v>
      </c>
      <c r="E20" t="s">
        <v>1572</v>
      </c>
      <c r="F20" t="s">
        <v>75</v>
      </c>
      <c r="G20" t="s">
        <v>217</v>
      </c>
    </row>
    <row r="21" spans="1:7">
      <c r="A21" t="s">
        <v>1587</v>
      </c>
      <c r="B21" t="s">
        <v>76</v>
      </c>
      <c r="C21" t="s">
        <v>1498</v>
      </c>
      <c r="D21" t="s">
        <v>189</v>
      </c>
      <c r="E21" t="s">
        <v>1572</v>
      </c>
      <c r="F21" t="s">
        <v>75</v>
      </c>
      <c r="G21" t="s">
        <v>217</v>
      </c>
    </row>
    <row r="22" spans="1:7">
      <c r="A22" t="s">
        <v>1591</v>
      </c>
      <c r="B22" t="s">
        <v>77</v>
      </c>
      <c r="C22" t="s">
        <v>1498</v>
      </c>
      <c r="D22" t="s">
        <v>189</v>
      </c>
      <c r="E22" t="s">
        <v>1572</v>
      </c>
      <c r="F22" t="s">
        <v>75</v>
      </c>
      <c r="G22" t="s">
        <v>217</v>
      </c>
    </row>
    <row r="23" spans="1:7">
      <c r="A23" t="s">
        <v>1595</v>
      </c>
      <c r="B23" t="s">
        <v>78</v>
      </c>
      <c r="C23" t="s">
        <v>1498</v>
      </c>
      <c r="D23" t="s">
        <v>189</v>
      </c>
      <c r="E23" t="s">
        <v>1572</v>
      </c>
      <c r="F23" t="s">
        <v>75</v>
      </c>
      <c r="G23" t="s">
        <v>217</v>
      </c>
    </row>
    <row r="24" spans="1:7">
      <c r="A24" t="s">
        <v>1599</v>
      </c>
      <c r="B24" t="s">
        <v>80</v>
      </c>
      <c r="C24" t="s">
        <v>1498</v>
      </c>
      <c r="D24" t="s">
        <v>189</v>
      </c>
      <c r="E24" t="s">
        <v>1572</v>
      </c>
      <c r="F24" t="s">
        <v>75</v>
      </c>
      <c r="G24" t="s">
        <v>217</v>
      </c>
    </row>
    <row r="25" spans="1:7">
      <c r="A25" t="s">
        <v>1603</v>
      </c>
      <c r="B25" t="s">
        <v>88</v>
      </c>
      <c r="C25" t="s">
        <v>1498</v>
      </c>
      <c r="D25" t="s">
        <v>189</v>
      </c>
      <c r="E25" t="s">
        <v>1604</v>
      </c>
      <c r="F25" t="s">
        <v>87</v>
      </c>
      <c r="G25" t="s">
        <v>217</v>
      </c>
    </row>
    <row r="26" spans="1:7">
      <c r="A26" t="s">
        <v>1609</v>
      </c>
      <c r="B26" t="s">
        <v>89</v>
      </c>
      <c r="C26" t="s">
        <v>1498</v>
      </c>
      <c r="D26" t="s">
        <v>189</v>
      </c>
      <c r="E26" t="s">
        <v>1604</v>
      </c>
      <c r="F26" t="s">
        <v>87</v>
      </c>
      <c r="G26" t="s">
        <v>217</v>
      </c>
    </row>
    <row r="27" spans="1:7">
      <c r="A27" t="s">
        <v>1613</v>
      </c>
      <c r="B27" t="s">
        <v>90</v>
      </c>
      <c r="C27" t="s">
        <v>1498</v>
      </c>
      <c r="D27" t="s">
        <v>189</v>
      </c>
      <c r="E27" t="s">
        <v>1604</v>
      </c>
      <c r="F27" t="s">
        <v>87</v>
      </c>
      <c r="G27" t="s">
        <v>217</v>
      </c>
    </row>
    <row r="28" spans="1:7">
      <c r="A28" t="s">
        <v>1617</v>
      </c>
      <c r="B28" t="s">
        <v>91</v>
      </c>
      <c r="C28" t="s">
        <v>1498</v>
      </c>
      <c r="D28" t="s">
        <v>189</v>
      </c>
      <c r="E28" t="s">
        <v>1604</v>
      </c>
      <c r="F28" t="s">
        <v>87</v>
      </c>
      <c r="G28" t="s">
        <v>217</v>
      </c>
    </row>
    <row r="29" spans="1:7">
      <c r="A29" t="s">
        <v>1618</v>
      </c>
      <c r="B29" t="s">
        <v>92</v>
      </c>
      <c r="C29" t="s">
        <v>1498</v>
      </c>
      <c r="D29" t="s">
        <v>189</v>
      </c>
      <c r="E29" t="s">
        <v>1604</v>
      </c>
      <c r="F29" t="s">
        <v>87</v>
      </c>
      <c r="G29" t="s">
        <v>217</v>
      </c>
    </row>
    <row r="30" spans="1:7">
      <c r="A30" t="s">
        <v>1622</v>
      </c>
      <c r="B30" t="s">
        <v>93</v>
      </c>
      <c r="C30" t="s">
        <v>1498</v>
      </c>
      <c r="D30" t="s">
        <v>189</v>
      </c>
      <c r="E30" t="s">
        <v>1604</v>
      </c>
      <c r="F30" t="s">
        <v>87</v>
      </c>
      <c r="G30" t="s">
        <v>217</v>
      </c>
    </row>
    <row r="31" spans="1:7">
      <c r="A31" t="s">
        <v>1623</v>
      </c>
      <c r="B31" t="s">
        <v>55</v>
      </c>
      <c r="C31" t="s">
        <v>1498</v>
      </c>
      <c r="D31" t="s">
        <v>189</v>
      </c>
      <c r="E31" t="s">
        <v>1624</v>
      </c>
      <c r="F31" t="s">
        <v>54</v>
      </c>
      <c r="G31" t="s">
        <v>217</v>
      </c>
    </row>
    <row r="32" spans="1:7">
      <c r="A32" t="s">
        <v>1629</v>
      </c>
      <c r="B32" t="s">
        <v>56</v>
      </c>
      <c r="C32" t="s">
        <v>1498</v>
      </c>
      <c r="D32" t="s">
        <v>189</v>
      </c>
      <c r="E32" t="s">
        <v>1624</v>
      </c>
      <c r="F32" t="s">
        <v>54</v>
      </c>
      <c r="G32" t="s">
        <v>217</v>
      </c>
    </row>
    <row r="33" spans="1:7">
      <c r="A33" t="s">
        <v>1633</v>
      </c>
      <c r="B33" t="s">
        <v>1957</v>
      </c>
      <c r="C33" t="s">
        <v>1498</v>
      </c>
      <c r="D33" t="s">
        <v>189</v>
      </c>
      <c r="E33" t="s">
        <v>1624</v>
      </c>
      <c r="F33" t="s">
        <v>54</v>
      </c>
      <c r="G33" t="s">
        <v>217</v>
      </c>
    </row>
    <row r="34" spans="1:7">
      <c r="A34" t="s">
        <v>1637</v>
      </c>
      <c r="B34" t="s">
        <v>57</v>
      </c>
      <c r="C34" t="s">
        <v>1498</v>
      </c>
      <c r="D34" t="s">
        <v>189</v>
      </c>
      <c r="E34" t="s">
        <v>1624</v>
      </c>
      <c r="F34" t="s">
        <v>54</v>
      </c>
      <c r="G34" t="s">
        <v>217</v>
      </c>
    </row>
    <row r="35" spans="1:7">
      <c r="A35" t="s">
        <v>1641</v>
      </c>
      <c r="B35" t="s">
        <v>58</v>
      </c>
      <c r="C35" t="s">
        <v>1498</v>
      </c>
      <c r="D35" t="s">
        <v>189</v>
      </c>
      <c r="E35" t="s">
        <v>1624</v>
      </c>
      <c r="F35" t="s">
        <v>54</v>
      </c>
      <c r="G35" t="s">
        <v>217</v>
      </c>
    </row>
    <row r="36" spans="1:7">
      <c r="A36" t="s">
        <v>1642</v>
      </c>
      <c r="B36" t="s">
        <v>98</v>
      </c>
      <c r="C36" t="s">
        <v>1498</v>
      </c>
      <c r="D36" t="s">
        <v>189</v>
      </c>
      <c r="E36" t="s">
        <v>1643</v>
      </c>
      <c r="F36" t="s">
        <v>94</v>
      </c>
      <c r="G36" t="s">
        <v>217</v>
      </c>
    </row>
    <row r="37" spans="1:7">
      <c r="A37" t="s">
        <v>1649</v>
      </c>
      <c r="B37" t="s">
        <v>97</v>
      </c>
      <c r="C37" t="s">
        <v>1498</v>
      </c>
      <c r="D37" t="s">
        <v>189</v>
      </c>
      <c r="E37" t="s">
        <v>1643</v>
      </c>
      <c r="F37" t="s">
        <v>94</v>
      </c>
      <c r="G37" t="s">
        <v>217</v>
      </c>
    </row>
    <row r="38" spans="1:7">
      <c r="A38" t="s">
        <v>1653</v>
      </c>
      <c r="B38" t="s">
        <v>95</v>
      </c>
      <c r="C38" t="s">
        <v>1498</v>
      </c>
      <c r="D38" t="s">
        <v>189</v>
      </c>
      <c r="E38" t="s">
        <v>1643</v>
      </c>
      <c r="F38" t="s">
        <v>94</v>
      </c>
      <c r="G38" t="s">
        <v>217</v>
      </c>
    </row>
    <row r="39" spans="1:7">
      <c r="A39" t="s">
        <v>1657</v>
      </c>
      <c r="B39" t="s">
        <v>96</v>
      </c>
      <c r="C39" t="s">
        <v>1498</v>
      </c>
      <c r="D39" t="s">
        <v>189</v>
      </c>
      <c r="E39" t="s">
        <v>1643</v>
      </c>
      <c r="F39" t="s">
        <v>94</v>
      </c>
      <c r="G39" t="s">
        <v>217</v>
      </c>
    </row>
    <row r="40" spans="1:7">
      <c r="A40" t="s">
        <v>1661</v>
      </c>
      <c r="B40" t="s">
        <v>99</v>
      </c>
      <c r="C40" t="s">
        <v>1498</v>
      </c>
      <c r="D40" t="s">
        <v>189</v>
      </c>
      <c r="E40" t="s">
        <v>1643</v>
      </c>
      <c r="F40" t="s">
        <v>94</v>
      </c>
      <c r="G40" t="s">
        <v>217</v>
      </c>
    </row>
    <row r="41" spans="1:7">
      <c r="A41" t="s">
        <v>1958</v>
      </c>
      <c r="B41" t="s">
        <v>166</v>
      </c>
      <c r="C41" t="s">
        <v>1498</v>
      </c>
      <c r="D41" t="s">
        <v>1959</v>
      </c>
      <c r="E41" t="s">
        <v>1499</v>
      </c>
      <c r="F41" t="s">
        <v>1959</v>
      </c>
      <c r="G41" t="s">
        <v>217</v>
      </c>
    </row>
    <row r="42" spans="1:7">
      <c r="A42" t="s">
        <v>1960</v>
      </c>
      <c r="B42" t="s">
        <v>169</v>
      </c>
      <c r="C42" t="s">
        <v>1498</v>
      </c>
      <c r="D42" t="s">
        <v>1959</v>
      </c>
      <c r="E42" t="s">
        <v>1499</v>
      </c>
      <c r="F42" t="s">
        <v>1959</v>
      </c>
      <c r="G42" t="s">
        <v>330</v>
      </c>
    </row>
    <row r="43" spans="1:7">
      <c r="A43" t="s">
        <v>1961</v>
      </c>
      <c r="B43" t="s">
        <v>168</v>
      </c>
      <c r="C43" t="s">
        <v>1498</v>
      </c>
      <c r="D43" t="s">
        <v>1959</v>
      </c>
      <c r="E43" t="s">
        <v>1643</v>
      </c>
      <c r="F43" t="s">
        <v>1959</v>
      </c>
      <c r="G43" t="s">
        <v>217</v>
      </c>
    </row>
    <row r="44" spans="1:7">
      <c r="A44" t="s">
        <v>1962</v>
      </c>
      <c r="B44" t="s">
        <v>167</v>
      </c>
      <c r="C44" t="s">
        <v>1498</v>
      </c>
      <c r="D44" t="s">
        <v>1959</v>
      </c>
      <c r="E44" t="s">
        <v>1643</v>
      </c>
      <c r="F44" t="s">
        <v>1959</v>
      </c>
      <c r="G44" t="s">
        <v>217</v>
      </c>
    </row>
    <row r="45" spans="1:7">
      <c r="A45" t="s">
        <v>1963</v>
      </c>
      <c r="B45" t="s">
        <v>165</v>
      </c>
      <c r="C45" t="s">
        <v>1498</v>
      </c>
      <c r="D45" t="s">
        <v>1959</v>
      </c>
      <c r="E45" t="s">
        <v>1643</v>
      </c>
      <c r="F45" t="s">
        <v>1959</v>
      </c>
      <c r="G45" t="s">
        <v>217</v>
      </c>
    </row>
  </sheetData>
  <pageMargins left="0.7" right="0.7" top="0.75" bottom="0.75" header="0.3" footer="0.3"/>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E21"/>
  <sheetViews>
    <sheetView workbookViewId="0">
      <selection activeCell="E30" sqref="E30"/>
    </sheetView>
  </sheetViews>
  <sheetFormatPr defaultRowHeight="15"/>
  <cols>
    <col min="1" max="1" width="10.7109375" style="2" bestFit="1" customWidth="1"/>
    <col min="2" max="2" width="9.42578125" bestFit="1" customWidth="1"/>
    <col min="3" max="3" width="16.5703125" bestFit="1" customWidth="1"/>
    <col min="4" max="4" width="38.42578125" bestFit="1" customWidth="1"/>
    <col min="5" max="5" width="42.5703125" bestFit="1" customWidth="1"/>
    <col min="6" max="6" width="51.42578125" bestFit="1" customWidth="1"/>
    <col min="7" max="7" width="42.140625" bestFit="1" customWidth="1"/>
    <col min="8" max="8" width="51.42578125" bestFit="1" customWidth="1"/>
    <col min="9" max="9" width="42.5703125" bestFit="1" customWidth="1"/>
    <col min="10" max="10" width="51" bestFit="1" customWidth="1"/>
    <col min="11" max="11" width="42.5703125" bestFit="1" customWidth="1"/>
    <col min="12" max="12" width="51.42578125" bestFit="1" customWidth="1"/>
    <col min="13" max="13" width="62.140625" bestFit="1" customWidth="1"/>
    <col min="14" max="14" width="44.85546875" bestFit="1" customWidth="1"/>
    <col min="15" max="15" width="20.140625" bestFit="1" customWidth="1"/>
    <col min="16" max="16" width="24.42578125" bestFit="1" customWidth="1"/>
    <col min="17" max="17" width="43.5703125" bestFit="1" customWidth="1"/>
    <col min="18" max="18" width="46.85546875" bestFit="1" customWidth="1"/>
    <col min="19" max="19" width="30.140625" bestFit="1" customWidth="1"/>
    <col min="20" max="20" width="44.7109375" bestFit="1" customWidth="1"/>
    <col min="21" max="21" width="31.42578125" bestFit="1" customWidth="1"/>
    <col min="22" max="22" width="35.85546875" bestFit="1" customWidth="1"/>
    <col min="23" max="23" width="27.5703125" bestFit="1" customWidth="1"/>
    <col min="24" max="24" width="33.140625" bestFit="1" customWidth="1"/>
    <col min="25" max="25" width="48.140625" bestFit="1" customWidth="1"/>
    <col min="26" max="26" width="54.5703125" bestFit="1" customWidth="1"/>
    <col min="27" max="27" width="24.42578125" bestFit="1" customWidth="1"/>
    <col min="28" max="28" width="35.5703125" bestFit="1" customWidth="1"/>
    <col min="29" max="29" width="15.7109375" bestFit="1" customWidth="1"/>
    <col min="30" max="30" width="13.28515625" bestFit="1" customWidth="1"/>
    <col min="31" max="31" width="16.7109375" bestFit="1" customWidth="1"/>
    <col min="32" max="32" width="10.5703125" bestFit="1" customWidth="1"/>
  </cols>
  <sheetData>
    <row r="1" spans="1:31">
      <c r="A1" s="2" t="s">
        <v>1669</v>
      </c>
      <c r="B1" t="s">
        <v>1670</v>
      </c>
      <c r="C1" t="s">
        <v>1964</v>
      </c>
      <c r="D1" t="s">
        <v>1672</v>
      </c>
      <c r="E1" t="s">
        <v>1673</v>
      </c>
      <c r="F1" t="s">
        <v>1674</v>
      </c>
      <c r="G1" t="s">
        <v>1675</v>
      </c>
      <c r="H1" t="s">
        <v>1676</v>
      </c>
      <c r="I1" t="s">
        <v>1677</v>
      </c>
      <c r="J1" t="s">
        <v>1678</v>
      </c>
      <c r="K1" t="s">
        <v>1679</v>
      </c>
      <c r="L1" t="s">
        <v>1680</v>
      </c>
      <c r="M1" t="s">
        <v>1965</v>
      </c>
      <c r="N1" t="s">
        <v>1966</v>
      </c>
      <c r="O1" t="s">
        <v>1683</v>
      </c>
      <c r="P1" t="s">
        <v>1684</v>
      </c>
      <c r="Q1" t="s">
        <v>1685</v>
      </c>
      <c r="R1" t="s">
        <v>1686</v>
      </c>
      <c r="S1" t="s">
        <v>1687</v>
      </c>
      <c r="T1" t="s">
        <v>1688</v>
      </c>
      <c r="U1" t="s">
        <v>1689</v>
      </c>
      <c r="V1" t="s">
        <v>1690</v>
      </c>
      <c r="W1" t="s">
        <v>1691</v>
      </c>
      <c r="X1" t="s">
        <v>1692</v>
      </c>
      <c r="Y1" t="s">
        <v>1693</v>
      </c>
      <c r="Z1" t="s">
        <v>1694</v>
      </c>
      <c r="AA1" t="s">
        <v>1695</v>
      </c>
      <c r="AB1" t="s">
        <v>185</v>
      </c>
      <c r="AC1" t="s">
        <v>195</v>
      </c>
      <c r="AD1" t="s">
        <v>196</v>
      </c>
      <c r="AE1" t="s">
        <v>199</v>
      </c>
    </row>
    <row r="2" spans="1:31">
      <c r="A2" s="2">
        <v>44378</v>
      </c>
      <c r="B2" t="s">
        <v>1961</v>
      </c>
      <c r="C2">
        <v>0</v>
      </c>
      <c r="D2">
        <v>0</v>
      </c>
      <c r="E2">
        <v>0</v>
      </c>
      <c r="F2">
        <v>0</v>
      </c>
      <c r="G2">
        <v>0</v>
      </c>
      <c r="H2">
        <v>0</v>
      </c>
      <c r="I2">
        <v>0</v>
      </c>
      <c r="J2">
        <v>0</v>
      </c>
      <c r="K2">
        <v>0</v>
      </c>
      <c r="L2">
        <v>0</v>
      </c>
      <c r="M2">
        <v>0</v>
      </c>
      <c r="N2">
        <v>0</v>
      </c>
      <c r="O2">
        <v>0</v>
      </c>
      <c r="P2">
        <v>0</v>
      </c>
      <c r="Q2">
        <v>0</v>
      </c>
      <c r="R2">
        <v>0</v>
      </c>
      <c r="S2">
        <v>0</v>
      </c>
      <c r="T2">
        <v>0</v>
      </c>
      <c r="U2">
        <v>0</v>
      </c>
      <c r="V2">
        <v>0</v>
      </c>
      <c r="W2">
        <v>0</v>
      </c>
      <c r="X2">
        <v>0</v>
      </c>
      <c r="Y2">
        <v>0</v>
      </c>
      <c r="Z2">
        <v>0</v>
      </c>
      <c r="AA2">
        <v>0</v>
      </c>
      <c r="AB2" t="s">
        <v>168</v>
      </c>
      <c r="AC2" t="s">
        <v>1643</v>
      </c>
      <c r="AD2" t="s">
        <v>1959</v>
      </c>
      <c r="AE2" t="s">
        <v>217</v>
      </c>
    </row>
    <row r="3" spans="1:31">
      <c r="A3" s="2">
        <v>44378</v>
      </c>
      <c r="B3" t="s">
        <v>1960</v>
      </c>
      <c r="C3">
        <v>0</v>
      </c>
      <c r="D3">
        <v>0</v>
      </c>
      <c r="E3">
        <v>0</v>
      </c>
      <c r="F3">
        <v>0</v>
      </c>
      <c r="G3">
        <v>0</v>
      </c>
      <c r="H3">
        <v>0</v>
      </c>
      <c r="I3">
        <v>0</v>
      </c>
      <c r="J3">
        <v>0</v>
      </c>
      <c r="K3">
        <v>0</v>
      </c>
      <c r="L3">
        <v>0</v>
      </c>
      <c r="M3">
        <v>0</v>
      </c>
      <c r="N3">
        <v>11</v>
      </c>
      <c r="O3">
        <v>0</v>
      </c>
      <c r="P3">
        <v>0</v>
      </c>
      <c r="Q3">
        <v>0</v>
      </c>
      <c r="R3">
        <v>0</v>
      </c>
      <c r="S3">
        <v>0</v>
      </c>
      <c r="T3">
        <v>0</v>
      </c>
      <c r="U3">
        <v>0</v>
      </c>
      <c r="V3">
        <v>0</v>
      </c>
      <c r="W3">
        <v>0</v>
      </c>
      <c r="X3">
        <v>0</v>
      </c>
      <c r="Y3">
        <v>0</v>
      </c>
      <c r="Z3">
        <v>0</v>
      </c>
      <c r="AA3">
        <v>0</v>
      </c>
      <c r="AB3" t="s">
        <v>169</v>
      </c>
      <c r="AC3" t="s">
        <v>1499</v>
      </c>
      <c r="AD3" t="s">
        <v>1959</v>
      </c>
      <c r="AE3" t="s">
        <v>330</v>
      </c>
    </row>
    <row r="4" spans="1:31">
      <c r="A4" s="2">
        <v>44378</v>
      </c>
      <c r="B4" t="s">
        <v>1962</v>
      </c>
      <c r="C4">
        <v>0</v>
      </c>
      <c r="D4">
        <v>0</v>
      </c>
      <c r="E4">
        <v>0</v>
      </c>
      <c r="F4">
        <v>0</v>
      </c>
      <c r="G4">
        <v>0</v>
      </c>
      <c r="H4">
        <v>0</v>
      </c>
      <c r="I4">
        <v>0</v>
      </c>
      <c r="J4">
        <v>0</v>
      </c>
      <c r="K4">
        <v>0</v>
      </c>
      <c r="L4">
        <v>0</v>
      </c>
      <c r="M4">
        <v>0</v>
      </c>
      <c r="N4">
        <v>0</v>
      </c>
      <c r="O4">
        <v>0</v>
      </c>
      <c r="P4">
        <v>0</v>
      </c>
      <c r="Q4">
        <v>0</v>
      </c>
      <c r="R4">
        <v>0</v>
      </c>
      <c r="S4">
        <v>0</v>
      </c>
      <c r="T4">
        <v>0</v>
      </c>
      <c r="U4">
        <v>0</v>
      </c>
      <c r="V4">
        <v>0</v>
      </c>
      <c r="W4">
        <v>0</v>
      </c>
      <c r="X4">
        <v>0</v>
      </c>
      <c r="Y4">
        <v>0</v>
      </c>
      <c r="Z4">
        <v>0</v>
      </c>
      <c r="AA4">
        <v>0</v>
      </c>
      <c r="AB4" t="s">
        <v>167</v>
      </c>
      <c r="AC4" t="s">
        <v>1643</v>
      </c>
      <c r="AD4" t="s">
        <v>1959</v>
      </c>
      <c r="AE4" t="s">
        <v>217</v>
      </c>
    </row>
    <row r="5" spans="1:31">
      <c r="A5" s="2">
        <v>44378</v>
      </c>
      <c r="B5" t="s">
        <v>1958</v>
      </c>
      <c r="C5">
        <v>0</v>
      </c>
      <c r="D5">
        <v>0</v>
      </c>
      <c r="E5">
        <v>0</v>
      </c>
      <c r="F5">
        <v>0</v>
      </c>
      <c r="G5">
        <v>0</v>
      </c>
      <c r="H5">
        <v>0</v>
      </c>
      <c r="I5">
        <v>0</v>
      </c>
      <c r="J5">
        <v>0</v>
      </c>
      <c r="K5">
        <v>0</v>
      </c>
      <c r="L5">
        <v>0</v>
      </c>
      <c r="M5">
        <v>0</v>
      </c>
      <c r="N5">
        <v>0</v>
      </c>
      <c r="O5">
        <v>0</v>
      </c>
      <c r="P5">
        <v>0</v>
      </c>
      <c r="Q5">
        <v>0</v>
      </c>
      <c r="R5">
        <v>0</v>
      </c>
      <c r="S5">
        <v>0</v>
      </c>
      <c r="T5">
        <v>0</v>
      </c>
      <c r="U5">
        <v>0</v>
      </c>
      <c r="V5">
        <v>0</v>
      </c>
      <c r="W5">
        <v>0</v>
      </c>
      <c r="X5">
        <v>0</v>
      </c>
      <c r="Y5">
        <v>0</v>
      </c>
      <c r="Z5">
        <v>0</v>
      </c>
      <c r="AA5">
        <v>0</v>
      </c>
      <c r="AB5" t="s">
        <v>166</v>
      </c>
      <c r="AC5" t="s">
        <v>1499</v>
      </c>
      <c r="AD5" t="s">
        <v>1959</v>
      </c>
      <c r="AE5" t="s">
        <v>217</v>
      </c>
    </row>
    <row r="6" spans="1:31">
      <c r="A6" s="2">
        <v>44378</v>
      </c>
      <c r="B6" t="s">
        <v>1963</v>
      </c>
      <c r="C6">
        <v>0</v>
      </c>
      <c r="D6">
        <v>0</v>
      </c>
      <c r="E6">
        <v>0</v>
      </c>
      <c r="F6">
        <v>0</v>
      </c>
      <c r="G6">
        <v>0</v>
      </c>
      <c r="H6">
        <v>0</v>
      </c>
      <c r="I6">
        <v>0</v>
      </c>
      <c r="J6">
        <v>0</v>
      </c>
      <c r="K6">
        <v>0</v>
      </c>
      <c r="L6">
        <v>0</v>
      </c>
      <c r="M6">
        <v>0</v>
      </c>
      <c r="N6">
        <v>0</v>
      </c>
      <c r="O6">
        <v>0</v>
      </c>
      <c r="P6">
        <v>0</v>
      </c>
      <c r="Q6">
        <v>0</v>
      </c>
      <c r="R6">
        <v>0</v>
      </c>
      <c r="S6">
        <v>0</v>
      </c>
      <c r="T6">
        <v>0</v>
      </c>
      <c r="U6">
        <v>0</v>
      </c>
      <c r="V6">
        <v>0</v>
      </c>
      <c r="W6">
        <v>0</v>
      </c>
      <c r="X6">
        <v>0</v>
      </c>
      <c r="Y6">
        <v>0</v>
      </c>
      <c r="Z6">
        <v>0</v>
      </c>
      <c r="AA6">
        <v>0</v>
      </c>
      <c r="AB6" t="s">
        <v>165</v>
      </c>
      <c r="AC6" t="s">
        <v>1643</v>
      </c>
      <c r="AD6" t="s">
        <v>1959</v>
      </c>
      <c r="AE6" t="s">
        <v>217</v>
      </c>
    </row>
    <row r="7" spans="1:31">
      <c r="A7" s="2">
        <v>44470</v>
      </c>
      <c r="B7" t="s">
        <v>1962</v>
      </c>
      <c r="C7">
        <v>4612</v>
      </c>
      <c r="D7">
        <v>19</v>
      </c>
      <c r="E7">
        <v>0</v>
      </c>
      <c r="F7">
        <v>0</v>
      </c>
      <c r="G7">
        <v>19</v>
      </c>
      <c r="H7">
        <v>15</v>
      </c>
      <c r="I7">
        <v>0</v>
      </c>
      <c r="J7">
        <v>0</v>
      </c>
      <c r="K7">
        <v>0</v>
      </c>
      <c r="L7">
        <v>0</v>
      </c>
      <c r="M7">
        <v>15</v>
      </c>
      <c r="N7">
        <v>201</v>
      </c>
      <c r="O7">
        <v>19</v>
      </c>
      <c r="P7">
        <v>16</v>
      </c>
      <c r="Q7">
        <v>19</v>
      </c>
      <c r="R7">
        <v>19</v>
      </c>
      <c r="S7">
        <v>18</v>
      </c>
      <c r="T7">
        <v>19</v>
      </c>
      <c r="U7">
        <v>18</v>
      </c>
      <c r="V7">
        <v>0</v>
      </c>
      <c r="W7">
        <v>17</v>
      </c>
      <c r="X7">
        <v>19</v>
      </c>
      <c r="Y7">
        <v>6</v>
      </c>
      <c r="Z7">
        <v>0</v>
      </c>
      <c r="AA7">
        <v>1</v>
      </c>
      <c r="AB7" t="s">
        <v>167</v>
      </c>
      <c r="AC7" t="s">
        <v>1643</v>
      </c>
      <c r="AD7" t="s">
        <v>1959</v>
      </c>
      <c r="AE7" t="s">
        <v>217</v>
      </c>
    </row>
    <row r="8" spans="1:31">
      <c r="A8" s="2">
        <v>44470</v>
      </c>
      <c r="B8" t="s">
        <v>1961</v>
      </c>
      <c r="C8">
        <v>2211</v>
      </c>
      <c r="D8">
        <v>36</v>
      </c>
      <c r="E8">
        <v>0</v>
      </c>
      <c r="F8">
        <v>0</v>
      </c>
      <c r="G8">
        <v>36</v>
      </c>
      <c r="H8">
        <v>32</v>
      </c>
      <c r="I8">
        <v>0</v>
      </c>
      <c r="J8">
        <v>0</v>
      </c>
      <c r="K8">
        <v>0</v>
      </c>
      <c r="L8">
        <v>0</v>
      </c>
      <c r="M8">
        <v>32</v>
      </c>
      <c r="N8">
        <v>367</v>
      </c>
      <c r="O8">
        <v>36</v>
      </c>
      <c r="P8">
        <v>32</v>
      </c>
      <c r="Q8">
        <v>36</v>
      </c>
      <c r="R8">
        <v>36</v>
      </c>
      <c r="S8">
        <v>36</v>
      </c>
      <c r="T8">
        <v>36</v>
      </c>
      <c r="U8">
        <v>28</v>
      </c>
      <c r="V8">
        <v>0</v>
      </c>
      <c r="W8">
        <v>31</v>
      </c>
      <c r="X8">
        <v>36</v>
      </c>
      <c r="Y8">
        <v>23</v>
      </c>
      <c r="Z8">
        <v>0</v>
      </c>
      <c r="AA8">
        <v>0</v>
      </c>
      <c r="AB8" t="s">
        <v>168</v>
      </c>
      <c r="AC8" t="s">
        <v>1643</v>
      </c>
      <c r="AD8" t="s">
        <v>1959</v>
      </c>
      <c r="AE8" t="s">
        <v>217</v>
      </c>
    </row>
    <row r="9" spans="1:31">
      <c r="A9" s="2">
        <v>44470</v>
      </c>
      <c r="B9" t="s">
        <v>1963</v>
      </c>
      <c r="C9">
        <v>3078</v>
      </c>
      <c r="D9">
        <v>35</v>
      </c>
      <c r="E9">
        <v>0</v>
      </c>
      <c r="F9">
        <v>0</v>
      </c>
      <c r="G9">
        <v>35</v>
      </c>
      <c r="H9">
        <v>29</v>
      </c>
      <c r="I9">
        <v>0</v>
      </c>
      <c r="J9">
        <v>0</v>
      </c>
      <c r="K9">
        <v>0</v>
      </c>
      <c r="L9">
        <v>0</v>
      </c>
      <c r="M9">
        <v>29</v>
      </c>
      <c r="N9">
        <v>208</v>
      </c>
      <c r="O9">
        <v>35</v>
      </c>
      <c r="P9">
        <v>29</v>
      </c>
      <c r="Q9">
        <v>35</v>
      </c>
      <c r="R9">
        <v>35</v>
      </c>
      <c r="S9">
        <v>35</v>
      </c>
      <c r="T9">
        <v>35</v>
      </c>
      <c r="U9">
        <v>31</v>
      </c>
      <c r="V9">
        <v>0</v>
      </c>
      <c r="W9">
        <v>18</v>
      </c>
      <c r="X9">
        <v>35</v>
      </c>
      <c r="Y9">
        <v>15</v>
      </c>
      <c r="Z9">
        <v>0</v>
      </c>
      <c r="AA9">
        <v>0</v>
      </c>
      <c r="AB9" t="s">
        <v>165</v>
      </c>
      <c r="AC9" t="s">
        <v>1643</v>
      </c>
      <c r="AD9" t="s">
        <v>1959</v>
      </c>
      <c r="AE9" t="s">
        <v>217</v>
      </c>
    </row>
    <row r="10" spans="1:31">
      <c r="A10" s="2">
        <v>44470</v>
      </c>
      <c r="B10" t="s">
        <v>1960</v>
      </c>
      <c r="C10">
        <v>3085</v>
      </c>
      <c r="D10">
        <v>11</v>
      </c>
      <c r="E10">
        <v>0</v>
      </c>
      <c r="F10">
        <v>0</v>
      </c>
      <c r="G10">
        <v>11</v>
      </c>
      <c r="H10">
        <v>11</v>
      </c>
      <c r="I10">
        <v>0</v>
      </c>
      <c r="J10">
        <v>0</v>
      </c>
      <c r="K10">
        <v>0</v>
      </c>
      <c r="L10">
        <v>0</v>
      </c>
      <c r="M10">
        <v>11</v>
      </c>
      <c r="N10">
        <v>137</v>
      </c>
      <c r="O10">
        <v>11</v>
      </c>
      <c r="P10">
        <v>11</v>
      </c>
      <c r="Q10">
        <v>11</v>
      </c>
      <c r="R10">
        <v>11</v>
      </c>
      <c r="S10">
        <v>11</v>
      </c>
      <c r="T10">
        <v>11</v>
      </c>
      <c r="U10">
        <v>8</v>
      </c>
      <c r="V10">
        <v>0</v>
      </c>
      <c r="W10">
        <v>11</v>
      </c>
      <c r="X10">
        <v>11</v>
      </c>
      <c r="Y10">
        <v>5</v>
      </c>
      <c r="Z10">
        <v>0</v>
      </c>
      <c r="AA10">
        <v>0</v>
      </c>
      <c r="AB10" t="s">
        <v>169</v>
      </c>
      <c r="AC10" t="s">
        <v>1499</v>
      </c>
      <c r="AD10" t="s">
        <v>1959</v>
      </c>
      <c r="AE10" t="s">
        <v>330</v>
      </c>
    </row>
    <row r="11" spans="1:31">
      <c r="A11" s="2">
        <v>44470</v>
      </c>
      <c r="B11" t="s">
        <v>1958</v>
      </c>
      <c r="C11">
        <v>2519</v>
      </c>
      <c r="D11">
        <v>34</v>
      </c>
      <c r="E11">
        <v>0</v>
      </c>
      <c r="F11">
        <v>0</v>
      </c>
      <c r="G11">
        <v>34</v>
      </c>
      <c r="H11">
        <v>27</v>
      </c>
      <c r="I11">
        <v>0</v>
      </c>
      <c r="J11">
        <v>0</v>
      </c>
      <c r="K11">
        <v>0</v>
      </c>
      <c r="L11">
        <v>0</v>
      </c>
      <c r="M11">
        <v>27</v>
      </c>
      <c r="N11">
        <v>281</v>
      </c>
      <c r="O11">
        <v>33</v>
      </c>
      <c r="P11">
        <v>29</v>
      </c>
      <c r="Q11">
        <v>34</v>
      </c>
      <c r="R11">
        <v>33</v>
      </c>
      <c r="S11">
        <v>34</v>
      </c>
      <c r="T11">
        <v>34</v>
      </c>
      <c r="U11">
        <v>30</v>
      </c>
      <c r="V11">
        <v>0</v>
      </c>
      <c r="W11">
        <v>33</v>
      </c>
      <c r="X11">
        <v>34</v>
      </c>
      <c r="Y11">
        <v>18</v>
      </c>
      <c r="Z11">
        <v>1</v>
      </c>
      <c r="AA11">
        <v>0</v>
      </c>
      <c r="AB11" t="s">
        <v>166</v>
      </c>
      <c r="AC11" t="s">
        <v>1499</v>
      </c>
      <c r="AD11" t="s">
        <v>1959</v>
      </c>
      <c r="AE11" t="s">
        <v>217</v>
      </c>
    </row>
    <row r="12" spans="1:31">
      <c r="A12" s="2">
        <v>44562</v>
      </c>
      <c r="B12" t="s">
        <v>1962</v>
      </c>
      <c r="C12">
        <v>4723</v>
      </c>
      <c r="D12">
        <v>32</v>
      </c>
      <c r="E12">
        <v>0</v>
      </c>
      <c r="F12">
        <v>0</v>
      </c>
      <c r="G12">
        <v>19</v>
      </c>
      <c r="H12">
        <v>15</v>
      </c>
      <c r="I12">
        <v>13</v>
      </c>
      <c r="J12">
        <v>12</v>
      </c>
      <c r="K12">
        <v>0</v>
      </c>
      <c r="L12">
        <v>0</v>
      </c>
      <c r="M12">
        <v>27</v>
      </c>
      <c r="N12">
        <v>218</v>
      </c>
      <c r="O12">
        <v>31</v>
      </c>
      <c r="P12">
        <v>29</v>
      </c>
      <c r="Q12">
        <v>32</v>
      </c>
      <c r="R12">
        <v>32</v>
      </c>
      <c r="S12">
        <v>31</v>
      </c>
      <c r="T12">
        <v>31</v>
      </c>
      <c r="U12">
        <v>30</v>
      </c>
      <c r="V12">
        <v>13</v>
      </c>
      <c r="W12">
        <v>26</v>
      </c>
      <c r="X12">
        <v>19</v>
      </c>
      <c r="Y12">
        <v>11</v>
      </c>
      <c r="Z12">
        <v>0</v>
      </c>
      <c r="AA12">
        <v>1</v>
      </c>
      <c r="AB12" t="s">
        <v>167</v>
      </c>
      <c r="AC12" t="s">
        <v>1643</v>
      </c>
      <c r="AD12" t="s">
        <v>1959</v>
      </c>
      <c r="AE12" t="s">
        <v>217</v>
      </c>
    </row>
    <row r="13" spans="1:31">
      <c r="A13" s="2">
        <v>44562</v>
      </c>
      <c r="B13" t="s">
        <v>1958</v>
      </c>
      <c r="C13">
        <v>2598</v>
      </c>
      <c r="D13">
        <v>75</v>
      </c>
      <c r="E13">
        <v>0</v>
      </c>
      <c r="F13">
        <v>0</v>
      </c>
      <c r="G13">
        <v>34</v>
      </c>
      <c r="H13">
        <v>27</v>
      </c>
      <c r="I13">
        <v>41</v>
      </c>
      <c r="J13">
        <v>39</v>
      </c>
      <c r="K13">
        <v>0</v>
      </c>
      <c r="L13">
        <v>0</v>
      </c>
      <c r="M13">
        <v>66</v>
      </c>
      <c r="N13">
        <v>365</v>
      </c>
      <c r="O13">
        <v>74</v>
      </c>
      <c r="P13">
        <v>70</v>
      </c>
      <c r="Q13">
        <v>74</v>
      </c>
      <c r="R13">
        <v>74</v>
      </c>
      <c r="S13">
        <v>73</v>
      </c>
      <c r="T13">
        <v>75</v>
      </c>
      <c r="U13">
        <v>69</v>
      </c>
      <c r="V13">
        <v>0</v>
      </c>
      <c r="W13">
        <v>48</v>
      </c>
      <c r="X13">
        <v>75</v>
      </c>
      <c r="Y13">
        <v>57</v>
      </c>
      <c r="Z13">
        <v>1</v>
      </c>
      <c r="AA13">
        <v>14</v>
      </c>
      <c r="AB13" t="s">
        <v>166</v>
      </c>
      <c r="AC13" t="s">
        <v>1499</v>
      </c>
      <c r="AD13" t="s">
        <v>1959</v>
      </c>
      <c r="AE13" t="s">
        <v>217</v>
      </c>
    </row>
    <row r="14" spans="1:31">
      <c r="A14" s="2">
        <v>44562</v>
      </c>
      <c r="B14" t="s">
        <v>1963</v>
      </c>
      <c r="C14">
        <v>3223</v>
      </c>
      <c r="D14">
        <v>75</v>
      </c>
      <c r="E14">
        <v>0</v>
      </c>
      <c r="F14">
        <v>0</v>
      </c>
      <c r="G14">
        <v>35</v>
      </c>
      <c r="H14">
        <v>29</v>
      </c>
      <c r="I14">
        <v>40</v>
      </c>
      <c r="J14">
        <v>38</v>
      </c>
      <c r="K14">
        <v>0</v>
      </c>
      <c r="L14">
        <v>0</v>
      </c>
      <c r="M14">
        <v>67</v>
      </c>
      <c r="N14">
        <v>232</v>
      </c>
      <c r="O14">
        <v>74</v>
      </c>
      <c r="P14">
        <v>69</v>
      </c>
      <c r="Q14">
        <v>75</v>
      </c>
      <c r="R14">
        <v>75</v>
      </c>
      <c r="S14">
        <v>74</v>
      </c>
      <c r="T14">
        <v>75</v>
      </c>
      <c r="U14">
        <v>71</v>
      </c>
      <c r="V14">
        <v>13</v>
      </c>
      <c r="W14">
        <v>22</v>
      </c>
      <c r="X14">
        <v>60</v>
      </c>
      <c r="Y14">
        <v>44</v>
      </c>
      <c r="Z14">
        <v>0</v>
      </c>
      <c r="AA14">
        <v>9</v>
      </c>
      <c r="AB14" t="s">
        <v>165</v>
      </c>
      <c r="AC14" t="s">
        <v>1643</v>
      </c>
      <c r="AD14" t="s">
        <v>1959</v>
      </c>
      <c r="AE14" t="s">
        <v>217</v>
      </c>
    </row>
    <row r="15" spans="1:31">
      <c r="A15" s="2">
        <v>44562</v>
      </c>
      <c r="B15" t="s">
        <v>1960</v>
      </c>
      <c r="C15">
        <v>3220</v>
      </c>
      <c r="D15">
        <v>18</v>
      </c>
      <c r="E15">
        <v>0</v>
      </c>
      <c r="F15">
        <v>0</v>
      </c>
      <c r="G15">
        <v>11</v>
      </c>
      <c r="H15">
        <v>11</v>
      </c>
      <c r="I15">
        <v>7</v>
      </c>
      <c r="J15">
        <v>7</v>
      </c>
      <c r="K15">
        <v>0</v>
      </c>
      <c r="L15">
        <v>0</v>
      </c>
      <c r="M15">
        <v>18</v>
      </c>
      <c r="N15">
        <v>150</v>
      </c>
      <c r="O15">
        <v>18</v>
      </c>
      <c r="P15">
        <v>18</v>
      </c>
      <c r="Q15">
        <v>18</v>
      </c>
      <c r="R15">
        <v>18</v>
      </c>
      <c r="S15">
        <v>18</v>
      </c>
      <c r="T15">
        <v>18</v>
      </c>
      <c r="U15">
        <v>15</v>
      </c>
      <c r="V15">
        <v>5</v>
      </c>
      <c r="W15">
        <v>16</v>
      </c>
      <c r="X15">
        <v>13</v>
      </c>
      <c r="Y15">
        <v>10</v>
      </c>
      <c r="Z15">
        <v>0</v>
      </c>
      <c r="AA15">
        <v>0</v>
      </c>
      <c r="AB15" t="s">
        <v>169</v>
      </c>
      <c r="AC15" t="s">
        <v>1499</v>
      </c>
      <c r="AD15" t="s">
        <v>1959</v>
      </c>
      <c r="AE15" t="s">
        <v>330</v>
      </c>
    </row>
    <row r="16" spans="1:31">
      <c r="A16" s="2">
        <v>44562</v>
      </c>
      <c r="B16" t="s">
        <v>1961</v>
      </c>
      <c r="C16">
        <v>2332</v>
      </c>
      <c r="D16">
        <v>51</v>
      </c>
      <c r="E16">
        <v>0</v>
      </c>
      <c r="F16">
        <v>0</v>
      </c>
      <c r="G16">
        <v>36</v>
      </c>
      <c r="H16">
        <v>32</v>
      </c>
      <c r="I16">
        <v>15</v>
      </c>
      <c r="J16">
        <v>15</v>
      </c>
      <c r="K16">
        <v>0</v>
      </c>
      <c r="L16">
        <v>0</v>
      </c>
      <c r="M16">
        <v>47</v>
      </c>
      <c r="N16">
        <v>368</v>
      </c>
      <c r="O16">
        <v>51</v>
      </c>
      <c r="P16">
        <v>47</v>
      </c>
      <c r="Q16">
        <v>51</v>
      </c>
      <c r="R16">
        <v>51</v>
      </c>
      <c r="S16">
        <v>51</v>
      </c>
      <c r="T16">
        <v>51</v>
      </c>
      <c r="U16">
        <v>42</v>
      </c>
      <c r="V16">
        <v>10</v>
      </c>
      <c r="W16">
        <v>39</v>
      </c>
      <c r="X16">
        <v>40</v>
      </c>
      <c r="Y16">
        <v>32</v>
      </c>
      <c r="Z16">
        <v>0</v>
      </c>
      <c r="AA16">
        <v>1</v>
      </c>
      <c r="AB16" t="s">
        <v>168</v>
      </c>
      <c r="AC16" t="s">
        <v>1643</v>
      </c>
      <c r="AD16" t="s">
        <v>1959</v>
      </c>
      <c r="AE16" t="s">
        <v>217</v>
      </c>
    </row>
    <row r="17" spans="1:31">
      <c r="A17" s="2">
        <v>44652</v>
      </c>
      <c r="B17" t="s">
        <v>1963</v>
      </c>
      <c r="C17">
        <v>3500</v>
      </c>
      <c r="D17">
        <v>135</v>
      </c>
      <c r="E17">
        <v>0</v>
      </c>
      <c r="F17">
        <v>0</v>
      </c>
      <c r="G17">
        <v>35</v>
      </c>
      <c r="H17">
        <v>29</v>
      </c>
      <c r="I17">
        <v>40</v>
      </c>
      <c r="J17">
        <v>38</v>
      </c>
      <c r="K17">
        <v>60</v>
      </c>
      <c r="L17">
        <v>59</v>
      </c>
      <c r="M17">
        <v>126</v>
      </c>
      <c r="N17">
        <v>304</v>
      </c>
      <c r="O17">
        <v>134</v>
      </c>
      <c r="P17">
        <v>128</v>
      </c>
      <c r="Q17">
        <v>135</v>
      </c>
      <c r="R17">
        <v>135</v>
      </c>
      <c r="S17">
        <v>134</v>
      </c>
      <c r="T17">
        <v>135</v>
      </c>
      <c r="U17">
        <v>131</v>
      </c>
      <c r="V17">
        <v>24</v>
      </c>
      <c r="W17">
        <v>38</v>
      </c>
      <c r="X17">
        <v>114</v>
      </c>
      <c r="Y17">
        <v>101</v>
      </c>
      <c r="Z17">
        <v>0</v>
      </c>
      <c r="AA17">
        <v>26</v>
      </c>
      <c r="AB17" t="s">
        <v>165</v>
      </c>
      <c r="AC17" t="s">
        <v>1643</v>
      </c>
      <c r="AD17" t="s">
        <v>1959</v>
      </c>
      <c r="AE17" t="s">
        <v>217</v>
      </c>
    </row>
    <row r="18" spans="1:31">
      <c r="A18" s="2">
        <v>44652</v>
      </c>
      <c r="B18" t="s">
        <v>1961</v>
      </c>
      <c r="C18">
        <v>2591</v>
      </c>
      <c r="D18">
        <v>81</v>
      </c>
      <c r="E18">
        <v>0</v>
      </c>
      <c r="F18">
        <v>0</v>
      </c>
      <c r="G18">
        <v>36</v>
      </c>
      <c r="H18">
        <v>32</v>
      </c>
      <c r="I18">
        <v>15</v>
      </c>
      <c r="J18">
        <v>15</v>
      </c>
      <c r="K18">
        <v>30</v>
      </c>
      <c r="L18">
        <v>30</v>
      </c>
      <c r="M18">
        <v>77</v>
      </c>
      <c r="N18">
        <v>399</v>
      </c>
      <c r="O18">
        <v>81</v>
      </c>
      <c r="P18">
        <v>77</v>
      </c>
      <c r="Q18">
        <v>81</v>
      </c>
      <c r="R18">
        <v>81</v>
      </c>
      <c r="S18">
        <v>81</v>
      </c>
      <c r="T18">
        <v>80</v>
      </c>
      <c r="U18">
        <v>71</v>
      </c>
      <c r="V18">
        <v>12</v>
      </c>
      <c r="W18">
        <v>48</v>
      </c>
      <c r="X18">
        <v>63</v>
      </c>
      <c r="Y18">
        <v>60</v>
      </c>
      <c r="Z18">
        <v>0</v>
      </c>
      <c r="AA18">
        <v>8</v>
      </c>
      <c r="AB18" t="s">
        <v>168</v>
      </c>
      <c r="AC18" t="s">
        <v>1643</v>
      </c>
      <c r="AD18" t="s">
        <v>1959</v>
      </c>
      <c r="AE18" t="s">
        <v>217</v>
      </c>
    </row>
    <row r="19" spans="1:31">
      <c r="A19" s="2">
        <v>44652</v>
      </c>
      <c r="B19" t="s">
        <v>1960</v>
      </c>
      <c r="C19">
        <v>3329</v>
      </c>
      <c r="D19">
        <v>60</v>
      </c>
      <c r="E19">
        <v>0</v>
      </c>
      <c r="F19">
        <v>0</v>
      </c>
      <c r="G19">
        <v>11</v>
      </c>
      <c r="H19">
        <v>11</v>
      </c>
      <c r="I19">
        <v>7</v>
      </c>
      <c r="J19">
        <v>7</v>
      </c>
      <c r="K19">
        <v>42</v>
      </c>
      <c r="L19">
        <v>41</v>
      </c>
      <c r="M19">
        <v>59</v>
      </c>
      <c r="N19">
        <v>199</v>
      </c>
      <c r="O19">
        <v>59</v>
      </c>
      <c r="P19">
        <v>60</v>
      </c>
      <c r="Q19">
        <v>52</v>
      </c>
      <c r="R19">
        <v>60</v>
      </c>
      <c r="S19">
        <v>60</v>
      </c>
      <c r="T19">
        <v>60</v>
      </c>
      <c r="U19">
        <v>57</v>
      </c>
      <c r="V19">
        <v>5</v>
      </c>
      <c r="W19">
        <v>16</v>
      </c>
      <c r="X19">
        <v>55</v>
      </c>
      <c r="Y19">
        <v>53</v>
      </c>
      <c r="Z19">
        <v>0</v>
      </c>
      <c r="AA19">
        <v>17</v>
      </c>
      <c r="AB19" t="s">
        <v>169</v>
      </c>
      <c r="AC19" t="s">
        <v>1499</v>
      </c>
      <c r="AD19" t="s">
        <v>1959</v>
      </c>
      <c r="AE19" t="s">
        <v>330</v>
      </c>
    </row>
    <row r="20" spans="1:31">
      <c r="A20" s="2">
        <v>44652</v>
      </c>
      <c r="B20" t="s">
        <v>1962</v>
      </c>
      <c r="C20">
        <v>4928</v>
      </c>
      <c r="D20">
        <v>62</v>
      </c>
      <c r="E20">
        <v>0</v>
      </c>
      <c r="F20">
        <v>0</v>
      </c>
      <c r="G20">
        <v>18</v>
      </c>
      <c r="H20">
        <v>14</v>
      </c>
      <c r="I20">
        <v>13</v>
      </c>
      <c r="J20">
        <v>12</v>
      </c>
      <c r="K20">
        <v>31</v>
      </c>
      <c r="L20">
        <v>31</v>
      </c>
      <c r="M20">
        <v>57</v>
      </c>
      <c r="N20">
        <v>260</v>
      </c>
      <c r="O20">
        <v>61</v>
      </c>
      <c r="P20">
        <v>59</v>
      </c>
      <c r="Q20">
        <v>62</v>
      </c>
      <c r="R20">
        <v>62</v>
      </c>
      <c r="S20">
        <v>61</v>
      </c>
      <c r="T20">
        <v>61</v>
      </c>
      <c r="U20">
        <v>60</v>
      </c>
      <c r="V20">
        <v>19</v>
      </c>
      <c r="W20">
        <v>35</v>
      </c>
      <c r="X20">
        <v>40</v>
      </c>
      <c r="Y20">
        <v>37</v>
      </c>
      <c r="Z20">
        <v>0</v>
      </c>
      <c r="AA20">
        <v>9</v>
      </c>
      <c r="AB20" t="s">
        <v>167</v>
      </c>
      <c r="AC20" t="s">
        <v>1643</v>
      </c>
      <c r="AD20" t="s">
        <v>1959</v>
      </c>
      <c r="AE20" t="s">
        <v>217</v>
      </c>
    </row>
    <row r="21" spans="1:31">
      <c r="A21" s="2">
        <v>44652</v>
      </c>
      <c r="B21" t="s">
        <v>1958</v>
      </c>
      <c r="C21">
        <v>2680</v>
      </c>
      <c r="D21">
        <v>107</v>
      </c>
      <c r="E21">
        <v>0</v>
      </c>
      <c r="F21">
        <v>0</v>
      </c>
      <c r="G21">
        <v>34</v>
      </c>
      <c r="H21">
        <v>27</v>
      </c>
      <c r="I21">
        <v>41</v>
      </c>
      <c r="J21">
        <v>39</v>
      </c>
      <c r="K21">
        <v>32</v>
      </c>
      <c r="L21">
        <v>31</v>
      </c>
      <c r="M21">
        <v>97</v>
      </c>
      <c r="N21">
        <v>413</v>
      </c>
      <c r="O21">
        <v>106</v>
      </c>
      <c r="P21">
        <v>102</v>
      </c>
      <c r="Q21">
        <v>106</v>
      </c>
      <c r="R21">
        <v>106</v>
      </c>
      <c r="S21">
        <v>104</v>
      </c>
      <c r="T21">
        <v>107</v>
      </c>
      <c r="U21">
        <v>101</v>
      </c>
      <c r="V21">
        <v>0</v>
      </c>
      <c r="W21">
        <v>48</v>
      </c>
      <c r="X21">
        <v>107</v>
      </c>
      <c r="Y21">
        <v>89</v>
      </c>
      <c r="Z21">
        <v>1</v>
      </c>
      <c r="AA21">
        <v>28</v>
      </c>
      <c r="AB21" t="s">
        <v>166</v>
      </c>
      <c r="AC21" t="s">
        <v>1499</v>
      </c>
      <c r="AD21" t="s">
        <v>1959</v>
      </c>
      <c r="AE21" t="s">
        <v>217</v>
      </c>
    </row>
  </sheetData>
  <pageMargins left="0.7" right="0.7" top="0.75" bottom="0.75" header="0.3" footer="0.3"/>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V5"/>
  <sheetViews>
    <sheetView workbookViewId="0"/>
  </sheetViews>
  <sheetFormatPr defaultRowHeight="15"/>
  <cols>
    <col min="1" max="1" width="11.140625" bestFit="1" customWidth="1"/>
    <col min="2" max="2" width="20.42578125" bestFit="1" customWidth="1"/>
    <col min="3" max="3" width="42.28515625" bestFit="1" customWidth="1"/>
    <col min="4" max="4" width="46.42578125" bestFit="1" customWidth="1"/>
    <col min="5" max="5" width="55.140625" bestFit="1" customWidth="1"/>
    <col min="6" max="6" width="45.85546875" bestFit="1" customWidth="1"/>
    <col min="7" max="7" width="55.140625" bestFit="1" customWidth="1"/>
    <col min="8" max="8" width="46.42578125" bestFit="1" customWidth="1"/>
    <col min="9" max="9" width="54.7109375" bestFit="1" customWidth="1"/>
    <col min="10" max="10" width="46.42578125" bestFit="1" customWidth="1"/>
    <col min="11" max="11" width="55.140625" bestFit="1" customWidth="1"/>
    <col min="12" max="12" width="65.7109375" bestFit="1" customWidth="1"/>
    <col min="13" max="13" width="48.5703125" bestFit="1" customWidth="1"/>
    <col min="14" max="14" width="23.7109375" bestFit="1" customWidth="1"/>
    <col min="15" max="15" width="28.140625" bestFit="1" customWidth="1"/>
    <col min="16" max="16" width="47.28515625" bestFit="1" customWidth="1"/>
    <col min="17" max="17" width="50.7109375" bestFit="1" customWidth="1"/>
    <col min="18" max="18" width="34" bestFit="1" customWidth="1"/>
    <col min="19" max="19" width="48.42578125" bestFit="1" customWidth="1"/>
    <col min="20" max="20" width="35.28515625" bestFit="1" customWidth="1"/>
    <col min="21" max="21" width="39.5703125" bestFit="1" customWidth="1"/>
    <col min="22" max="22" width="31.42578125" bestFit="1" customWidth="1"/>
    <col min="23" max="23" width="36.85546875" bestFit="1" customWidth="1"/>
    <col min="24" max="24" width="52" bestFit="1" customWidth="1"/>
    <col min="25" max="25" width="58.28515625" bestFit="1" customWidth="1"/>
    <col min="26" max="26" width="28.140625" bestFit="1" customWidth="1"/>
    <col min="27" max="27" width="20.42578125" bestFit="1" customWidth="1"/>
    <col min="28" max="28" width="42.28515625" bestFit="1" customWidth="1"/>
    <col min="29" max="29" width="46.42578125" bestFit="1" customWidth="1"/>
    <col min="30" max="30" width="55.140625" bestFit="1" customWidth="1"/>
    <col min="31" max="31" width="45.85546875" bestFit="1" customWidth="1"/>
    <col min="32" max="32" width="55.140625" bestFit="1" customWidth="1"/>
    <col min="33" max="33" width="46.42578125" bestFit="1" customWidth="1"/>
    <col min="34" max="34" width="54.7109375" bestFit="1" customWidth="1"/>
    <col min="35" max="35" width="46.42578125" bestFit="1" customWidth="1"/>
    <col min="36" max="36" width="55.140625" bestFit="1" customWidth="1"/>
    <col min="37" max="37" width="65.7109375" bestFit="1" customWidth="1"/>
    <col min="38" max="38" width="48.5703125" bestFit="1" customWidth="1"/>
    <col min="39" max="39" width="23.7109375" bestFit="1" customWidth="1"/>
    <col min="40" max="40" width="28.140625" bestFit="1" customWidth="1"/>
    <col min="41" max="41" width="47.28515625" bestFit="1" customWidth="1"/>
    <col min="42" max="42" width="50.7109375" bestFit="1" customWidth="1"/>
    <col min="43" max="43" width="34" bestFit="1" customWidth="1"/>
    <col min="44" max="44" width="48.42578125" bestFit="1" customWidth="1"/>
    <col min="45" max="45" width="35.28515625" bestFit="1" customWidth="1"/>
    <col min="46" max="46" width="39.5703125" bestFit="1" customWidth="1"/>
    <col min="47" max="47" width="31.42578125" bestFit="1" customWidth="1"/>
    <col min="48" max="48" width="36.85546875" bestFit="1" customWidth="1"/>
    <col min="49" max="49" width="52" bestFit="1" customWidth="1"/>
    <col min="50" max="50" width="58.28515625" bestFit="1" customWidth="1"/>
    <col min="51" max="51" width="28.140625" bestFit="1" customWidth="1"/>
    <col min="52" max="52" width="20.42578125" bestFit="1" customWidth="1"/>
    <col min="53" max="53" width="42.28515625" bestFit="1" customWidth="1"/>
    <col min="54" max="54" width="46.42578125" bestFit="1" customWidth="1"/>
    <col min="55" max="55" width="55.140625" bestFit="1" customWidth="1"/>
    <col min="56" max="56" width="45.85546875" bestFit="1" customWidth="1"/>
    <col min="57" max="57" width="55.140625" bestFit="1" customWidth="1"/>
    <col min="58" max="58" width="46.42578125" bestFit="1" customWidth="1"/>
    <col min="59" max="59" width="54.7109375" bestFit="1" customWidth="1"/>
    <col min="60" max="60" width="46.42578125" bestFit="1" customWidth="1"/>
    <col min="61" max="61" width="55.140625" bestFit="1" customWidth="1"/>
    <col min="62" max="62" width="65.7109375" bestFit="1" customWidth="1"/>
    <col min="63" max="63" width="48.5703125" bestFit="1" customWidth="1"/>
    <col min="64" max="64" width="23.7109375" bestFit="1" customWidth="1"/>
    <col min="65" max="65" width="28.140625" bestFit="1" customWidth="1"/>
    <col min="66" max="66" width="47.28515625" bestFit="1" customWidth="1"/>
    <col min="67" max="67" width="50.7109375" bestFit="1" customWidth="1"/>
    <col min="68" max="68" width="34" bestFit="1" customWidth="1"/>
    <col min="69" max="69" width="48.42578125" bestFit="1" customWidth="1"/>
    <col min="70" max="70" width="35.28515625" bestFit="1" customWidth="1"/>
    <col min="71" max="71" width="39.5703125" bestFit="1" customWidth="1"/>
    <col min="72" max="72" width="31.42578125" bestFit="1" customWidth="1"/>
    <col min="73" max="73" width="36.85546875" bestFit="1" customWidth="1"/>
    <col min="74" max="74" width="52" bestFit="1" customWidth="1"/>
    <col min="75" max="75" width="58.28515625" bestFit="1" customWidth="1"/>
    <col min="76" max="76" width="28.140625" bestFit="1" customWidth="1"/>
    <col min="77" max="77" width="20.42578125" bestFit="1" customWidth="1"/>
    <col min="78" max="78" width="42.28515625" bestFit="1" customWidth="1"/>
    <col min="79" max="79" width="46.42578125" bestFit="1" customWidth="1"/>
    <col min="80" max="80" width="55.140625" bestFit="1" customWidth="1"/>
    <col min="81" max="81" width="45.85546875" bestFit="1" customWidth="1"/>
    <col min="82" max="82" width="55.140625" bestFit="1" customWidth="1"/>
    <col min="83" max="83" width="46.42578125" bestFit="1" customWidth="1"/>
    <col min="84" max="84" width="54.7109375" bestFit="1" customWidth="1"/>
    <col min="85" max="85" width="46.42578125" bestFit="1" customWidth="1"/>
    <col min="86" max="86" width="55.140625" bestFit="1" customWidth="1"/>
    <col min="87" max="87" width="65.7109375" bestFit="1" customWidth="1"/>
    <col min="88" max="88" width="48.5703125" bestFit="1" customWidth="1"/>
    <col min="89" max="89" width="23.7109375" bestFit="1" customWidth="1"/>
    <col min="90" max="90" width="28.140625" bestFit="1" customWidth="1"/>
    <col min="91" max="91" width="47.28515625" bestFit="1" customWidth="1"/>
    <col min="92" max="92" width="50.7109375" bestFit="1" customWidth="1"/>
    <col min="93" max="93" width="34" bestFit="1" customWidth="1"/>
    <col min="94" max="94" width="48.42578125" bestFit="1" customWidth="1"/>
    <col min="95" max="95" width="35.28515625" bestFit="1" customWidth="1"/>
    <col min="96" max="96" width="39.5703125" bestFit="1" customWidth="1"/>
    <col min="97" max="97" width="31.42578125" bestFit="1" customWidth="1"/>
    <col min="98" max="98" width="36.85546875" bestFit="1" customWidth="1"/>
    <col min="99" max="99" width="52" bestFit="1" customWidth="1"/>
    <col min="100" max="100" width="58.28515625" bestFit="1" customWidth="1"/>
    <col min="101" max="101" width="28.140625" bestFit="1" customWidth="1"/>
    <col min="102" max="102" width="20.42578125" bestFit="1" customWidth="1"/>
    <col min="103" max="103" width="42.28515625" bestFit="1" customWidth="1"/>
    <col min="104" max="104" width="46.42578125" bestFit="1" customWidth="1"/>
    <col min="105" max="105" width="55.140625" bestFit="1" customWidth="1"/>
    <col min="106" max="106" width="45.85546875" bestFit="1" customWidth="1"/>
    <col min="107" max="107" width="55.140625" bestFit="1" customWidth="1"/>
    <col min="108" max="108" width="46.42578125" bestFit="1" customWidth="1"/>
    <col min="109" max="109" width="54.7109375" bestFit="1" customWidth="1"/>
    <col min="110" max="110" width="46.42578125" bestFit="1" customWidth="1"/>
    <col min="111" max="111" width="55.140625" bestFit="1" customWidth="1"/>
    <col min="112" max="112" width="65.7109375" bestFit="1" customWidth="1"/>
    <col min="113" max="113" width="48.5703125" bestFit="1" customWidth="1"/>
    <col min="114" max="114" width="23.7109375" bestFit="1" customWidth="1"/>
    <col min="115" max="115" width="28.140625" bestFit="1" customWidth="1"/>
    <col min="116" max="116" width="47.28515625" bestFit="1" customWidth="1"/>
    <col min="117" max="117" width="50.7109375" bestFit="1" customWidth="1"/>
    <col min="118" max="118" width="34" bestFit="1" customWidth="1"/>
    <col min="119" max="119" width="48.42578125" bestFit="1" customWidth="1"/>
    <col min="120" max="120" width="35.28515625" bestFit="1" customWidth="1"/>
    <col min="121" max="121" width="39.5703125" bestFit="1" customWidth="1"/>
    <col min="122" max="122" width="31.42578125" bestFit="1" customWidth="1"/>
    <col min="123" max="123" width="36.85546875" bestFit="1" customWidth="1"/>
    <col min="124" max="124" width="52" bestFit="1" customWidth="1"/>
    <col min="125" max="125" width="58.28515625" bestFit="1" customWidth="1"/>
    <col min="126" max="126" width="28.140625" bestFit="1" customWidth="1"/>
  </cols>
  <sheetData>
    <row r="1" spans="1:126">
      <c r="A1" t="s">
        <v>1696</v>
      </c>
      <c r="B1" t="s">
        <v>1697</v>
      </c>
      <c r="C1" t="s">
        <v>1698</v>
      </c>
      <c r="D1" t="s">
        <v>1699</v>
      </c>
      <c r="E1" t="s">
        <v>1700</v>
      </c>
      <c r="F1" t="s">
        <v>1701</v>
      </c>
      <c r="G1" t="s">
        <v>1702</v>
      </c>
      <c r="H1" t="s">
        <v>1703</v>
      </c>
      <c r="I1" t="s">
        <v>1704</v>
      </c>
      <c r="J1" t="s">
        <v>1705</v>
      </c>
      <c r="K1" t="s">
        <v>1706</v>
      </c>
      <c r="L1" t="s">
        <v>1707</v>
      </c>
      <c r="M1" t="s">
        <v>1708</v>
      </c>
      <c r="N1" t="s">
        <v>1709</v>
      </c>
      <c r="O1" t="s">
        <v>1710</v>
      </c>
      <c r="P1" t="s">
        <v>1711</v>
      </c>
      <c r="Q1" t="s">
        <v>1712</v>
      </c>
      <c r="R1" t="s">
        <v>1713</v>
      </c>
      <c r="S1" t="s">
        <v>1714</v>
      </c>
      <c r="T1" t="s">
        <v>1715</v>
      </c>
      <c r="U1" t="s">
        <v>1716</v>
      </c>
      <c r="V1" t="s">
        <v>1717</v>
      </c>
      <c r="W1" t="s">
        <v>1718</v>
      </c>
      <c r="X1" t="s">
        <v>1719</v>
      </c>
      <c r="Y1" t="s">
        <v>1720</v>
      </c>
      <c r="Z1" t="s">
        <v>1721</v>
      </c>
      <c r="AA1" t="s">
        <v>1722</v>
      </c>
      <c r="AB1" t="s">
        <v>1723</v>
      </c>
      <c r="AC1" t="s">
        <v>1724</v>
      </c>
      <c r="AD1" t="s">
        <v>1725</v>
      </c>
      <c r="AE1" t="s">
        <v>1726</v>
      </c>
      <c r="AF1" t="s">
        <v>1727</v>
      </c>
      <c r="AG1" t="s">
        <v>1728</v>
      </c>
      <c r="AH1" t="s">
        <v>1729</v>
      </c>
      <c r="AI1" t="s">
        <v>1730</v>
      </c>
      <c r="AJ1" t="s">
        <v>1731</v>
      </c>
      <c r="AK1" t="s">
        <v>1732</v>
      </c>
      <c r="AL1" t="s">
        <v>1733</v>
      </c>
      <c r="AM1" t="s">
        <v>1734</v>
      </c>
      <c r="AN1" t="s">
        <v>1735</v>
      </c>
      <c r="AO1" t="s">
        <v>1736</v>
      </c>
      <c r="AP1" t="s">
        <v>1737</v>
      </c>
      <c r="AQ1" t="s">
        <v>1738</v>
      </c>
      <c r="AR1" t="s">
        <v>1739</v>
      </c>
      <c r="AS1" t="s">
        <v>1740</v>
      </c>
      <c r="AT1" t="s">
        <v>1741</v>
      </c>
      <c r="AU1" t="s">
        <v>1742</v>
      </c>
      <c r="AV1" t="s">
        <v>1743</v>
      </c>
      <c r="AW1" t="s">
        <v>1744</v>
      </c>
      <c r="AX1" t="s">
        <v>1745</v>
      </c>
      <c r="AY1" t="s">
        <v>1746</v>
      </c>
      <c r="AZ1" t="s">
        <v>1747</v>
      </c>
      <c r="BA1" t="s">
        <v>1748</v>
      </c>
      <c r="BB1" t="s">
        <v>1749</v>
      </c>
      <c r="BC1" t="s">
        <v>1750</v>
      </c>
      <c r="BD1" t="s">
        <v>1751</v>
      </c>
      <c r="BE1" t="s">
        <v>1752</v>
      </c>
      <c r="BF1" t="s">
        <v>1753</v>
      </c>
      <c r="BG1" t="s">
        <v>1754</v>
      </c>
      <c r="BH1" t="s">
        <v>1755</v>
      </c>
      <c r="BI1" t="s">
        <v>1756</v>
      </c>
      <c r="BJ1" t="s">
        <v>1757</v>
      </c>
      <c r="BK1" t="s">
        <v>1758</v>
      </c>
      <c r="BL1" t="s">
        <v>1759</v>
      </c>
      <c r="BM1" t="s">
        <v>1760</v>
      </c>
      <c r="BN1" t="s">
        <v>1761</v>
      </c>
      <c r="BO1" t="s">
        <v>1762</v>
      </c>
      <c r="BP1" t="s">
        <v>1763</v>
      </c>
      <c r="BQ1" t="s">
        <v>1764</v>
      </c>
      <c r="BR1" t="s">
        <v>1765</v>
      </c>
      <c r="BS1" t="s">
        <v>1766</v>
      </c>
      <c r="BT1" t="s">
        <v>1767</v>
      </c>
      <c r="BU1" t="s">
        <v>1768</v>
      </c>
      <c r="BV1" t="s">
        <v>1769</v>
      </c>
      <c r="BW1" t="s">
        <v>1770</v>
      </c>
      <c r="BX1" t="s">
        <v>1771</v>
      </c>
      <c r="BY1" t="s">
        <v>1772</v>
      </c>
      <c r="BZ1" t="s">
        <v>1773</v>
      </c>
      <c r="CA1" t="s">
        <v>1774</v>
      </c>
      <c r="CB1" t="s">
        <v>1775</v>
      </c>
      <c r="CC1" t="s">
        <v>1776</v>
      </c>
      <c r="CD1" t="s">
        <v>1777</v>
      </c>
      <c r="CE1" t="s">
        <v>1778</v>
      </c>
      <c r="CF1" t="s">
        <v>1779</v>
      </c>
      <c r="CG1" t="s">
        <v>1780</v>
      </c>
      <c r="CH1" t="s">
        <v>1781</v>
      </c>
      <c r="CI1" t="s">
        <v>1782</v>
      </c>
      <c r="CJ1" t="s">
        <v>1783</v>
      </c>
      <c r="CK1" t="s">
        <v>1784</v>
      </c>
      <c r="CL1" t="s">
        <v>1785</v>
      </c>
      <c r="CM1" t="s">
        <v>1786</v>
      </c>
      <c r="CN1" t="s">
        <v>1787</v>
      </c>
      <c r="CO1" t="s">
        <v>1788</v>
      </c>
      <c r="CP1" t="s">
        <v>1789</v>
      </c>
      <c r="CQ1" t="s">
        <v>1790</v>
      </c>
      <c r="CR1" t="s">
        <v>1791</v>
      </c>
      <c r="CS1" t="s">
        <v>1792</v>
      </c>
      <c r="CT1" t="s">
        <v>1793</v>
      </c>
      <c r="CU1" t="s">
        <v>1794</v>
      </c>
      <c r="CV1" t="s">
        <v>1795</v>
      </c>
      <c r="CW1" t="s">
        <v>1796</v>
      </c>
      <c r="CX1" t="s">
        <v>1797</v>
      </c>
      <c r="CY1" t="s">
        <v>1798</v>
      </c>
      <c r="CZ1" t="s">
        <v>1799</v>
      </c>
      <c r="DA1" t="s">
        <v>1800</v>
      </c>
      <c r="DB1" t="s">
        <v>1801</v>
      </c>
      <c r="DC1" t="s">
        <v>1802</v>
      </c>
      <c r="DD1" t="s">
        <v>1803</v>
      </c>
      <c r="DE1" t="s">
        <v>1804</v>
      </c>
      <c r="DF1" t="s">
        <v>1805</v>
      </c>
      <c r="DG1" t="s">
        <v>1806</v>
      </c>
      <c r="DH1" t="s">
        <v>1807</v>
      </c>
      <c r="DI1" t="s">
        <v>1808</v>
      </c>
      <c r="DJ1" t="s">
        <v>1809</v>
      </c>
      <c r="DK1" t="s">
        <v>1810</v>
      </c>
      <c r="DL1" t="s">
        <v>1811</v>
      </c>
      <c r="DM1" t="s">
        <v>1812</v>
      </c>
      <c r="DN1" t="s">
        <v>1813</v>
      </c>
      <c r="DO1" t="s">
        <v>1814</v>
      </c>
      <c r="DP1" t="s">
        <v>1815</v>
      </c>
      <c r="DQ1" t="s">
        <v>1816</v>
      </c>
      <c r="DR1" t="s">
        <v>1817</v>
      </c>
      <c r="DS1" t="s">
        <v>1818</v>
      </c>
      <c r="DT1" t="s">
        <v>1819</v>
      </c>
      <c r="DU1" t="s">
        <v>1820</v>
      </c>
      <c r="DV1" t="s">
        <v>1821</v>
      </c>
    </row>
    <row r="2" spans="1:126">
      <c r="A2" t="s">
        <v>1703</v>
      </c>
      <c r="B2" t="s">
        <v>1705</v>
      </c>
      <c r="C2" t="s">
        <v>1706</v>
      </c>
      <c r="D2" t="s">
        <v>1707</v>
      </c>
      <c r="E2" t="s">
        <v>1708</v>
      </c>
      <c r="F2" t="s">
        <v>1709</v>
      </c>
      <c r="G2" t="s">
        <v>1710</v>
      </c>
      <c r="H2" t="s">
        <v>1711</v>
      </c>
      <c r="I2" t="s">
        <v>1712</v>
      </c>
      <c r="J2" t="s">
        <v>1713</v>
      </c>
      <c r="K2" t="s">
        <v>1714</v>
      </c>
      <c r="L2" t="s">
        <v>1715</v>
      </c>
      <c r="M2" t="s">
        <v>1716</v>
      </c>
      <c r="N2" t="s">
        <v>1717</v>
      </c>
      <c r="O2" t="s">
        <v>1718</v>
      </c>
      <c r="P2" t="s">
        <v>1719</v>
      </c>
      <c r="Q2" t="s">
        <v>1720</v>
      </c>
      <c r="R2" t="s">
        <v>1721</v>
      </c>
      <c r="S2" t="s">
        <v>1722</v>
      </c>
      <c r="T2" t="s">
        <v>1723</v>
      </c>
      <c r="U2" t="s">
        <v>1724</v>
      </c>
      <c r="V2" t="s">
        <v>1725</v>
      </c>
      <c r="W2" t="s">
        <v>1726</v>
      </c>
      <c r="X2" t="s">
        <v>1727</v>
      </c>
      <c r="Y2" t="s">
        <v>1728</v>
      </c>
      <c r="Z2" t="s">
        <v>1729</v>
      </c>
      <c r="AA2" t="s">
        <v>1730</v>
      </c>
      <c r="AB2" t="s">
        <v>1731</v>
      </c>
      <c r="AC2" t="s">
        <v>1732</v>
      </c>
      <c r="AD2" t="s">
        <v>1733</v>
      </c>
      <c r="AE2" t="s">
        <v>1734</v>
      </c>
      <c r="AF2" t="s">
        <v>1735</v>
      </c>
      <c r="AG2" t="s">
        <v>1736</v>
      </c>
      <c r="AH2" t="s">
        <v>1737</v>
      </c>
      <c r="AI2" t="s">
        <v>1738</v>
      </c>
      <c r="AJ2" t="s">
        <v>1739</v>
      </c>
      <c r="AK2" t="s">
        <v>1740</v>
      </c>
      <c r="AL2" t="s">
        <v>1741</v>
      </c>
      <c r="AM2" t="s">
        <v>1742</v>
      </c>
      <c r="AN2" t="s">
        <v>1743</v>
      </c>
      <c r="AO2" t="s">
        <v>1744</v>
      </c>
      <c r="AP2" t="s">
        <v>1745</v>
      </c>
      <c r="AQ2" t="s">
        <v>1746</v>
      </c>
      <c r="AR2" t="s">
        <v>1747</v>
      </c>
      <c r="AS2" t="s">
        <v>1748</v>
      </c>
      <c r="AT2" t="s">
        <v>1749</v>
      </c>
      <c r="AU2" t="s">
        <v>1750</v>
      </c>
      <c r="AV2" t="s">
        <v>1751</v>
      </c>
      <c r="AW2" t="s">
        <v>1752</v>
      </c>
      <c r="AX2" t="s">
        <v>1753</v>
      </c>
      <c r="AY2" t="s">
        <v>1754</v>
      </c>
      <c r="AZ2" t="s">
        <v>1755</v>
      </c>
      <c r="BA2" t="s">
        <v>1756</v>
      </c>
      <c r="BB2" t="s">
        <v>1757</v>
      </c>
      <c r="BC2" t="s">
        <v>1758</v>
      </c>
      <c r="BD2" t="s">
        <v>1759</v>
      </c>
      <c r="BE2" t="s">
        <v>1760</v>
      </c>
      <c r="BF2" t="s">
        <v>1761</v>
      </c>
      <c r="BG2" t="s">
        <v>1762</v>
      </c>
      <c r="BH2" t="s">
        <v>1763</v>
      </c>
      <c r="BI2" t="s">
        <v>1764</v>
      </c>
      <c r="BJ2" t="s">
        <v>1765</v>
      </c>
      <c r="BK2" t="s">
        <v>1766</v>
      </c>
      <c r="BL2" t="s">
        <v>1767</v>
      </c>
      <c r="BM2" t="s">
        <v>1768</v>
      </c>
      <c r="BN2" t="s">
        <v>1769</v>
      </c>
      <c r="BO2" t="s">
        <v>1770</v>
      </c>
      <c r="BP2" t="s">
        <v>1771</v>
      </c>
      <c r="BQ2" t="s">
        <v>1772</v>
      </c>
      <c r="BR2" t="s">
        <v>1773</v>
      </c>
      <c r="BS2" t="s">
        <v>1774</v>
      </c>
      <c r="BT2" t="s">
        <v>1775</v>
      </c>
      <c r="BU2" t="s">
        <v>1776</v>
      </c>
      <c r="BV2" t="s">
        <v>1777</v>
      </c>
      <c r="BW2" t="s">
        <v>1778</v>
      </c>
      <c r="BX2" t="s">
        <v>1779</v>
      </c>
      <c r="BY2" t="s">
        <v>1780</v>
      </c>
      <c r="BZ2" t="s">
        <v>1781</v>
      </c>
      <c r="CA2" t="s">
        <v>1782</v>
      </c>
      <c r="CB2" t="s">
        <v>1783</v>
      </c>
      <c r="CC2" t="s">
        <v>1784</v>
      </c>
      <c r="CD2" t="s">
        <v>1785</v>
      </c>
      <c r="CE2" t="s">
        <v>1786</v>
      </c>
      <c r="CF2" t="s">
        <v>1787</v>
      </c>
      <c r="CG2" t="s">
        <v>1788</v>
      </c>
      <c r="CH2" t="s">
        <v>1789</v>
      </c>
      <c r="CI2" t="s">
        <v>1790</v>
      </c>
      <c r="CJ2" t="s">
        <v>1791</v>
      </c>
      <c r="CK2" t="s">
        <v>1792</v>
      </c>
      <c r="CL2" t="s">
        <v>1793</v>
      </c>
      <c r="CM2" t="s">
        <v>1794</v>
      </c>
      <c r="CN2" t="s">
        <v>1795</v>
      </c>
      <c r="CO2" t="s">
        <v>1796</v>
      </c>
      <c r="CP2" t="s">
        <v>1797</v>
      </c>
      <c r="CQ2" t="s">
        <v>1798</v>
      </c>
      <c r="CR2" t="s">
        <v>1799</v>
      </c>
      <c r="CS2" t="s">
        <v>1800</v>
      </c>
      <c r="CT2" t="s">
        <v>1801</v>
      </c>
      <c r="CU2" t="s">
        <v>1802</v>
      </c>
      <c r="CV2" t="s">
        <v>1803</v>
      </c>
      <c r="CW2" t="s">
        <v>1804</v>
      </c>
      <c r="CX2" t="s">
        <v>1805</v>
      </c>
      <c r="CY2" t="s">
        <v>1806</v>
      </c>
      <c r="CZ2" t="s">
        <v>1807</v>
      </c>
      <c r="DA2" t="s">
        <v>1808</v>
      </c>
      <c r="DB2" t="s">
        <v>1809</v>
      </c>
      <c r="DC2" t="s">
        <v>1810</v>
      </c>
      <c r="DD2" t="s">
        <v>1811</v>
      </c>
      <c r="DE2" t="s">
        <v>1812</v>
      </c>
      <c r="DF2" t="s">
        <v>1813</v>
      </c>
      <c r="DG2" t="s">
        <v>1814</v>
      </c>
      <c r="DH2" t="s">
        <v>1815</v>
      </c>
      <c r="DI2" t="s">
        <v>1816</v>
      </c>
      <c r="DJ2" t="s">
        <v>1817</v>
      </c>
      <c r="DK2" t="s">
        <v>1818</v>
      </c>
      <c r="DL2" t="s">
        <v>1819</v>
      </c>
      <c r="DM2" t="s">
        <v>1820</v>
      </c>
      <c r="DN2" t="s">
        <v>1821</v>
      </c>
      <c r="DO2" t="s">
        <v>1822</v>
      </c>
      <c r="DP2" t="s">
        <v>1823</v>
      </c>
      <c r="DQ2" t="s">
        <v>1824</v>
      </c>
      <c r="DR2" t="s">
        <v>1825</v>
      </c>
      <c r="DS2" t="s">
        <v>1826</v>
      </c>
      <c r="DT2" t="s">
        <v>1827</v>
      </c>
      <c r="DU2" t="s">
        <v>1828</v>
      </c>
      <c r="DV2" t="s">
        <v>1829</v>
      </c>
    </row>
    <row r="3" spans="1:126">
      <c r="A3" t="s">
        <v>1670</v>
      </c>
      <c r="B3" t="s">
        <v>1967</v>
      </c>
      <c r="C3" t="s">
        <v>1831</v>
      </c>
      <c r="D3" t="s">
        <v>1832</v>
      </c>
      <c r="E3" t="s">
        <v>1833</v>
      </c>
      <c r="F3" t="s">
        <v>1834</v>
      </c>
      <c r="G3" t="s">
        <v>1835</v>
      </c>
      <c r="H3" t="s">
        <v>1836</v>
      </c>
      <c r="I3" t="s">
        <v>1837</v>
      </c>
      <c r="J3" t="s">
        <v>1838</v>
      </c>
      <c r="K3" t="s">
        <v>1840</v>
      </c>
      <c r="L3" t="s">
        <v>1968</v>
      </c>
      <c r="M3" t="s">
        <v>1969</v>
      </c>
      <c r="N3" t="s">
        <v>1842</v>
      </c>
      <c r="O3" t="s">
        <v>1843</v>
      </c>
      <c r="P3" t="s">
        <v>1844</v>
      </c>
      <c r="Q3" t="s">
        <v>1845</v>
      </c>
      <c r="R3" t="s">
        <v>1846</v>
      </c>
      <c r="S3" t="s">
        <v>1847</v>
      </c>
      <c r="T3" t="s">
        <v>1848</v>
      </c>
      <c r="U3" t="s">
        <v>1849</v>
      </c>
      <c r="V3" t="s">
        <v>1850</v>
      </c>
      <c r="W3" t="s">
        <v>1851</v>
      </c>
      <c r="X3" t="s">
        <v>1852</v>
      </c>
      <c r="Y3" t="s">
        <v>1853</v>
      </c>
      <c r="Z3" t="s">
        <v>1854</v>
      </c>
      <c r="AA3" t="s">
        <v>1970</v>
      </c>
      <c r="AB3" t="s">
        <v>1856</v>
      </c>
      <c r="AC3" t="s">
        <v>1857</v>
      </c>
      <c r="AD3" t="s">
        <v>1858</v>
      </c>
      <c r="AE3" t="s">
        <v>1859</v>
      </c>
      <c r="AF3" t="s">
        <v>1860</v>
      </c>
      <c r="AG3" t="s">
        <v>1861</v>
      </c>
      <c r="AH3" t="s">
        <v>1862</v>
      </c>
      <c r="AI3" t="s">
        <v>1863</v>
      </c>
      <c r="AJ3" t="s">
        <v>1864</v>
      </c>
      <c r="AK3" t="s">
        <v>1971</v>
      </c>
      <c r="AL3" t="s">
        <v>1972</v>
      </c>
      <c r="AM3" t="s">
        <v>1867</v>
      </c>
      <c r="AN3" t="s">
        <v>1868</v>
      </c>
      <c r="AO3" t="s">
        <v>1869</v>
      </c>
      <c r="AP3" t="s">
        <v>1870</v>
      </c>
      <c r="AQ3" t="s">
        <v>1871</v>
      </c>
      <c r="AR3" t="s">
        <v>1872</v>
      </c>
      <c r="AS3" t="s">
        <v>1873</v>
      </c>
      <c r="AT3" t="s">
        <v>1874</v>
      </c>
      <c r="AU3" t="s">
        <v>1875</v>
      </c>
      <c r="AV3" t="s">
        <v>1876</v>
      </c>
      <c r="AW3" t="s">
        <v>1877</v>
      </c>
      <c r="AX3" t="s">
        <v>1878</v>
      </c>
      <c r="AY3" t="s">
        <v>1879</v>
      </c>
      <c r="AZ3" t="s">
        <v>1973</v>
      </c>
      <c r="BA3" t="s">
        <v>1881</v>
      </c>
      <c r="BB3" t="s">
        <v>1882</v>
      </c>
      <c r="BC3" t="s">
        <v>1883</v>
      </c>
      <c r="BD3" t="s">
        <v>1884</v>
      </c>
      <c r="BE3" t="s">
        <v>1885</v>
      </c>
      <c r="BF3" t="s">
        <v>1886</v>
      </c>
      <c r="BG3" t="s">
        <v>1887</v>
      </c>
      <c r="BH3" t="s">
        <v>1888</v>
      </c>
      <c r="BI3" t="s">
        <v>1889</v>
      </c>
      <c r="BJ3" t="s">
        <v>1974</v>
      </c>
      <c r="BK3" t="s">
        <v>1975</v>
      </c>
      <c r="BL3" t="s">
        <v>1892</v>
      </c>
      <c r="BM3" t="s">
        <v>1893</v>
      </c>
      <c r="BN3" t="s">
        <v>1894</v>
      </c>
      <c r="BO3" t="s">
        <v>1895</v>
      </c>
      <c r="BP3" t="s">
        <v>1896</v>
      </c>
      <c r="BQ3" t="s">
        <v>1897</v>
      </c>
      <c r="BR3" t="s">
        <v>1898</v>
      </c>
      <c r="BS3" t="s">
        <v>1899</v>
      </c>
      <c r="BT3" t="s">
        <v>1900</v>
      </c>
      <c r="BU3" t="s">
        <v>1901</v>
      </c>
      <c r="BV3" t="s">
        <v>1902</v>
      </c>
      <c r="BW3" t="s">
        <v>1903</v>
      </c>
      <c r="BX3" t="s">
        <v>1904</v>
      </c>
      <c r="BY3" t="s">
        <v>1976</v>
      </c>
      <c r="BZ3" t="s">
        <v>1905</v>
      </c>
      <c r="CA3" t="s">
        <v>1907</v>
      </c>
      <c r="CB3" t="s">
        <v>1908</v>
      </c>
      <c r="CC3" t="s">
        <v>1909</v>
      </c>
      <c r="CD3" t="s">
        <v>1910</v>
      </c>
      <c r="CE3" t="s">
        <v>1911</v>
      </c>
      <c r="CF3" t="s">
        <v>1912</v>
      </c>
      <c r="CG3" t="s">
        <v>1913</v>
      </c>
      <c r="CH3" t="s">
        <v>1914</v>
      </c>
      <c r="CI3" t="s">
        <v>1977</v>
      </c>
      <c r="CJ3" t="s">
        <v>1978</v>
      </c>
      <c r="CK3" t="s">
        <v>1917</v>
      </c>
      <c r="CL3" t="s">
        <v>1918</v>
      </c>
      <c r="CM3" t="s">
        <v>1919</v>
      </c>
      <c r="CN3" t="s">
        <v>1920</v>
      </c>
      <c r="CO3" t="s">
        <v>1921</v>
      </c>
      <c r="CP3" t="s">
        <v>1922</v>
      </c>
      <c r="CQ3" t="s">
        <v>1923</v>
      </c>
      <c r="CR3" t="s">
        <v>1924</v>
      </c>
      <c r="CS3" t="s">
        <v>1925</v>
      </c>
      <c r="CT3" t="s">
        <v>1926</v>
      </c>
      <c r="CU3" t="s">
        <v>1927</v>
      </c>
      <c r="CV3" t="s">
        <v>1928</v>
      </c>
      <c r="CW3" t="s">
        <v>1929</v>
      </c>
      <c r="CX3" t="s">
        <v>1979</v>
      </c>
      <c r="CY3" t="s">
        <v>1931</v>
      </c>
      <c r="CZ3" t="s">
        <v>1932</v>
      </c>
      <c r="DA3" t="s">
        <v>1933</v>
      </c>
      <c r="DB3" t="s">
        <v>1934</v>
      </c>
      <c r="DC3" t="s">
        <v>1935</v>
      </c>
      <c r="DD3" t="s">
        <v>1936</v>
      </c>
      <c r="DE3" t="s">
        <v>1937</v>
      </c>
      <c r="DF3" t="s">
        <v>1938</v>
      </c>
      <c r="DG3" t="s">
        <v>1939</v>
      </c>
      <c r="DH3" t="s">
        <v>1980</v>
      </c>
      <c r="DI3" t="s">
        <v>1981</v>
      </c>
      <c r="DJ3" t="s">
        <v>1942</v>
      </c>
      <c r="DK3" t="s">
        <v>1943</v>
      </c>
      <c r="DL3" t="s">
        <v>1944</v>
      </c>
      <c r="DM3" t="s">
        <v>1945</v>
      </c>
      <c r="DN3" t="s">
        <v>1946</v>
      </c>
      <c r="DO3" t="s">
        <v>1947</v>
      </c>
      <c r="DP3" t="s">
        <v>1948</v>
      </c>
      <c r="DQ3" t="s">
        <v>1949</v>
      </c>
      <c r="DR3" t="s">
        <v>1950</v>
      </c>
      <c r="DS3" t="s">
        <v>1951</v>
      </c>
      <c r="DT3" t="s">
        <v>1952</v>
      </c>
      <c r="DU3" t="s">
        <v>1953</v>
      </c>
      <c r="DV3" t="s">
        <v>1954</v>
      </c>
    </row>
    <row r="4" spans="1:126">
      <c r="A4" t="s">
        <v>1670</v>
      </c>
      <c r="B4" t="s">
        <v>1967</v>
      </c>
      <c r="C4" t="s">
        <v>1831</v>
      </c>
      <c r="D4" t="s">
        <v>1832</v>
      </c>
      <c r="E4" t="s">
        <v>1833</v>
      </c>
      <c r="F4" t="s">
        <v>1834</v>
      </c>
      <c r="G4" t="s">
        <v>1835</v>
      </c>
      <c r="H4" t="s">
        <v>1836</v>
      </c>
      <c r="I4" t="s">
        <v>1837</v>
      </c>
      <c r="J4" t="s">
        <v>1838</v>
      </c>
      <c r="K4" t="s">
        <v>1840</v>
      </c>
      <c r="L4" t="s">
        <v>1968</v>
      </c>
      <c r="M4" t="s">
        <v>1969</v>
      </c>
      <c r="N4" t="s">
        <v>1842</v>
      </c>
      <c r="O4" t="s">
        <v>1843</v>
      </c>
      <c r="P4" t="s">
        <v>1844</v>
      </c>
      <c r="Q4" t="s">
        <v>1845</v>
      </c>
      <c r="R4" t="s">
        <v>1846</v>
      </c>
      <c r="S4" t="s">
        <v>1847</v>
      </c>
      <c r="T4" t="s">
        <v>1848</v>
      </c>
      <c r="U4" t="s">
        <v>1849</v>
      </c>
      <c r="V4" t="s">
        <v>1850</v>
      </c>
      <c r="W4" t="s">
        <v>1851</v>
      </c>
      <c r="X4" t="s">
        <v>1852</v>
      </c>
      <c r="Y4" t="s">
        <v>1853</v>
      </c>
      <c r="Z4" t="s">
        <v>1854</v>
      </c>
      <c r="AA4" t="s">
        <v>1970</v>
      </c>
      <c r="AB4" t="s">
        <v>1856</v>
      </c>
      <c r="AC4" t="s">
        <v>1857</v>
      </c>
      <c r="AD4" t="s">
        <v>1858</v>
      </c>
      <c r="AE4" t="s">
        <v>1859</v>
      </c>
      <c r="AF4" t="s">
        <v>1860</v>
      </c>
      <c r="AG4" t="s">
        <v>1861</v>
      </c>
      <c r="AH4" t="s">
        <v>1862</v>
      </c>
      <c r="AI4" t="s">
        <v>1863</v>
      </c>
      <c r="AJ4" t="s">
        <v>1864</v>
      </c>
      <c r="AK4" t="s">
        <v>1971</v>
      </c>
      <c r="AL4" t="s">
        <v>1972</v>
      </c>
      <c r="AM4" t="s">
        <v>1867</v>
      </c>
      <c r="AN4" t="s">
        <v>1868</v>
      </c>
      <c r="AO4" t="s">
        <v>1869</v>
      </c>
      <c r="AP4" t="s">
        <v>1870</v>
      </c>
      <c r="AQ4" t="s">
        <v>1871</v>
      </c>
      <c r="AR4" t="s">
        <v>1872</v>
      </c>
      <c r="AS4" t="s">
        <v>1873</v>
      </c>
      <c r="AT4" t="s">
        <v>1874</v>
      </c>
      <c r="AU4" t="s">
        <v>1875</v>
      </c>
      <c r="AV4" t="s">
        <v>1876</v>
      </c>
      <c r="AW4" t="s">
        <v>1877</v>
      </c>
      <c r="AX4" t="s">
        <v>1878</v>
      </c>
      <c r="AY4" t="s">
        <v>1879</v>
      </c>
      <c r="AZ4" t="s">
        <v>1973</v>
      </c>
      <c r="BA4" t="s">
        <v>1881</v>
      </c>
      <c r="BB4" t="s">
        <v>1882</v>
      </c>
      <c r="BC4" t="s">
        <v>1883</v>
      </c>
      <c r="BD4" t="s">
        <v>1884</v>
      </c>
      <c r="BE4" t="s">
        <v>1885</v>
      </c>
      <c r="BF4" t="s">
        <v>1886</v>
      </c>
      <c r="BG4" t="s">
        <v>1887</v>
      </c>
      <c r="BH4" t="s">
        <v>1888</v>
      </c>
      <c r="BI4" t="s">
        <v>1889</v>
      </c>
      <c r="BJ4" t="s">
        <v>1974</v>
      </c>
      <c r="BK4" t="s">
        <v>1975</v>
      </c>
      <c r="BL4" t="s">
        <v>1892</v>
      </c>
      <c r="BM4" t="s">
        <v>1893</v>
      </c>
      <c r="BN4" t="s">
        <v>1894</v>
      </c>
      <c r="BO4" t="s">
        <v>1895</v>
      </c>
      <c r="BP4" t="s">
        <v>1896</v>
      </c>
      <c r="BQ4" t="s">
        <v>1897</v>
      </c>
      <c r="BR4" t="s">
        <v>1898</v>
      </c>
      <c r="BS4" t="s">
        <v>1899</v>
      </c>
      <c r="BT4" t="s">
        <v>1900</v>
      </c>
      <c r="BU4" t="s">
        <v>1901</v>
      </c>
      <c r="BV4" t="s">
        <v>1902</v>
      </c>
      <c r="BW4" t="s">
        <v>1903</v>
      </c>
      <c r="BX4" t="s">
        <v>1904</v>
      </c>
      <c r="BY4" t="s">
        <v>1976</v>
      </c>
      <c r="BZ4" t="s">
        <v>1905</v>
      </c>
      <c r="CA4" t="s">
        <v>1907</v>
      </c>
      <c r="CB4" t="s">
        <v>1908</v>
      </c>
      <c r="CC4" t="s">
        <v>1909</v>
      </c>
      <c r="CD4" t="s">
        <v>1910</v>
      </c>
      <c r="CE4" t="s">
        <v>1911</v>
      </c>
      <c r="CF4" t="s">
        <v>1912</v>
      </c>
      <c r="CG4" t="s">
        <v>1913</v>
      </c>
      <c r="CH4" t="s">
        <v>1914</v>
      </c>
      <c r="CI4" t="s">
        <v>1977</v>
      </c>
      <c r="CJ4" t="s">
        <v>1978</v>
      </c>
      <c r="CK4" t="s">
        <v>1917</v>
      </c>
      <c r="CL4" t="s">
        <v>1918</v>
      </c>
      <c r="CM4" t="s">
        <v>1919</v>
      </c>
      <c r="CN4" t="s">
        <v>1920</v>
      </c>
      <c r="CO4" t="s">
        <v>1921</v>
      </c>
      <c r="CP4" t="s">
        <v>1922</v>
      </c>
      <c r="CQ4" t="s">
        <v>1923</v>
      </c>
      <c r="CR4" t="s">
        <v>1924</v>
      </c>
      <c r="CS4" t="s">
        <v>1925</v>
      </c>
      <c r="CT4" t="s">
        <v>1926</v>
      </c>
      <c r="CU4" t="s">
        <v>1927</v>
      </c>
      <c r="CV4" t="s">
        <v>1928</v>
      </c>
      <c r="CW4" t="s">
        <v>1929</v>
      </c>
      <c r="CX4" t="s">
        <v>1979</v>
      </c>
      <c r="CY4" t="s">
        <v>1931</v>
      </c>
      <c r="CZ4" t="s">
        <v>1932</v>
      </c>
      <c r="DA4" t="s">
        <v>1933</v>
      </c>
      <c r="DB4" t="s">
        <v>1934</v>
      </c>
      <c r="DC4" t="s">
        <v>1935</v>
      </c>
      <c r="DD4" t="s">
        <v>1936</v>
      </c>
      <c r="DE4" t="s">
        <v>1937</v>
      </c>
      <c r="DF4" t="s">
        <v>1938</v>
      </c>
      <c r="DG4" t="s">
        <v>1939</v>
      </c>
      <c r="DH4" t="s">
        <v>1980</v>
      </c>
      <c r="DI4" t="s">
        <v>1981</v>
      </c>
      <c r="DJ4" t="s">
        <v>1942</v>
      </c>
      <c r="DK4" t="s">
        <v>1943</v>
      </c>
      <c r="DL4" t="s">
        <v>1944</v>
      </c>
      <c r="DM4" t="s">
        <v>1945</v>
      </c>
      <c r="DN4" t="s">
        <v>1946</v>
      </c>
      <c r="DO4" t="s">
        <v>1947</v>
      </c>
      <c r="DP4" t="s">
        <v>1948</v>
      </c>
      <c r="DQ4" t="s">
        <v>1949</v>
      </c>
      <c r="DR4" t="s">
        <v>1950</v>
      </c>
      <c r="DS4" t="s">
        <v>1951</v>
      </c>
      <c r="DT4" t="s">
        <v>1952</v>
      </c>
      <c r="DU4" t="s">
        <v>1953</v>
      </c>
      <c r="DV4" t="s">
        <v>1954</v>
      </c>
    </row>
    <row r="5" spans="1:126">
      <c r="A5" t="s">
        <v>1670</v>
      </c>
      <c r="B5" t="s">
        <v>1967</v>
      </c>
      <c r="C5" t="s">
        <v>1831</v>
      </c>
      <c r="D5" t="s">
        <v>1832</v>
      </c>
      <c r="E5" t="s">
        <v>1833</v>
      </c>
      <c r="F5" t="s">
        <v>1834</v>
      </c>
      <c r="G5" t="s">
        <v>1835</v>
      </c>
      <c r="H5" t="s">
        <v>1836</v>
      </c>
      <c r="I5" t="s">
        <v>1837</v>
      </c>
      <c r="J5" t="s">
        <v>1838</v>
      </c>
      <c r="K5" t="s">
        <v>1840</v>
      </c>
      <c r="L5" t="s">
        <v>1968</v>
      </c>
      <c r="M5" t="s">
        <v>1969</v>
      </c>
      <c r="N5" t="s">
        <v>1842</v>
      </c>
      <c r="O5" t="s">
        <v>1843</v>
      </c>
      <c r="P5" t="s">
        <v>1844</v>
      </c>
      <c r="Q5" t="s">
        <v>1845</v>
      </c>
      <c r="R5" t="s">
        <v>1846</v>
      </c>
      <c r="S5" t="s">
        <v>1847</v>
      </c>
      <c r="T5" t="s">
        <v>1848</v>
      </c>
      <c r="U5" t="s">
        <v>1849</v>
      </c>
      <c r="V5" t="s">
        <v>1850</v>
      </c>
      <c r="W5" t="s">
        <v>1851</v>
      </c>
      <c r="X5" t="s">
        <v>1852</v>
      </c>
      <c r="Y5" t="s">
        <v>1853</v>
      </c>
      <c r="Z5" t="s">
        <v>1854</v>
      </c>
      <c r="AA5" t="s">
        <v>1970</v>
      </c>
      <c r="AB5" t="s">
        <v>1856</v>
      </c>
      <c r="AC5" t="s">
        <v>1857</v>
      </c>
      <c r="AD5" t="s">
        <v>1858</v>
      </c>
      <c r="AE5" t="s">
        <v>1859</v>
      </c>
      <c r="AF5" t="s">
        <v>1860</v>
      </c>
      <c r="AG5" t="s">
        <v>1861</v>
      </c>
      <c r="AH5" t="s">
        <v>1862</v>
      </c>
      <c r="AI5" t="s">
        <v>1863</v>
      </c>
      <c r="AJ5" t="s">
        <v>1864</v>
      </c>
      <c r="AK5" t="s">
        <v>1971</v>
      </c>
      <c r="AL5" t="s">
        <v>1972</v>
      </c>
      <c r="AM5" t="s">
        <v>1867</v>
      </c>
      <c r="AN5" t="s">
        <v>1868</v>
      </c>
      <c r="AO5" t="s">
        <v>1869</v>
      </c>
      <c r="AP5" t="s">
        <v>1870</v>
      </c>
      <c r="AQ5" t="s">
        <v>1871</v>
      </c>
      <c r="AR5" t="s">
        <v>1872</v>
      </c>
      <c r="AS5" t="s">
        <v>1873</v>
      </c>
      <c r="AT5" t="s">
        <v>1874</v>
      </c>
      <c r="AU5" t="s">
        <v>1875</v>
      </c>
      <c r="AV5" t="s">
        <v>1876</v>
      </c>
      <c r="AW5" t="s">
        <v>1877</v>
      </c>
      <c r="AX5" t="s">
        <v>1878</v>
      </c>
      <c r="AY5" t="s">
        <v>1879</v>
      </c>
      <c r="AZ5" t="s">
        <v>1973</v>
      </c>
      <c r="BA5" t="s">
        <v>1881</v>
      </c>
      <c r="BB5" t="s">
        <v>1882</v>
      </c>
      <c r="BC5" t="s">
        <v>1883</v>
      </c>
      <c r="BD5" t="s">
        <v>1884</v>
      </c>
      <c r="BE5" t="s">
        <v>1885</v>
      </c>
      <c r="BF5" t="s">
        <v>1886</v>
      </c>
      <c r="BG5" t="s">
        <v>1887</v>
      </c>
      <c r="BH5" t="s">
        <v>1888</v>
      </c>
      <c r="BI5" t="s">
        <v>1889</v>
      </c>
      <c r="BJ5" t="s">
        <v>1974</v>
      </c>
      <c r="BK5" t="s">
        <v>1975</v>
      </c>
      <c r="BL5" t="s">
        <v>1892</v>
      </c>
      <c r="BM5" t="s">
        <v>1893</v>
      </c>
      <c r="BN5" t="s">
        <v>1894</v>
      </c>
      <c r="BO5" t="s">
        <v>1895</v>
      </c>
      <c r="BP5" t="s">
        <v>1896</v>
      </c>
      <c r="BQ5" t="s">
        <v>1897</v>
      </c>
      <c r="BR5" t="s">
        <v>1898</v>
      </c>
      <c r="BS5" t="s">
        <v>1899</v>
      </c>
      <c r="BT5" t="s">
        <v>1900</v>
      </c>
      <c r="BU5" t="s">
        <v>1901</v>
      </c>
      <c r="BV5" t="s">
        <v>1902</v>
      </c>
      <c r="BW5" t="s">
        <v>1903</v>
      </c>
      <c r="BX5" t="s">
        <v>1904</v>
      </c>
      <c r="BY5" t="s">
        <v>1976</v>
      </c>
      <c r="BZ5" t="s">
        <v>1905</v>
      </c>
      <c r="CA5" t="s">
        <v>1907</v>
      </c>
      <c r="CB5" t="s">
        <v>1908</v>
      </c>
      <c r="CC5" t="s">
        <v>1909</v>
      </c>
      <c r="CD5" t="s">
        <v>1910</v>
      </c>
      <c r="CE5" t="s">
        <v>1911</v>
      </c>
      <c r="CF5" t="s">
        <v>1912</v>
      </c>
      <c r="CG5" t="s">
        <v>1913</v>
      </c>
      <c r="CH5" t="s">
        <v>1914</v>
      </c>
      <c r="CI5" t="s">
        <v>1977</v>
      </c>
      <c r="CJ5" t="s">
        <v>1978</v>
      </c>
      <c r="CK5" t="s">
        <v>1917</v>
      </c>
      <c r="CL5" t="s">
        <v>1918</v>
      </c>
      <c r="CM5" t="s">
        <v>1919</v>
      </c>
      <c r="CN5" t="s">
        <v>1920</v>
      </c>
      <c r="CO5" t="s">
        <v>1921</v>
      </c>
      <c r="CP5" t="s">
        <v>1922</v>
      </c>
      <c r="CQ5" t="s">
        <v>1923</v>
      </c>
      <c r="CR5" t="s">
        <v>1924</v>
      </c>
      <c r="CS5" t="s">
        <v>1925</v>
      </c>
      <c r="CT5" t="s">
        <v>1926</v>
      </c>
      <c r="CU5" t="s">
        <v>1927</v>
      </c>
      <c r="CV5" t="s">
        <v>1928</v>
      </c>
      <c r="CW5" t="s">
        <v>1929</v>
      </c>
      <c r="CX5" t="s">
        <v>1979</v>
      </c>
      <c r="CY5" t="s">
        <v>1931</v>
      </c>
      <c r="CZ5" t="s">
        <v>1932</v>
      </c>
      <c r="DA5" t="s">
        <v>1933</v>
      </c>
      <c r="DB5" t="s">
        <v>1934</v>
      </c>
      <c r="DC5" t="s">
        <v>1935</v>
      </c>
      <c r="DD5" t="s">
        <v>1936</v>
      </c>
      <c r="DE5" t="s">
        <v>1937</v>
      </c>
      <c r="DF5" t="s">
        <v>1938</v>
      </c>
      <c r="DG5" t="s">
        <v>1939</v>
      </c>
      <c r="DH5" t="s">
        <v>1980</v>
      </c>
      <c r="DI5" t="s">
        <v>1981</v>
      </c>
      <c r="DJ5" t="s">
        <v>1942</v>
      </c>
      <c r="DK5" t="s">
        <v>1943</v>
      </c>
      <c r="DL5" t="s">
        <v>1944</v>
      </c>
      <c r="DM5" t="s">
        <v>1945</v>
      </c>
      <c r="DN5" t="s">
        <v>1946</v>
      </c>
      <c r="DO5" t="s">
        <v>1947</v>
      </c>
      <c r="DP5" t="s">
        <v>1948</v>
      </c>
      <c r="DQ5" t="s">
        <v>1949</v>
      </c>
      <c r="DR5" t="s">
        <v>1950</v>
      </c>
      <c r="DS5" t="s">
        <v>1951</v>
      </c>
      <c r="DT5" t="s">
        <v>1952</v>
      </c>
      <c r="DU5" t="s">
        <v>1953</v>
      </c>
      <c r="DV5" t="s">
        <v>1954</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301B7C94-E27C-4302-8726-8F0E06203E6C}"/>
</file>

<file path=customXml/itemProps2.xml><?xml version="1.0" encoding="utf-8"?>
<ds:datastoreItem xmlns:ds="http://schemas.openxmlformats.org/officeDocument/2006/customXml" ds:itemID="{6DB85F34-4A3E-49AF-86E7-645486FC8071}"/>
</file>

<file path=customXml/itemProps3.xml><?xml version="1.0" encoding="utf-8"?>
<ds:datastoreItem xmlns:ds="http://schemas.openxmlformats.org/officeDocument/2006/customXml" ds:itemID="{D1915827-D2F3-4146-ABC4-3371A00A36FC}"/>
</file>

<file path=customXml/itemProps4.xml><?xml version="1.0" encoding="utf-8"?>
<ds:datastoreItem xmlns:ds="http://schemas.openxmlformats.org/officeDocument/2006/customXml" ds:itemID="{B0784B76-CF01-4855-8681-D15196328B7E}"/>
</file>

<file path=customXml/itemProps5.xml><?xml version="1.0" encoding="utf-8"?>
<ds:datastoreItem xmlns:ds="http://schemas.openxmlformats.org/officeDocument/2006/customXml" ds:itemID="{795C1AA7-1B6C-4859-ACEC-D5DA1BDCA35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setup</dc:creator>
  <cp:keywords/>
  <dc:description/>
  <cp:lastModifiedBy>Charlotte Yeo</cp:lastModifiedBy>
  <cp:revision/>
  <dcterms:created xsi:type="dcterms:W3CDTF">2019-07-23T11:54:02Z</dcterms:created>
  <dcterms:modified xsi:type="dcterms:W3CDTF">2022-04-26T12:37:15Z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23b82255-2759-4143-be42-6f67df71095c</vt:lpwstr>
  </property>
  <property fmtid="{D5CDD505-2E9C-101B-9397-08002B2CF9AE}" pid="3" name="ContentTypeId">
    <vt:lpwstr>0x0101005EA864BF41DF8A41860E925F5B29BCF500F553BF34473073438DF49462F72B571E</vt:lpwstr>
  </property>
  <property fmtid="{D5CDD505-2E9C-101B-9397-08002B2CF9AE}" pid="4" name="QMULInformationClassification">
    <vt:lpwstr>1;#Protect|9124d8d9-0c1c-41e9-aa14-aba001e9a028</vt:lpwstr>
  </property>
  <property fmtid="{D5CDD505-2E9C-101B-9397-08002B2CF9AE}" pid="5" name="TaxKeyword">
    <vt:lpwstr/>
  </property>
  <property fmtid="{D5CDD505-2E9C-101B-9397-08002B2CF9AE}" pid="6" name="QMULSchool">
    <vt:lpwstr/>
  </property>
  <property fmtid="{D5CDD505-2E9C-101B-9397-08002B2CF9AE}" pid="7" name="QMULDocumentStatus">
    <vt:lpwstr/>
  </property>
  <property fmtid="{D5CDD505-2E9C-101B-9397-08002B2CF9AE}" pid="8" name="QMULLocation">
    <vt:lpwstr/>
  </property>
  <property fmtid="{D5CDD505-2E9C-101B-9397-08002B2CF9AE}" pid="9" name="QMULDepartment">
    <vt:lpwstr/>
  </property>
  <property fmtid="{D5CDD505-2E9C-101B-9397-08002B2CF9AE}" pid="10" name="QMULDocumentType">
    <vt:lpwstr/>
  </property>
</Properties>
</file>