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queryTables/queryTable2.xml" ContentType="application/vnd.openxmlformats-officedocument.spreadsheetml.queryTable+xml"/>
  <Override PartName="/xl/tables/table5.xml" ContentType="application/vnd.openxmlformats-officedocument.spreadsheetml.table+xml"/>
  <Override PartName="/xl/queryTables/queryTable3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filterPrivacy="1" codeName="ThisWorkbook"/>
  <xr:revisionPtr revIDLastSave="51" documentId="8_{F9B57061-D947-47B2-9639-B3FA2B7A60C1}" xr6:coauthVersionLast="47" xr6:coauthVersionMax="47" xr10:uidLastSave="{7E681955-6E39-40A6-B30B-0C0EA055A423}"/>
  <bookViews>
    <workbookView xWindow="-120" yWindow="-120" windowWidth="29040" windowHeight="15840" tabRatio="722" xr2:uid="{00000000-000D-0000-FFFF-FFFF00000000}"/>
  </bookViews>
  <sheets>
    <sheet name="Information" sheetId="9" r:id="rId1"/>
    <sheet name="Diagnoses and Anticoagulation" sheetId="8" r:id="rId2"/>
    <sheet name="Care Plan and Blood tests" sheetId="10" r:id="rId3"/>
    <sheet name="01-01-2022" sheetId="15" state="hidden" r:id="rId4"/>
    <sheet name="Metric Panel" sheetId="2" state="hidden" r:id="rId5"/>
    <sheet name="Practice Panel" sheetId="3" state="hidden" r:id="rId6"/>
    <sheet name="Data" sheetId="1" state="hidden" r:id="rId7"/>
    <sheet name="PracticeTABLE1" sheetId="14" state="hidden" r:id="rId8"/>
    <sheet name="01 EMIS Data" sheetId="12" state="hidden" r:id="rId9"/>
  </sheets>
  <definedNames>
    <definedName name="BarkingID">'Practice Panel'!$A$14:$A$46</definedName>
    <definedName name="BarkingSubID">'Practice Panel'!$J$14:$J$19</definedName>
    <definedName name="ExternalData_1" localSheetId="8" hidden="1">'01 EMIS Data'!$A$1:$AJ$460</definedName>
    <definedName name="ExternalData_1" localSheetId="3" hidden="1">'01-01-2022'!$A$1:$K$6</definedName>
    <definedName name="ExternalData_2" localSheetId="7" hidden="1">PracticeTABLE1!$A$1:$O$274</definedName>
    <definedName name="HaveringID">'Practice Panel'!$A$47:$A$87</definedName>
    <definedName name="HaveringSubID">'Practice Panel'!$J$20:$J$23</definedName>
    <definedName name="RedbridgeID">'Practice Panel'!$A$88:$A$129</definedName>
    <definedName name="RedbridgeSubID">'Practice Panel'!$J$24:$J$29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7" i="15" l="1"/>
  <c r="C16" i="15" l="1"/>
  <c r="D16" i="15"/>
  <c r="E16" i="15"/>
  <c r="F16" i="15"/>
  <c r="G16" i="15"/>
  <c r="H16" i="15"/>
  <c r="I16" i="15"/>
  <c r="J16" i="15"/>
  <c r="M16" i="15"/>
  <c r="N16" i="15"/>
  <c r="O16" i="15"/>
  <c r="P16" i="15"/>
  <c r="Q16" i="15"/>
  <c r="R16" i="15"/>
  <c r="S16" i="15"/>
  <c r="T16" i="15"/>
  <c r="U16" i="15"/>
  <c r="V16" i="15"/>
  <c r="W16" i="15"/>
  <c r="X16" i="15"/>
  <c r="Y16" i="15"/>
  <c r="Z16" i="15"/>
  <c r="AA16" i="15"/>
  <c r="AB16" i="15"/>
  <c r="AC16" i="15"/>
  <c r="AD16" i="15"/>
  <c r="AE16" i="15"/>
  <c r="C17" i="15"/>
  <c r="D17" i="15"/>
  <c r="E17" i="15"/>
  <c r="F17" i="15"/>
  <c r="G17" i="15"/>
  <c r="H17" i="15"/>
  <c r="I17" i="15"/>
  <c r="J17" i="15"/>
  <c r="M17" i="15"/>
  <c r="N17" i="15"/>
  <c r="O17" i="15"/>
  <c r="P17" i="15"/>
  <c r="Q17" i="15"/>
  <c r="R17" i="15"/>
  <c r="S17" i="15"/>
  <c r="T17" i="15"/>
  <c r="U17" i="15"/>
  <c r="V17" i="15"/>
  <c r="W17" i="15"/>
  <c r="X17" i="15"/>
  <c r="Y17" i="15"/>
  <c r="Z17" i="15"/>
  <c r="AA17" i="15"/>
  <c r="AB17" i="15"/>
  <c r="AC17" i="15"/>
  <c r="AD17" i="15"/>
  <c r="AE17" i="15"/>
  <c r="C18" i="15"/>
  <c r="D18" i="15"/>
  <c r="E18" i="15"/>
  <c r="F18" i="15"/>
  <c r="G18" i="15"/>
  <c r="H18" i="15"/>
  <c r="I18" i="15"/>
  <c r="J18" i="15"/>
  <c r="M18" i="15"/>
  <c r="N18" i="15"/>
  <c r="O18" i="15"/>
  <c r="P18" i="15"/>
  <c r="Q18" i="15"/>
  <c r="R18" i="15"/>
  <c r="S18" i="15"/>
  <c r="T18" i="15"/>
  <c r="U18" i="15"/>
  <c r="V18" i="15"/>
  <c r="W18" i="15"/>
  <c r="X18" i="15"/>
  <c r="Y18" i="15"/>
  <c r="Z18" i="15"/>
  <c r="AA18" i="15"/>
  <c r="AB18" i="15"/>
  <c r="AC18" i="15"/>
  <c r="AD18" i="15"/>
  <c r="AE18" i="15"/>
  <c r="C19" i="15"/>
  <c r="D19" i="15"/>
  <c r="E19" i="15"/>
  <c r="F19" i="15"/>
  <c r="G19" i="15"/>
  <c r="H19" i="15"/>
  <c r="I19" i="15"/>
  <c r="J19" i="15"/>
  <c r="M19" i="15"/>
  <c r="N19" i="15"/>
  <c r="O19" i="15"/>
  <c r="P19" i="15"/>
  <c r="Q19" i="15"/>
  <c r="R19" i="15"/>
  <c r="S19" i="15"/>
  <c r="T19" i="15"/>
  <c r="U19" i="15"/>
  <c r="V19" i="15"/>
  <c r="W19" i="15"/>
  <c r="X19" i="15"/>
  <c r="Y19" i="15"/>
  <c r="Z19" i="15"/>
  <c r="AA19" i="15"/>
  <c r="AB19" i="15"/>
  <c r="AC19" i="15"/>
  <c r="AD19" i="15"/>
  <c r="AE19" i="15"/>
  <c r="C20" i="15"/>
  <c r="D20" i="15"/>
  <c r="E20" i="15"/>
  <c r="F20" i="15"/>
  <c r="G20" i="15"/>
  <c r="H20" i="15"/>
  <c r="I20" i="15"/>
  <c r="J20" i="15"/>
  <c r="M20" i="15"/>
  <c r="N20" i="15"/>
  <c r="O20" i="15"/>
  <c r="P20" i="15"/>
  <c r="Q20" i="15"/>
  <c r="R20" i="15"/>
  <c r="S20" i="15"/>
  <c r="T20" i="15"/>
  <c r="U20" i="15"/>
  <c r="V20" i="15"/>
  <c r="W20" i="15"/>
  <c r="X20" i="15"/>
  <c r="Y20" i="15"/>
  <c r="Z20" i="15"/>
  <c r="AA20" i="15"/>
  <c r="AB20" i="15"/>
  <c r="AC20" i="15"/>
  <c r="AD20" i="15"/>
  <c r="AE20" i="15"/>
  <c r="B18" i="15"/>
  <c r="B19" i="15"/>
  <c r="B20" i="15"/>
  <c r="B16" i="15"/>
  <c r="B20" i="9"/>
  <c r="D1" i="10"/>
  <c r="E15" i="10"/>
  <c r="F15" i="10"/>
  <c r="G15" i="10"/>
  <c r="I15" i="10"/>
  <c r="K15" i="10"/>
  <c r="M15" i="10"/>
  <c r="O15" i="10"/>
  <c r="Q15" i="10"/>
  <c r="S15" i="10"/>
  <c r="U15" i="10"/>
  <c r="W15" i="10"/>
  <c r="X15" i="10"/>
  <c r="Y15" i="10"/>
  <c r="AA15" i="10"/>
  <c r="AC15" i="10"/>
  <c r="AE15" i="10"/>
  <c r="AG15" i="10"/>
  <c r="AI15" i="10"/>
  <c r="D15" i="10"/>
  <c r="D1" i="8"/>
  <c r="F15" i="8" l="1"/>
  <c r="G15" i="8"/>
  <c r="H15" i="8"/>
  <c r="I15" i="8"/>
  <c r="J15" i="8"/>
  <c r="K15" i="8"/>
  <c r="L15" i="8"/>
  <c r="M15" i="8"/>
  <c r="O15" i="8"/>
  <c r="Q15" i="8"/>
  <c r="S15" i="8"/>
  <c r="U15" i="8"/>
  <c r="V15" i="8"/>
  <c r="X15" i="8"/>
  <c r="E15" i="8"/>
  <c r="D15" i="8"/>
  <c r="D45" i="8"/>
  <c r="AG925" i="1" l="1"/>
  <c r="AG926" i="1"/>
  <c r="AG927" i="1"/>
  <c r="AG928" i="1"/>
  <c r="AG929" i="1"/>
  <c r="AG930" i="1"/>
  <c r="AG931" i="1"/>
  <c r="AG932" i="1"/>
  <c r="AG933" i="1"/>
  <c r="AG934" i="1"/>
  <c r="AG935" i="1"/>
  <c r="AG936" i="1"/>
  <c r="AG937" i="1"/>
  <c r="AG938" i="1"/>
  <c r="AG939" i="1"/>
  <c r="AG940" i="1"/>
  <c r="AG941" i="1"/>
  <c r="AG942" i="1"/>
  <c r="AG943" i="1"/>
  <c r="AG944" i="1"/>
  <c r="AG945" i="1"/>
  <c r="AG946" i="1"/>
  <c r="AG947" i="1"/>
  <c r="AG948" i="1"/>
  <c r="AG949" i="1"/>
  <c r="AG950" i="1"/>
  <c r="AG951" i="1"/>
  <c r="AG952" i="1"/>
  <c r="AG953" i="1"/>
  <c r="AG954" i="1"/>
  <c r="AG955" i="1"/>
  <c r="AG956" i="1"/>
  <c r="AG957" i="1"/>
  <c r="AG958" i="1"/>
  <c r="AG959" i="1"/>
  <c r="AG960" i="1"/>
  <c r="AG961" i="1"/>
  <c r="AG962" i="1"/>
  <c r="AG963" i="1"/>
  <c r="AG964" i="1"/>
  <c r="AG965" i="1"/>
  <c r="AG966" i="1"/>
  <c r="AG967" i="1"/>
  <c r="AG968" i="1"/>
  <c r="AG969" i="1"/>
  <c r="AG970" i="1"/>
  <c r="AG971" i="1"/>
  <c r="AG972" i="1"/>
  <c r="AG973" i="1"/>
  <c r="AG974" i="1"/>
  <c r="AG975" i="1"/>
  <c r="AG976" i="1"/>
  <c r="AG977" i="1"/>
  <c r="AG978" i="1"/>
  <c r="AG979" i="1"/>
  <c r="AG980" i="1"/>
  <c r="AG981" i="1"/>
  <c r="AG982" i="1"/>
  <c r="AG983" i="1"/>
  <c r="AG984" i="1"/>
  <c r="AG985" i="1"/>
  <c r="AG986" i="1"/>
  <c r="AG987" i="1"/>
  <c r="AG988" i="1"/>
  <c r="AG989" i="1"/>
  <c r="AG990" i="1"/>
  <c r="AG991" i="1"/>
  <c r="AG992" i="1"/>
  <c r="AG993" i="1"/>
  <c r="AG994" i="1"/>
  <c r="AG995" i="1"/>
  <c r="AG996" i="1"/>
  <c r="AG997" i="1"/>
  <c r="AG998" i="1"/>
  <c r="AG999" i="1"/>
  <c r="AG1000" i="1"/>
  <c r="AG1001" i="1"/>
  <c r="AG1002" i="1"/>
  <c r="AG1003" i="1"/>
  <c r="AG1004" i="1"/>
  <c r="AG1005" i="1"/>
  <c r="AG1006" i="1"/>
  <c r="AG1007" i="1"/>
  <c r="AG1008" i="1"/>
  <c r="AG1009" i="1"/>
  <c r="AG1010" i="1"/>
  <c r="AG1011" i="1"/>
  <c r="AG1012" i="1"/>
  <c r="AG1013" i="1"/>
  <c r="AG1014" i="1"/>
  <c r="AG1015" i="1"/>
  <c r="AG1016" i="1"/>
  <c r="AG1017" i="1"/>
  <c r="AG1018" i="1"/>
  <c r="AG1019" i="1"/>
  <c r="AG1020" i="1"/>
  <c r="AG1021" i="1"/>
  <c r="AG1022" i="1"/>
  <c r="AG1023" i="1"/>
  <c r="AG1024" i="1"/>
  <c r="AG1025" i="1"/>
  <c r="AG1026" i="1"/>
  <c r="AG1027" i="1"/>
  <c r="AG1028" i="1"/>
  <c r="AG1029" i="1"/>
  <c r="AG1030" i="1"/>
  <c r="AG1031" i="1"/>
  <c r="AG1032" i="1"/>
  <c r="AG1033" i="1"/>
  <c r="AG1034" i="1"/>
  <c r="AG1035" i="1"/>
  <c r="AG1036" i="1"/>
  <c r="AG1037" i="1"/>
  <c r="AG1038" i="1"/>
  <c r="AG1039" i="1"/>
  <c r="AG1040" i="1"/>
  <c r="AG1041" i="1"/>
  <c r="AG1042" i="1"/>
  <c r="AG1043" i="1"/>
  <c r="AG1044" i="1"/>
  <c r="AG1045" i="1"/>
  <c r="AG1046" i="1"/>
  <c r="AG1047" i="1"/>
  <c r="AG1048" i="1"/>
  <c r="AG1049" i="1"/>
  <c r="AG1050" i="1"/>
  <c r="AG1051" i="1"/>
  <c r="AG1052" i="1"/>
  <c r="AG1053" i="1"/>
  <c r="AG1054" i="1"/>
  <c r="AG1055" i="1"/>
  <c r="AG1056" i="1"/>
  <c r="AG1057" i="1"/>
  <c r="AG1058" i="1"/>
  <c r="AG1059" i="1"/>
  <c r="AG1060" i="1"/>
  <c r="AG1061" i="1"/>
  <c r="AG1062" i="1"/>
  <c r="AG1063" i="1"/>
  <c r="AG1064" i="1"/>
  <c r="AG1065" i="1"/>
  <c r="AG1066" i="1"/>
  <c r="AG1067" i="1"/>
  <c r="AG1068" i="1"/>
  <c r="AG1069" i="1"/>
  <c r="AG1070" i="1"/>
  <c r="AG1071" i="1"/>
  <c r="AG1072" i="1"/>
  <c r="AG1073" i="1"/>
  <c r="AG1074" i="1"/>
  <c r="AG1075" i="1"/>
  <c r="AG1076" i="1"/>
  <c r="AG1077" i="1"/>
  <c r="AG1078" i="1"/>
  <c r="AG1079" i="1"/>
  <c r="AG1080" i="1"/>
  <c r="AG1081" i="1"/>
  <c r="AG1082" i="1"/>
  <c r="AG1083" i="1"/>
  <c r="AG1084" i="1"/>
  <c r="AG1085" i="1"/>
  <c r="AG1086" i="1"/>
  <c r="AG1087" i="1"/>
  <c r="AG1088" i="1"/>
  <c r="AG1089" i="1"/>
  <c r="AG1090" i="1"/>
  <c r="AG1091" i="1"/>
  <c r="AG1092" i="1"/>
  <c r="AG1093" i="1"/>
  <c r="AG1094" i="1"/>
  <c r="AG1095" i="1"/>
  <c r="AG1096" i="1"/>
  <c r="AG1097" i="1"/>
  <c r="AG1098" i="1"/>
  <c r="AG1099" i="1"/>
  <c r="AG1100" i="1"/>
  <c r="AG1101" i="1"/>
  <c r="AG1102" i="1"/>
  <c r="AG1103" i="1"/>
  <c r="AG1104" i="1"/>
  <c r="AG1105" i="1"/>
  <c r="AG1106" i="1"/>
  <c r="AG1107" i="1"/>
  <c r="AG1108" i="1"/>
  <c r="AG1109" i="1"/>
  <c r="AG1110" i="1"/>
  <c r="AG1111" i="1"/>
  <c r="AG1112" i="1"/>
  <c r="AG1113" i="1"/>
  <c r="AG1114" i="1"/>
  <c r="AG1115" i="1"/>
  <c r="AG1116" i="1"/>
  <c r="AG1117" i="1"/>
  <c r="AG1118" i="1"/>
  <c r="AG1119" i="1"/>
  <c r="AG1120" i="1"/>
  <c r="AG1121" i="1"/>
  <c r="AG1122" i="1"/>
  <c r="AG1123" i="1"/>
  <c r="AG1124" i="1"/>
  <c r="AG1125" i="1"/>
  <c r="AG1126" i="1"/>
  <c r="AG1127" i="1"/>
  <c r="AG1128" i="1"/>
  <c r="AG1129" i="1"/>
  <c r="AG1130" i="1"/>
  <c r="AG1131" i="1"/>
  <c r="AG1132" i="1"/>
  <c r="AG1133" i="1"/>
  <c r="AG1134" i="1"/>
  <c r="AG1135" i="1"/>
  <c r="AG1136" i="1"/>
  <c r="AG1137" i="1"/>
  <c r="AG1138" i="1"/>
  <c r="AG1139" i="1"/>
  <c r="AG1140" i="1"/>
  <c r="AG1141" i="1"/>
  <c r="AG1142" i="1"/>
  <c r="AG1143" i="1"/>
  <c r="AG1144" i="1"/>
  <c r="AG1145" i="1"/>
  <c r="AG1146" i="1"/>
  <c r="AG1147" i="1"/>
  <c r="AG1148" i="1"/>
  <c r="AG1149" i="1"/>
  <c r="AG1150" i="1"/>
  <c r="AG1151" i="1"/>
  <c r="AG1152" i="1"/>
  <c r="AG1153" i="1"/>
  <c r="AG1154" i="1"/>
  <c r="AG1155" i="1"/>
  <c r="AG1156" i="1"/>
  <c r="AG1157" i="1"/>
  <c r="AH925" i="1"/>
  <c r="AH926" i="1"/>
  <c r="AH927" i="1"/>
  <c r="AH928" i="1"/>
  <c r="AH929" i="1"/>
  <c r="AH930" i="1"/>
  <c r="AH931" i="1"/>
  <c r="AH932" i="1"/>
  <c r="AH933" i="1"/>
  <c r="AH934" i="1"/>
  <c r="AH935" i="1"/>
  <c r="AH936" i="1"/>
  <c r="AH937" i="1"/>
  <c r="AH938" i="1"/>
  <c r="AH939" i="1"/>
  <c r="AH940" i="1"/>
  <c r="AH941" i="1"/>
  <c r="AH942" i="1"/>
  <c r="AH943" i="1"/>
  <c r="AH944" i="1"/>
  <c r="AH945" i="1"/>
  <c r="AH946" i="1"/>
  <c r="AH947" i="1"/>
  <c r="AH948" i="1"/>
  <c r="AH949" i="1"/>
  <c r="AH950" i="1"/>
  <c r="AH951" i="1"/>
  <c r="AH952" i="1"/>
  <c r="AH953" i="1"/>
  <c r="AH954" i="1"/>
  <c r="AH955" i="1"/>
  <c r="AH956" i="1"/>
  <c r="AH957" i="1"/>
  <c r="AH958" i="1"/>
  <c r="AH959" i="1"/>
  <c r="AH960" i="1"/>
  <c r="AH961" i="1"/>
  <c r="AH962" i="1"/>
  <c r="AH963" i="1"/>
  <c r="AH964" i="1"/>
  <c r="AH965" i="1"/>
  <c r="AH966" i="1"/>
  <c r="AH967" i="1"/>
  <c r="AH968" i="1"/>
  <c r="AH969" i="1"/>
  <c r="AH970" i="1"/>
  <c r="AH971" i="1"/>
  <c r="AH972" i="1"/>
  <c r="AH973" i="1"/>
  <c r="AH974" i="1"/>
  <c r="AH975" i="1"/>
  <c r="AH976" i="1"/>
  <c r="AH977" i="1"/>
  <c r="AH978" i="1"/>
  <c r="AH979" i="1"/>
  <c r="AH980" i="1"/>
  <c r="AH981" i="1"/>
  <c r="AH982" i="1"/>
  <c r="AH983" i="1"/>
  <c r="AH984" i="1"/>
  <c r="AH985" i="1"/>
  <c r="AH986" i="1"/>
  <c r="AH987" i="1"/>
  <c r="AH988" i="1"/>
  <c r="AH989" i="1"/>
  <c r="AH990" i="1"/>
  <c r="AH991" i="1"/>
  <c r="AH992" i="1"/>
  <c r="AH993" i="1"/>
  <c r="AH994" i="1"/>
  <c r="AH995" i="1"/>
  <c r="AH996" i="1"/>
  <c r="AH997" i="1"/>
  <c r="AH998" i="1"/>
  <c r="AH999" i="1"/>
  <c r="AH1000" i="1"/>
  <c r="AH1001" i="1"/>
  <c r="AH1002" i="1"/>
  <c r="AH1003" i="1"/>
  <c r="AH1004" i="1"/>
  <c r="AH1005" i="1"/>
  <c r="AH1006" i="1"/>
  <c r="AH1007" i="1"/>
  <c r="AH1008" i="1"/>
  <c r="AH1009" i="1"/>
  <c r="AH1010" i="1"/>
  <c r="AH1011" i="1"/>
  <c r="AH1012" i="1"/>
  <c r="AH1013" i="1"/>
  <c r="AH1014" i="1"/>
  <c r="AH1015" i="1"/>
  <c r="AH1016" i="1"/>
  <c r="AH1017" i="1"/>
  <c r="AH1018" i="1"/>
  <c r="AH1019" i="1"/>
  <c r="AH1020" i="1"/>
  <c r="AH1021" i="1"/>
  <c r="AH1022" i="1"/>
  <c r="AH1023" i="1"/>
  <c r="AH1024" i="1"/>
  <c r="AH1025" i="1"/>
  <c r="AH1026" i="1"/>
  <c r="AH1027" i="1"/>
  <c r="AH1028" i="1"/>
  <c r="AH1029" i="1"/>
  <c r="AH1030" i="1"/>
  <c r="AH1031" i="1"/>
  <c r="AH1032" i="1"/>
  <c r="AH1033" i="1"/>
  <c r="AH1034" i="1"/>
  <c r="AH1035" i="1"/>
  <c r="AH1036" i="1"/>
  <c r="AH1037" i="1"/>
  <c r="AH1038" i="1"/>
  <c r="AH1039" i="1"/>
  <c r="AH1040" i="1"/>
  <c r="AH1041" i="1"/>
  <c r="AH1042" i="1"/>
  <c r="AH1043" i="1"/>
  <c r="AH1044" i="1"/>
  <c r="AH1045" i="1"/>
  <c r="AH1046" i="1"/>
  <c r="AH1047" i="1"/>
  <c r="AH1048" i="1"/>
  <c r="AH1049" i="1"/>
  <c r="AH1050" i="1"/>
  <c r="AH1051" i="1"/>
  <c r="AH1052" i="1"/>
  <c r="AH1053" i="1"/>
  <c r="AH1054" i="1"/>
  <c r="AH1055" i="1"/>
  <c r="AH1056" i="1"/>
  <c r="AH1057" i="1"/>
  <c r="AH1058" i="1"/>
  <c r="AH1059" i="1"/>
  <c r="AH1060" i="1"/>
  <c r="AH1061" i="1"/>
  <c r="AH1062" i="1"/>
  <c r="AH1063" i="1"/>
  <c r="AH1064" i="1"/>
  <c r="AH1065" i="1"/>
  <c r="AH1066" i="1"/>
  <c r="AH1067" i="1"/>
  <c r="AH1068" i="1"/>
  <c r="AH1069" i="1"/>
  <c r="AH1070" i="1"/>
  <c r="AH1071" i="1"/>
  <c r="AH1072" i="1"/>
  <c r="AH1073" i="1"/>
  <c r="AH1074" i="1"/>
  <c r="AH1075" i="1"/>
  <c r="AH1076" i="1"/>
  <c r="AH1077" i="1"/>
  <c r="AH1078" i="1"/>
  <c r="AH1079" i="1"/>
  <c r="AH1080" i="1"/>
  <c r="AH1081" i="1"/>
  <c r="AH1082" i="1"/>
  <c r="AH1083" i="1"/>
  <c r="AH1084" i="1"/>
  <c r="AH1085" i="1"/>
  <c r="AH1086" i="1"/>
  <c r="AH1087" i="1"/>
  <c r="AH1088" i="1"/>
  <c r="AH1089" i="1"/>
  <c r="AH1090" i="1"/>
  <c r="AH1091" i="1"/>
  <c r="AH1092" i="1"/>
  <c r="AH1093" i="1"/>
  <c r="AH1094" i="1"/>
  <c r="AH1095" i="1"/>
  <c r="AH1096" i="1"/>
  <c r="AH1097" i="1"/>
  <c r="AH1098" i="1"/>
  <c r="AH1099" i="1"/>
  <c r="AH1100" i="1"/>
  <c r="AH1101" i="1"/>
  <c r="AH1102" i="1"/>
  <c r="AH1103" i="1"/>
  <c r="AH1104" i="1"/>
  <c r="AH1105" i="1"/>
  <c r="AH1106" i="1"/>
  <c r="AH1107" i="1"/>
  <c r="AH1108" i="1"/>
  <c r="AH1109" i="1"/>
  <c r="AH1110" i="1"/>
  <c r="AH1111" i="1"/>
  <c r="AH1112" i="1"/>
  <c r="AH1113" i="1"/>
  <c r="AH1114" i="1"/>
  <c r="AH1115" i="1"/>
  <c r="AH1116" i="1"/>
  <c r="AH1117" i="1"/>
  <c r="AH1118" i="1"/>
  <c r="AH1119" i="1"/>
  <c r="AH1120" i="1"/>
  <c r="AH1121" i="1"/>
  <c r="AH1122" i="1"/>
  <c r="AH1123" i="1"/>
  <c r="AH1124" i="1"/>
  <c r="AH1125" i="1"/>
  <c r="AH1126" i="1"/>
  <c r="AH1127" i="1"/>
  <c r="AH1128" i="1"/>
  <c r="AH1129" i="1"/>
  <c r="AH1130" i="1"/>
  <c r="AH1131" i="1"/>
  <c r="AH1132" i="1"/>
  <c r="AH1133" i="1"/>
  <c r="AH1134" i="1"/>
  <c r="AH1135" i="1"/>
  <c r="AH1136" i="1"/>
  <c r="AH1137" i="1"/>
  <c r="AH1138" i="1"/>
  <c r="AH1139" i="1"/>
  <c r="AH1140" i="1"/>
  <c r="AH1141" i="1"/>
  <c r="AH1142" i="1"/>
  <c r="AH1143" i="1"/>
  <c r="AH1144" i="1"/>
  <c r="AH1145" i="1"/>
  <c r="AH1146" i="1"/>
  <c r="AH1147" i="1"/>
  <c r="AH1148" i="1"/>
  <c r="AH1149" i="1"/>
  <c r="AH1150" i="1"/>
  <c r="AH1151" i="1"/>
  <c r="AH1152" i="1"/>
  <c r="AH1153" i="1"/>
  <c r="AH1154" i="1"/>
  <c r="AH1155" i="1"/>
  <c r="AH1156" i="1"/>
  <c r="AH1157" i="1"/>
  <c r="AG3" i="1" l="1"/>
  <c r="AH3" i="1"/>
  <c r="AG4" i="1"/>
  <c r="AH4" i="1"/>
  <c r="AG5" i="1"/>
  <c r="AH5" i="1"/>
  <c r="AG6" i="1"/>
  <c r="AH6" i="1"/>
  <c r="AG7" i="1"/>
  <c r="AH7" i="1"/>
  <c r="AG8" i="1"/>
  <c r="AH8" i="1"/>
  <c r="AG9" i="1"/>
  <c r="AH9" i="1"/>
  <c r="AG10" i="1"/>
  <c r="AH10" i="1"/>
  <c r="AG11" i="1"/>
  <c r="AH11" i="1"/>
  <c r="AG12" i="1"/>
  <c r="AH12" i="1"/>
  <c r="AG13" i="1"/>
  <c r="AH13" i="1"/>
  <c r="AG14" i="1"/>
  <c r="AH14" i="1"/>
  <c r="AG15" i="1"/>
  <c r="AH15" i="1"/>
  <c r="AG16" i="1"/>
  <c r="AH16" i="1"/>
  <c r="AG17" i="1"/>
  <c r="AH17" i="1"/>
  <c r="AG18" i="1"/>
  <c r="AH18" i="1"/>
  <c r="AG19" i="1"/>
  <c r="AH19" i="1"/>
  <c r="AG20" i="1"/>
  <c r="AH20" i="1"/>
  <c r="AG21" i="1"/>
  <c r="AH21" i="1"/>
  <c r="AG22" i="1"/>
  <c r="AH22" i="1"/>
  <c r="AG23" i="1"/>
  <c r="AH23" i="1"/>
  <c r="AG24" i="1"/>
  <c r="AH24" i="1"/>
  <c r="AG25" i="1"/>
  <c r="AH25" i="1"/>
  <c r="AG26" i="1"/>
  <c r="AH26" i="1"/>
  <c r="AG27" i="1"/>
  <c r="AH27" i="1"/>
  <c r="AG28" i="1"/>
  <c r="AH28" i="1"/>
  <c r="AG29" i="1"/>
  <c r="AH29" i="1"/>
  <c r="AG30" i="1"/>
  <c r="AH30" i="1"/>
  <c r="AG31" i="1"/>
  <c r="AH31" i="1"/>
  <c r="AG32" i="1"/>
  <c r="AH32" i="1"/>
  <c r="AG33" i="1"/>
  <c r="AH33" i="1"/>
  <c r="AG34" i="1"/>
  <c r="AH34" i="1"/>
  <c r="AG35" i="1"/>
  <c r="AH35" i="1"/>
  <c r="AG36" i="1"/>
  <c r="AH36" i="1"/>
  <c r="AG37" i="1"/>
  <c r="AH37" i="1"/>
  <c r="AG38" i="1"/>
  <c r="AH38" i="1"/>
  <c r="AG39" i="1"/>
  <c r="AH39" i="1"/>
  <c r="AG40" i="1"/>
  <c r="AH40" i="1"/>
  <c r="AG41" i="1"/>
  <c r="AH41" i="1"/>
  <c r="AG42" i="1"/>
  <c r="AH42" i="1"/>
  <c r="AG43" i="1"/>
  <c r="AH43" i="1"/>
  <c r="AG44" i="1"/>
  <c r="AH44" i="1"/>
  <c r="AG45" i="1"/>
  <c r="AH45" i="1"/>
  <c r="AG46" i="1"/>
  <c r="AH46" i="1"/>
  <c r="AG47" i="1"/>
  <c r="AH47" i="1"/>
  <c r="AG48" i="1"/>
  <c r="AH48" i="1"/>
  <c r="AG49" i="1"/>
  <c r="AH49" i="1"/>
  <c r="AG50" i="1"/>
  <c r="AH50" i="1"/>
  <c r="AG51" i="1"/>
  <c r="AH51" i="1"/>
  <c r="AG52" i="1"/>
  <c r="AH52" i="1"/>
  <c r="AG53" i="1"/>
  <c r="AH53" i="1"/>
  <c r="AG54" i="1"/>
  <c r="AH54" i="1"/>
  <c r="AG55" i="1"/>
  <c r="AH55" i="1"/>
  <c r="AG56" i="1"/>
  <c r="AH56" i="1"/>
  <c r="AG57" i="1"/>
  <c r="AH57" i="1"/>
  <c r="AG58" i="1"/>
  <c r="AH58" i="1"/>
  <c r="AG59" i="1"/>
  <c r="AH59" i="1"/>
  <c r="AG60" i="1"/>
  <c r="AH60" i="1"/>
  <c r="AG61" i="1"/>
  <c r="AH61" i="1"/>
  <c r="AG62" i="1"/>
  <c r="AH62" i="1"/>
  <c r="AG63" i="1"/>
  <c r="AH63" i="1"/>
  <c r="AG64" i="1"/>
  <c r="AH64" i="1"/>
  <c r="AG65" i="1"/>
  <c r="AH65" i="1"/>
  <c r="AG66" i="1"/>
  <c r="AH66" i="1"/>
  <c r="AG67" i="1"/>
  <c r="AH67" i="1"/>
  <c r="AG68" i="1"/>
  <c r="AH68" i="1"/>
  <c r="AG69" i="1"/>
  <c r="AH69" i="1"/>
  <c r="AG70" i="1"/>
  <c r="AH70" i="1"/>
  <c r="AG71" i="1"/>
  <c r="AH71" i="1"/>
  <c r="AG72" i="1"/>
  <c r="AH72" i="1"/>
  <c r="AG73" i="1"/>
  <c r="AH73" i="1"/>
  <c r="AG74" i="1"/>
  <c r="AH74" i="1"/>
  <c r="AG75" i="1"/>
  <c r="AH75" i="1"/>
  <c r="AG76" i="1"/>
  <c r="AH76" i="1"/>
  <c r="AG77" i="1"/>
  <c r="AH77" i="1"/>
  <c r="AG78" i="1"/>
  <c r="AH78" i="1"/>
  <c r="AG79" i="1"/>
  <c r="AH79" i="1"/>
  <c r="AG80" i="1"/>
  <c r="AH80" i="1"/>
  <c r="AG81" i="1"/>
  <c r="AH81" i="1"/>
  <c r="AG82" i="1"/>
  <c r="AH82" i="1"/>
  <c r="AG83" i="1"/>
  <c r="AH83" i="1"/>
  <c r="AG84" i="1"/>
  <c r="AH84" i="1"/>
  <c r="AG85" i="1"/>
  <c r="AH85" i="1"/>
  <c r="AG86" i="1"/>
  <c r="AH86" i="1"/>
  <c r="AG87" i="1"/>
  <c r="AH87" i="1"/>
  <c r="AG88" i="1"/>
  <c r="AH88" i="1"/>
  <c r="AG89" i="1"/>
  <c r="AH89" i="1"/>
  <c r="AG90" i="1"/>
  <c r="AH90" i="1"/>
  <c r="AG91" i="1"/>
  <c r="AH91" i="1"/>
  <c r="AG92" i="1"/>
  <c r="AH92" i="1"/>
  <c r="AG93" i="1"/>
  <c r="AH93" i="1"/>
  <c r="AG94" i="1"/>
  <c r="AH94" i="1"/>
  <c r="AG95" i="1"/>
  <c r="AH95" i="1"/>
  <c r="AG96" i="1"/>
  <c r="AH96" i="1"/>
  <c r="AG97" i="1"/>
  <c r="AH97" i="1"/>
  <c r="AG98" i="1"/>
  <c r="AH98" i="1"/>
  <c r="AG99" i="1"/>
  <c r="AH99" i="1"/>
  <c r="AG100" i="1"/>
  <c r="AH100" i="1"/>
  <c r="AG101" i="1"/>
  <c r="AH101" i="1"/>
  <c r="AG102" i="1"/>
  <c r="AH102" i="1"/>
  <c r="AG103" i="1"/>
  <c r="AH103" i="1"/>
  <c r="AG104" i="1"/>
  <c r="AH104" i="1"/>
  <c r="AG105" i="1"/>
  <c r="AH105" i="1"/>
  <c r="AG106" i="1"/>
  <c r="AH106" i="1"/>
  <c r="AG107" i="1"/>
  <c r="AH107" i="1"/>
  <c r="AG108" i="1"/>
  <c r="AH108" i="1"/>
  <c r="AG109" i="1"/>
  <c r="AH109" i="1"/>
  <c r="AG110" i="1"/>
  <c r="AH110" i="1"/>
  <c r="AG111" i="1"/>
  <c r="AH111" i="1"/>
  <c r="AG112" i="1"/>
  <c r="AH112" i="1"/>
  <c r="AG113" i="1"/>
  <c r="AH113" i="1"/>
  <c r="AG114" i="1"/>
  <c r="AH114" i="1"/>
  <c r="AG115" i="1"/>
  <c r="AH115" i="1"/>
  <c r="AG116" i="1"/>
  <c r="AH116" i="1"/>
  <c r="AG117" i="1"/>
  <c r="AH117" i="1"/>
  <c r="AG118" i="1"/>
  <c r="AH118" i="1"/>
  <c r="AG119" i="1"/>
  <c r="AH119" i="1"/>
  <c r="AG120" i="1"/>
  <c r="AH120" i="1"/>
  <c r="AG121" i="1"/>
  <c r="AH121" i="1"/>
  <c r="AG122" i="1"/>
  <c r="AH122" i="1"/>
  <c r="AG123" i="1"/>
  <c r="AH123" i="1"/>
  <c r="AG124" i="1"/>
  <c r="AH124" i="1"/>
  <c r="AG125" i="1"/>
  <c r="AH125" i="1"/>
  <c r="AG126" i="1"/>
  <c r="AH126" i="1"/>
  <c r="AG127" i="1"/>
  <c r="AH127" i="1"/>
  <c r="AG128" i="1"/>
  <c r="AH128" i="1"/>
  <c r="AG129" i="1"/>
  <c r="AH129" i="1"/>
  <c r="AG130" i="1"/>
  <c r="AH130" i="1"/>
  <c r="AG131" i="1"/>
  <c r="AH131" i="1"/>
  <c r="AG132" i="1"/>
  <c r="AH132" i="1"/>
  <c r="AG133" i="1"/>
  <c r="AH133" i="1"/>
  <c r="AG134" i="1"/>
  <c r="AH134" i="1"/>
  <c r="AG135" i="1"/>
  <c r="AH135" i="1"/>
  <c r="AG136" i="1"/>
  <c r="AH136" i="1"/>
  <c r="AG137" i="1"/>
  <c r="AH137" i="1"/>
  <c r="AG138" i="1"/>
  <c r="AH138" i="1"/>
  <c r="AG139" i="1"/>
  <c r="AH139" i="1"/>
  <c r="AG140" i="1"/>
  <c r="AH140" i="1"/>
  <c r="AG141" i="1"/>
  <c r="AH141" i="1"/>
  <c r="AG142" i="1"/>
  <c r="AH142" i="1"/>
  <c r="AG143" i="1"/>
  <c r="AH143" i="1"/>
  <c r="AG144" i="1"/>
  <c r="AH144" i="1"/>
  <c r="AG145" i="1"/>
  <c r="AH145" i="1"/>
  <c r="AG146" i="1"/>
  <c r="AH146" i="1"/>
  <c r="AG147" i="1"/>
  <c r="AH147" i="1"/>
  <c r="AG148" i="1"/>
  <c r="AH148" i="1"/>
  <c r="AG149" i="1"/>
  <c r="AH149" i="1"/>
  <c r="AG150" i="1"/>
  <c r="AH150" i="1"/>
  <c r="AG151" i="1"/>
  <c r="AH151" i="1"/>
  <c r="AG152" i="1"/>
  <c r="AH152" i="1"/>
  <c r="AG153" i="1"/>
  <c r="AH153" i="1"/>
  <c r="AG154" i="1"/>
  <c r="AH154" i="1"/>
  <c r="AG155" i="1"/>
  <c r="AH155" i="1"/>
  <c r="AG156" i="1"/>
  <c r="AH156" i="1"/>
  <c r="AG157" i="1"/>
  <c r="AH157" i="1"/>
  <c r="AG158" i="1"/>
  <c r="AH158" i="1"/>
  <c r="AG159" i="1"/>
  <c r="AH159" i="1"/>
  <c r="AG160" i="1"/>
  <c r="AH160" i="1"/>
  <c r="AG161" i="1"/>
  <c r="AH161" i="1"/>
  <c r="AG162" i="1"/>
  <c r="AH162" i="1"/>
  <c r="AG163" i="1"/>
  <c r="AH163" i="1"/>
  <c r="AG164" i="1"/>
  <c r="AH164" i="1"/>
  <c r="AG165" i="1"/>
  <c r="AH165" i="1"/>
  <c r="AG166" i="1"/>
  <c r="AH166" i="1"/>
  <c r="AG167" i="1"/>
  <c r="AH167" i="1"/>
  <c r="AG168" i="1"/>
  <c r="AH168" i="1"/>
  <c r="AG169" i="1"/>
  <c r="AH169" i="1"/>
  <c r="AG170" i="1"/>
  <c r="AH170" i="1"/>
  <c r="AG171" i="1"/>
  <c r="AH171" i="1"/>
  <c r="AG172" i="1"/>
  <c r="AH172" i="1"/>
  <c r="AG173" i="1"/>
  <c r="AH173" i="1"/>
  <c r="AG174" i="1"/>
  <c r="AH174" i="1"/>
  <c r="AG175" i="1"/>
  <c r="AH175" i="1"/>
  <c r="AG176" i="1"/>
  <c r="AH176" i="1"/>
  <c r="AG177" i="1"/>
  <c r="AH177" i="1"/>
  <c r="AG178" i="1"/>
  <c r="AH178" i="1"/>
  <c r="AG179" i="1"/>
  <c r="AH179" i="1"/>
  <c r="AG180" i="1"/>
  <c r="AH180" i="1"/>
  <c r="AG181" i="1"/>
  <c r="AH181" i="1"/>
  <c r="AG182" i="1"/>
  <c r="AH182" i="1"/>
  <c r="AG183" i="1"/>
  <c r="AH183" i="1"/>
  <c r="AG184" i="1"/>
  <c r="AH184" i="1"/>
  <c r="AG185" i="1"/>
  <c r="AH185" i="1"/>
  <c r="AG186" i="1"/>
  <c r="AH186" i="1"/>
  <c r="AG187" i="1"/>
  <c r="AH187" i="1"/>
  <c r="AG188" i="1"/>
  <c r="AH188" i="1"/>
  <c r="AG189" i="1"/>
  <c r="AH189" i="1"/>
  <c r="AG190" i="1"/>
  <c r="AH190" i="1"/>
  <c r="AG191" i="1"/>
  <c r="AH191" i="1"/>
  <c r="AG192" i="1"/>
  <c r="AH192" i="1"/>
  <c r="AG193" i="1"/>
  <c r="AH193" i="1"/>
  <c r="AG194" i="1"/>
  <c r="AH194" i="1"/>
  <c r="AG195" i="1"/>
  <c r="AH195" i="1"/>
  <c r="AG196" i="1"/>
  <c r="AH196" i="1"/>
  <c r="AG197" i="1"/>
  <c r="AH197" i="1"/>
  <c r="AG198" i="1"/>
  <c r="AH198" i="1"/>
  <c r="AG199" i="1"/>
  <c r="AH199" i="1"/>
  <c r="AG200" i="1"/>
  <c r="AH200" i="1"/>
  <c r="AG201" i="1"/>
  <c r="AH201" i="1"/>
  <c r="AG202" i="1"/>
  <c r="AH202" i="1"/>
  <c r="AG203" i="1"/>
  <c r="AH203" i="1"/>
  <c r="AG204" i="1"/>
  <c r="AH204" i="1"/>
  <c r="AG205" i="1"/>
  <c r="AH205" i="1"/>
  <c r="AG206" i="1"/>
  <c r="AH206" i="1"/>
  <c r="AG207" i="1"/>
  <c r="AH207" i="1"/>
  <c r="AG208" i="1"/>
  <c r="AH208" i="1"/>
  <c r="AG209" i="1"/>
  <c r="AH209" i="1"/>
  <c r="AG210" i="1"/>
  <c r="AH210" i="1"/>
  <c r="AG211" i="1"/>
  <c r="AH211" i="1"/>
  <c r="AG212" i="1"/>
  <c r="AH212" i="1"/>
  <c r="AG213" i="1"/>
  <c r="AH213" i="1"/>
  <c r="AG214" i="1"/>
  <c r="AH214" i="1"/>
  <c r="AG215" i="1"/>
  <c r="AH215" i="1"/>
  <c r="AG216" i="1"/>
  <c r="AH216" i="1"/>
  <c r="AG217" i="1"/>
  <c r="AH217" i="1"/>
  <c r="AG218" i="1"/>
  <c r="AH218" i="1"/>
  <c r="AG219" i="1"/>
  <c r="AH219" i="1"/>
  <c r="AG220" i="1"/>
  <c r="AH220" i="1"/>
  <c r="AG221" i="1"/>
  <c r="AH221" i="1"/>
  <c r="AG222" i="1"/>
  <c r="AH222" i="1"/>
  <c r="AG223" i="1"/>
  <c r="AH223" i="1"/>
  <c r="AG224" i="1"/>
  <c r="AH224" i="1"/>
  <c r="AG225" i="1"/>
  <c r="AH225" i="1"/>
  <c r="AG226" i="1"/>
  <c r="AH226" i="1"/>
  <c r="AG227" i="1"/>
  <c r="AH227" i="1"/>
  <c r="AG228" i="1"/>
  <c r="AH228" i="1"/>
  <c r="AG229" i="1"/>
  <c r="AH229" i="1"/>
  <c r="AG230" i="1"/>
  <c r="AH230" i="1"/>
  <c r="AG231" i="1"/>
  <c r="AH231" i="1"/>
  <c r="AG232" i="1"/>
  <c r="AH232" i="1"/>
  <c r="AG233" i="1"/>
  <c r="AH233" i="1"/>
  <c r="AG234" i="1"/>
  <c r="AH234" i="1"/>
  <c r="AG235" i="1"/>
  <c r="AH235" i="1"/>
  <c r="AG236" i="1"/>
  <c r="AH236" i="1"/>
  <c r="AG237" i="1"/>
  <c r="AH237" i="1"/>
  <c r="AG238" i="1"/>
  <c r="AH238" i="1"/>
  <c r="AG239" i="1"/>
  <c r="AH239" i="1"/>
  <c r="AG240" i="1"/>
  <c r="AH240" i="1"/>
  <c r="AG241" i="1"/>
  <c r="AH241" i="1"/>
  <c r="AG242" i="1"/>
  <c r="AH242" i="1"/>
  <c r="AG243" i="1"/>
  <c r="AH243" i="1"/>
  <c r="AG244" i="1"/>
  <c r="AH244" i="1"/>
  <c r="AG245" i="1"/>
  <c r="AH245" i="1"/>
  <c r="AG246" i="1"/>
  <c r="AH246" i="1"/>
  <c r="AG247" i="1"/>
  <c r="AH247" i="1"/>
  <c r="AG248" i="1"/>
  <c r="AH248" i="1"/>
  <c r="AG249" i="1"/>
  <c r="AH249" i="1"/>
  <c r="AG250" i="1"/>
  <c r="AH250" i="1"/>
  <c r="AG251" i="1"/>
  <c r="AH251" i="1"/>
  <c r="AG252" i="1"/>
  <c r="AH252" i="1"/>
  <c r="AG253" i="1"/>
  <c r="AH253" i="1"/>
  <c r="AG254" i="1"/>
  <c r="AH254" i="1"/>
  <c r="AG255" i="1"/>
  <c r="AH255" i="1"/>
  <c r="AG256" i="1"/>
  <c r="AH256" i="1"/>
  <c r="AG257" i="1"/>
  <c r="AH257" i="1"/>
  <c r="AG258" i="1"/>
  <c r="AH258" i="1"/>
  <c r="AG259" i="1"/>
  <c r="AH259" i="1"/>
  <c r="AG260" i="1"/>
  <c r="AH260" i="1"/>
  <c r="AG261" i="1"/>
  <c r="AH261" i="1"/>
  <c r="AG262" i="1"/>
  <c r="AH262" i="1"/>
  <c r="AG263" i="1"/>
  <c r="AH263" i="1"/>
  <c r="AG264" i="1"/>
  <c r="AH264" i="1"/>
  <c r="AG265" i="1"/>
  <c r="AH265" i="1"/>
  <c r="AG266" i="1"/>
  <c r="AH266" i="1"/>
  <c r="AG267" i="1"/>
  <c r="AH267" i="1"/>
  <c r="AG268" i="1"/>
  <c r="AH268" i="1"/>
  <c r="AG269" i="1"/>
  <c r="AH269" i="1"/>
  <c r="AG270" i="1"/>
  <c r="AH270" i="1"/>
  <c r="AG271" i="1"/>
  <c r="AH271" i="1"/>
  <c r="AG272" i="1"/>
  <c r="AH272" i="1"/>
  <c r="AG273" i="1"/>
  <c r="AH273" i="1"/>
  <c r="AG274" i="1"/>
  <c r="AH274" i="1"/>
  <c r="AG275" i="1"/>
  <c r="AH275" i="1"/>
  <c r="AG276" i="1"/>
  <c r="AH276" i="1"/>
  <c r="AG277" i="1"/>
  <c r="AH277" i="1"/>
  <c r="AG278" i="1"/>
  <c r="AH278" i="1"/>
  <c r="AG279" i="1"/>
  <c r="AH279" i="1"/>
  <c r="AG280" i="1"/>
  <c r="AH280" i="1"/>
  <c r="AG281" i="1"/>
  <c r="AH281" i="1"/>
  <c r="AG282" i="1"/>
  <c r="AH282" i="1"/>
  <c r="AG283" i="1"/>
  <c r="AH283" i="1"/>
  <c r="AG284" i="1"/>
  <c r="AH284" i="1"/>
  <c r="AG285" i="1"/>
  <c r="AH285" i="1"/>
  <c r="AG286" i="1"/>
  <c r="AH286" i="1"/>
  <c r="AG287" i="1"/>
  <c r="AH287" i="1"/>
  <c r="AG288" i="1"/>
  <c r="AH288" i="1"/>
  <c r="AG289" i="1"/>
  <c r="AH289" i="1"/>
  <c r="AG290" i="1"/>
  <c r="AH290" i="1"/>
  <c r="AG291" i="1"/>
  <c r="AH291" i="1"/>
  <c r="AG292" i="1"/>
  <c r="AH292" i="1"/>
  <c r="AG293" i="1"/>
  <c r="AH293" i="1"/>
  <c r="AG294" i="1"/>
  <c r="AH294" i="1"/>
  <c r="AG295" i="1"/>
  <c r="AH295" i="1"/>
  <c r="AG296" i="1"/>
  <c r="AH296" i="1"/>
  <c r="AG297" i="1"/>
  <c r="AH297" i="1"/>
  <c r="AG298" i="1"/>
  <c r="AH298" i="1"/>
  <c r="AG299" i="1"/>
  <c r="AH299" i="1"/>
  <c r="AG300" i="1"/>
  <c r="AH300" i="1"/>
  <c r="AG301" i="1"/>
  <c r="AH301" i="1"/>
  <c r="AG302" i="1"/>
  <c r="AH302" i="1"/>
  <c r="AG303" i="1"/>
  <c r="AH303" i="1"/>
  <c r="AG304" i="1"/>
  <c r="AH304" i="1"/>
  <c r="AG305" i="1"/>
  <c r="AH305" i="1"/>
  <c r="AG306" i="1"/>
  <c r="AH306" i="1"/>
  <c r="AG307" i="1"/>
  <c r="AH307" i="1"/>
  <c r="AG308" i="1"/>
  <c r="AH308" i="1"/>
  <c r="AG309" i="1"/>
  <c r="AH309" i="1"/>
  <c r="AG310" i="1"/>
  <c r="AH310" i="1"/>
  <c r="AG311" i="1"/>
  <c r="AH311" i="1"/>
  <c r="AG312" i="1"/>
  <c r="AH312" i="1"/>
  <c r="AG313" i="1"/>
  <c r="AH313" i="1"/>
  <c r="AG314" i="1"/>
  <c r="AH314" i="1"/>
  <c r="AG315" i="1"/>
  <c r="AH315" i="1"/>
  <c r="AG316" i="1"/>
  <c r="AH316" i="1"/>
  <c r="AG317" i="1"/>
  <c r="AH317" i="1"/>
  <c r="AG318" i="1"/>
  <c r="AH318" i="1"/>
  <c r="AG319" i="1"/>
  <c r="AH319" i="1"/>
  <c r="AG320" i="1"/>
  <c r="AH320" i="1"/>
  <c r="AG321" i="1"/>
  <c r="AH321" i="1"/>
  <c r="AG322" i="1"/>
  <c r="AH322" i="1"/>
  <c r="AG323" i="1"/>
  <c r="AH323" i="1"/>
  <c r="AG324" i="1"/>
  <c r="AH324" i="1"/>
  <c r="AG325" i="1"/>
  <c r="AH325" i="1"/>
  <c r="AG326" i="1"/>
  <c r="AH326" i="1"/>
  <c r="AG327" i="1"/>
  <c r="AH327" i="1"/>
  <c r="AG328" i="1"/>
  <c r="AH328" i="1"/>
  <c r="AG329" i="1"/>
  <c r="AH329" i="1"/>
  <c r="AG330" i="1"/>
  <c r="AH330" i="1"/>
  <c r="AG331" i="1"/>
  <c r="AH331" i="1"/>
  <c r="AG332" i="1"/>
  <c r="AH332" i="1"/>
  <c r="AG333" i="1"/>
  <c r="AH333" i="1"/>
  <c r="AG334" i="1"/>
  <c r="AH334" i="1"/>
  <c r="AG335" i="1"/>
  <c r="AH335" i="1"/>
  <c r="AG336" i="1"/>
  <c r="AH336" i="1"/>
  <c r="AG337" i="1"/>
  <c r="AH337" i="1"/>
  <c r="AG338" i="1"/>
  <c r="AH338" i="1"/>
  <c r="AG339" i="1"/>
  <c r="AH339" i="1"/>
  <c r="AG340" i="1"/>
  <c r="AH340" i="1"/>
  <c r="AG341" i="1"/>
  <c r="AH341" i="1"/>
  <c r="AG342" i="1"/>
  <c r="AH342" i="1"/>
  <c r="AG343" i="1"/>
  <c r="AH343" i="1"/>
  <c r="AG344" i="1"/>
  <c r="AH344" i="1"/>
  <c r="AG345" i="1"/>
  <c r="AH345" i="1"/>
  <c r="AG346" i="1"/>
  <c r="AH346" i="1"/>
  <c r="AG347" i="1"/>
  <c r="AH347" i="1"/>
  <c r="AG348" i="1"/>
  <c r="AH348" i="1"/>
  <c r="AG349" i="1"/>
  <c r="AH349" i="1"/>
  <c r="AG350" i="1"/>
  <c r="AH350" i="1"/>
  <c r="AG351" i="1"/>
  <c r="AH351" i="1"/>
  <c r="AG352" i="1"/>
  <c r="AH352" i="1"/>
  <c r="AG353" i="1"/>
  <c r="AH353" i="1"/>
  <c r="AG354" i="1"/>
  <c r="AH354" i="1"/>
  <c r="AG355" i="1"/>
  <c r="AH355" i="1"/>
  <c r="AG356" i="1"/>
  <c r="AH356" i="1"/>
  <c r="AG357" i="1"/>
  <c r="AH357" i="1"/>
  <c r="AG358" i="1"/>
  <c r="AH358" i="1"/>
  <c r="AG359" i="1"/>
  <c r="AH359" i="1"/>
  <c r="AG360" i="1"/>
  <c r="AH360" i="1"/>
  <c r="AG361" i="1"/>
  <c r="AH361" i="1"/>
  <c r="AG362" i="1"/>
  <c r="AH362" i="1"/>
  <c r="AG363" i="1"/>
  <c r="AH363" i="1"/>
  <c r="AG364" i="1"/>
  <c r="AH364" i="1"/>
  <c r="AG365" i="1"/>
  <c r="AH365" i="1"/>
  <c r="AG366" i="1"/>
  <c r="AH366" i="1"/>
  <c r="AG367" i="1"/>
  <c r="AH367" i="1"/>
  <c r="AG368" i="1"/>
  <c r="AH368" i="1"/>
  <c r="AG369" i="1"/>
  <c r="AH369" i="1"/>
  <c r="AG370" i="1"/>
  <c r="AH370" i="1"/>
  <c r="AG371" i="1"/>
  <c r="AH371" i="1"/>
  <c r="AG372" i="1"/>
  <c r="AH372" i="1"/>
  <c r="AG373" i="1"/>
  <c r="AH373" i="1"/>
  <c r="AG374" i="1"/>
  <c r="AH374" i="1"/>
  <c r="AG375" i="1"/>
  <c r="AH375" i="1"/>
  <c r="AG376" i="1"/>
  <c r="AH376" i="1"/>
  <c r="AG377" i="1"/>
  <c r="AH377" i="1"/>
  <c r="AG378" i="1"/>
  <c r="AH378" i="1"/>
  <c r="AG379" i="1"/>
  <c r="AH379" i="1"/>
  <c r="AG380" i="1"/>
  <c r="AH380" i="1"/>
  <c r="AG381" i="1"/>
  <c r="AH381" i="1"/>
  <c r="AG382" i="1"/>
  <c r="AH382" i="1"/>
  <c r="AG383" i="1"/>
  <c r="AH383" i="1"/>
  <c r="AG384" i="1"/>
  <c r="AH384" i="1"/>
  <c r="AG385" i="1"/>
  <c r="AH385" i="1"/>
  <c r="AG386" i="1"/>
  <c r="AH386" i="1"/>
  <c r="AG387" i="1"/>
  <c r="AH387" i="1"/>
  <c r="AG388" i="1"/>
  <c r="AH388" i="1"/>
  <c r="AG389" i="1"/>
  <c r="AH389" i="1"/>
  <c r="AG390" i="1"/>
  <c r="AH390" i="1"/>
  <c r="AG391" i="1"/>
  <c r="AH391" i="1"/>
  <c r="AG392" i="1"/>
  <c r="AH392" i="1"/>
  <c r="AG393" i="1"/>
  <c r="AH393" i="1"/>
  <c r="AG394" i="1"/>
  <c r="AH394" i="1"/>
  <c r="AG395" i="1"/>
  <c r="AH395" i="1"/>
  <c r="AG396" i="1"/>
  <c r="AH396" i="1"/>
  <c r="AG397" i="1"/>
  <c r="AH397" i="1"/>
  <c r="AG398" i="1"/>
  <c r="AH398" i="1"/>
  <c r="AG399" i="1"/>
  <c r="AH399" i="1"/>
  <c r="AG400" i="1"/>
  <c r="AH400" i="1"/>
  <c r="AG401" i="1"/>
  <c r="AH401" i="1"/>
  <c r="AG402" i="1"/>
  <c r="AH402" i="1"/>
  <c r="AG403" i="1"/>
  <c r="AH403" i="1"/>
  <c r="AG404" i="1"/>
  <c r="AH404" i="1"/>
  <c r="AG405" i="1"/>
  <c r="AH405" i="1"/>
  <c r="AG406" i="1"/>
  <c r="AH406" i="1"/>
  <c r="AG407" i="1"/>
  <c r="AH407" i="1"/>
  <c r="AG408" i="1"/>
  <c r="AH408" i="1"/>
  <c r="AG409" i="1"/>
  <c r="AH409" i="1"/>
  <c r="AG410" i="1"/>
  <c r="AH410" i="1"/>
  <c r="AG411" i="1"/>
  <c r="AH411" i="1"/>
  <c r="AG412" i="1"/>
  <c r="AH412" i="1"/>
  <c r="AG413" i="1"/>
  <c r="AH413" i="1"/>
  <c r="AG414" i="1"/>
  <c r="AH414" i="1"/>
  <c r="AG415" i="1"/>
  <c r="AH415" i="1"/>
  <c r="AG416" i="1"/>
  <c r="AH416" i="1"/>
  <c r="AG417" i="1"/>
  <c r="AH417" i="1"/>
  <c r="AG418" i="1"/>
  <c r="AH418" i="1"/>
  <c r="AG419" i="1"/>
  <c r="AH419" i="1"/>
  <c r="AG420" i="1"/>
  <c r="AH420" i="1"/>
  <c r="AG421" i="1"/>
  <c r="AH421" i="1"/>
  <c r="AG422" i="1"/>
  <c r="AH422" i="1"/>
  <c r="AG423" i="1"/>
  <c r="AH423" i="1"/>
  <c r="AG424" i="1"/>
  <c r="AH424" i="1"/>
  <c r="AG425" i="1"/>
  <c r="AH425" i="1"/>
  <c r="AG426" i="1"/>
  <c r="AH426" i="1"/>
  <c r="AG427" i="1"/>
  <c r="AH427" i="1"/>
  <c r="AG428" i="1"/>
  <c r="AH428" i="1"/>
  <c r="AG429" i="1"/>
  <c r="AH429" i="1"/>
  <c r="AG430" i="1"/>
  <c r="AH430" i="1"/>
  <c r="AG431" i="1"/>
  <c r="AH431" i="1"/>
  <c r="AG432" i="1"/>
  <c r="AH432" i="1"/>
  <c r="AG433" i="1"/>
  <c r="AH433" i="1"/>
  <c r="AG434" i="1"/>
  <c r="AH434" i="1"/>
  <c r="AG435" i="1"/>
  <c r="AH435" i="1"/>
  <c r="AG436" i="1"/>
  <c r="AH436" i="1"/>
  <c r="AG437" i="1"/>
  <c r="AH437" i="1"/>
  <c r="AG438" i="1"/>
  <c r="AH438" i="1"/>
  <c r="AG439" i="1"/>
  <c r="AH439" i="1"/>
  <c r="AG440" i="1"/>
  <c r="AH440" i="1"/>
  <c r="AG441" i="1"/>
  <c r="AH441" i="1"/>
  <c r="AG442" i="1"/>
  <c r="AH442" i="1"/>
  <c r="AG443" i="1"/>
  <c r="AH443" i="1"/>
  <c r="AG444" i="1"/>
  <c r="AH444" i="1"/>
  <c r="AG445" i="1"/>
  <c r="AH445" i="1"/>
  <c r="AG446" i="1"/>
  <c r="AH446" i="1"/>
  <c r="AG447" i="1"/>
  <c r="AH447" i="1"/>
  <c r="AG448" i="1"/>
  <c r="AH448" i="1"/>
  <c r="AG449" i="1"/>
  <c r="AH449" i="1"/>
  <c r="AG450" i="1"/>
  <c r="AH450" i="1"/>
  <c r="AG451" i="1"/>
  <c r="AH451" i="1"/>
  <c r="AG452" i="1"/>
  <c r="AH452" i="1"/>
  <c r="AG453" i="1"/>
  <c r="AH453" i="1"/>
  <c r="AG454" i="1"/>
  <c r="AH454" i="1"/>
  <c r="AG455" i="1"/>
  <c r="AH455" i="1"/>
  <c r="AG456" i="1"/>
  <c r="AH456" i="1"/>
  <c r="AG457" i="1"/>
  <c r="AH457" i="1"/>
  <c r="AG458" i="1"/>
  <c r="AH458" i="1"/>
  <c r="AG459" i="1"/>
  <c r="AH459" i="1"/>
  <c r="AG460" i="1"/>
  <c r="AH460" i="1"/>
  <c r="AG461" i="1"/>
  <c r="AH461" i="1"/>
  <c r="AG462" i="1"/>
  <c r="AH462" i="1"/>
  <c r="AG463" i="1"/>
  <c r="AH463" i="1"/>
  <c r="AG464" i="1"/>
  <c r="AH464" i="1"/>
  <c r="AG465" i="1"/>
  <c r="AH465" i="1"/>
  <c r="AG466" i="1"/>
  <c r="AH466" i="1"/>
  <c r="AG467" i="1"/>
  <c r="AH467" i="1"/>
  <c r="AG468" i="1"/>
  <c r="AH468" i="1"/>
  <c r="AG469" i="1"/>
  <c r="AH469" i="1"/>
  <c r="AG470" i="1"/>
  <c r="AH470" i="1"/>
  <c r="AG471" i="1"/>
  <c r="AH471" i="1"/>
  <c r="AG472" i="1"/>
  <c r="AH472" i="1"/>
  <c r="AG473" i="1"/>
  <c r="AH473" i="1"/>
  <c r="AG474" i="1"/>
  <c r="AH474" i="1"/>
  <c r="AG475" i="1"/>
  <c r="AH475" i="1"/>
  <c r="AG476" i="1"/>
  <c r="AH476" i="1"/>
  <c r="AG477" i="1"/>
  <c r="AH477" i="1"/>
  <c r="AG478" i="1"/>
  <c r="AH478" i="1"/>
  <c r="AG479" i="1"/>
  <c r="AH479" i="1"/>
  <c r="AG480" i="1"/>
  <c r="AH480" i="1"/>
  <c r="AG481" i="1"/>
  <c r="AH481" i="1"/>
  <c r="AG482" i="1"/>
  <c r="AH482" i="1"/>
  <c r="AG483" i="1"/>
  <c r="AH483" i="1"/>
  <c r="AG484" i="1"/>
  <c r="AH484" i="1"/>
  <c r="AG485" i="1"/>
  <c r="AH485" i="1"/>
  <c r="AG486" i="1"/>
  <c r="AH486" i="1"/>
  <c r="AG487" i="1"/>
  <c r="AH487" i="1"/>
  <c r="AG488" i="1"/>
  <c r="AH488" i="1"/>
  <c r="AG489" i="1"/>
  <c r="AH489" i="1"/>
  <c r="AG490" i="1"/>
  <c r="AH490" i="1"/>
  <c r="AG491" i="1"/>
  <c r="AH491" i="1"/>
  <c r="AG492" i="1"/>
  <c r="AH492" i="1"/>
  <c r="AG493" i="1"/>
  <c r="AH493" i="1"/>
  <c r="AG494" i="1"/>
  <c r="AH494" i="1"/>
  <c r="AG495" i="1"/>
  <c r="AH495" i="1"/>
  <c r="AG496" i="1"/>
  <c r="AH496" i="1"/>
  <c r="AG497" i="1"/>
  <c r="AH497" i="1"/>
  <c r="AG498" i="1"/>
  <c r="AH498" i="1"/>
  <c r="AG499" i="1"/>
  <c r="AH499" i="1"/>
  <c r="AG500" i="1"/>
  <c r="AH500" i="1"/>
  <c r="AG501" i="1"/>
  <c r="AH501" i="1"/>
  <c r="AG502" i="1"/>
  <c r="AH502" i="1"/>
  <c r="AG503" i="1"/>
  <c r="AH503" i="1"/>
  <c r="AG504" i="1"/>
  <c r="AH504" i="1"/>
  <c r="AG505" i="1"/>
  <c r="AH505" i="1"/>
  <c r="AG506" i="1"/>
  <c r="AH506" i="1"/>
  <c r="AG507" i="1"/>
  <c r="AH507" i="1"/>
  <c r="AG508" i="1"/>
  <c r="AH508" i="1"/>
  <c r="AG509" i="1"/>
  <c r="AH509" i="1"/>
  <c r="AG510" i="1"/>
  <c r="AH510" i="1"/>
  <c r="AG511" i="1"/>
  <c r="AH511" i="1"/>
  <c r="AG512" i="1"/>
  <c r="AH512" i="1"/>
  <c r="AG513" i="1"/>
  <c r="AH513" i="1"/>
  <c r="AG514" i="1"/>
  <c r="AH514" i="1"/>
  <c r="AG515" i="1"/>
  <c r="AH515" i="1"/>
  <c r="AG516" i="1"/>
  <c r="AH516" i="1"/>
  <c r="AG517" i="1"/>
  <c r="AH517" i="1"/>
  <c r="AG518" i="1"/>
  <c r="AH518" i="1"/>
  <c r="AG519" i="1"/>
  <c r="AH519" i="1"/>
  <c r="AG520" i="1"/>
  <c r="AH520" i="1"/>
  <c r="AG521" i="1"/>
  <c r="AH521" i="1"/>
  <c r="AG522" i="1"/>
  <c r="AH522" i="1"/>
  <c r="AG523" i="1"/>
  <c r="AH523" i="1"/>
  <c r="AG524" i="1"/>
  <c r="AH524" i="1"/>
  <c r="AG525" i="1"/>
  <c r="AH525" i="1"/>
  <c r="AG526" i="1"/>
  <c r="AH526" i="1"/>
  <c r="AG527" i="1"/>
  <c r="AH527" i="1"/>
  <c r="AG528" i="1"/>
  <c r="AH528" i="1"/>
  <c r="AG529" i="1"/>
  <c r="AH529" i="1"/>
  <c r="AG530" i="1"/>
  <c r="AH530" i="1"/>
  <c r="AG531" i="1"/>
  <c r="AH531" i="1"/>
  <c r="AG532" i="1"/>
  <c r="AH532" i="1"/>
  <c r="AG533" i="1"/>
  <c r="AH533" i="1"/>
  <c r="AG534" i="1"/>
  <c r="AH534" i="1"/>
  <c r="AG535" i="1"/>
  <c r="AH535" i="1"/>
  <c r="AG536" i="1"/>
  <c r="AH536" i="1"/>
  <c r="AG537" i="1"/>
  <c r="AH537" i="1"/>
  <c r="AG538" i="1"/>
  <c r="AH538" i="1"/>
  <c r="AG539" i="1"/>
  <c r="AH539" i="1"/>
  <c r="AG540" i="1"/>
  <c r="AH540" i="1"/>
  <c r="AG541" i="1"/>
  <c r="AH541" i="1"/>
  <c r="AG542" i="1"/>
  <c r="AH542" i="1"/>
  <c r="AG543" i="1"/>
  <c r="AH543" i="1"/>
  <c r="AG544" i="1"/>
  <c r="AH544" i="1"/>
  <c r="AG545" i="1"/>
  <c r="AH545" i="1"/>
  <c r="AG546" i="1"/>
  <c r="AH546" i="1"/>
  <c r="AG547" i="1"/>
  <c r="AH547" i="1"/>
  <c r="AG548" i="1"/>
  <c r="AH548" i="1"/>
  <c r="AG549" i="1"/>
  <c r="AH549" i="1"/>
  <c r="AG550" i="1"/>
  <c r="AH550" i="1"/>
  <c r="AG551" i="1"/>
  <c r="AH551" i="1"/>
  <c r="AG552" i="1"/>
  <c r="AH552" i="1"/>
  <c r="AG553" i="1"/>
  <c r="AH553" i="1"/>
  <c r="AG554" i="1"/>
  <c r="AH554" i="1"/>
  <c r="AG555" i="1"/>
  <c r="AH555" i="1"/>
  <c r="AG556" i="1"/>
  <c r="AH556" i="1"/>
  <c r="AG557" i="1"/>
  <c r="AH557" i="1"/>
  <c r="AG558" i="1"/>
  <c r="AH558" i="1"/>
  <c r="AG559" i="1"/>
  <c r="AH559" i="1"/>
  <c r="AG560" i="1"/>
  <c r="AH560" i="1"/>
  <c r="AG561" i="1"/>
  <c r="AH561" i="1"/>
  <c r="AG562" i="1"/>
  <c r="AH562" i="1"/>
  <c r="AG563" i="1"/>
  <c r="AH563" i="1"/>
  <c r="AG564" i="1"/>
  <c r="AH564" i="1"/>
  <c r="AG565" i="1"/>
  <c r="AH565" i="1"/>
  <c r="AG566" i="1"/>
  <c r="AH566" i="1"/>
  <c r="AG567" i="1"/>
  <c r="AH567" i="1"/>
  <c r="AG568" i="1"/>
  <c r="AH568" i="1"/>
  <c r="AG569" i="1"/>
  <c r="AH569" i="1"/>
  <c r="AG570" i="1"/>
  <c r="AH570" i="1"/>
  <c r="AG571" i="1"/>
  <c r="AH571" i="1"/>
  <c r="AG572" i="1"/>
  <c r="AH572" i="1"/>
  <c r="AG573" i="1"/>
  <c r="AH573" i="1"/>
  <c r="AG574" i="1"/>
  <c r="AH574" i="1"/>
  <c r="AG575" i="1"/>
  <c r="AH575" i="1"/>
  <c r="AG576" i="1"/>
  <c r="AH576" i="1"/>
  <c r="AG577" i="1"/>
  <c r="AH577" i="1"/>
  <c r="AG578" i="1"/>
  <c r="AH578" i="1"/>
  <c r="AG579" i="1"/>
  <c r="AH579" i="1"/>
  <c r="AG580" i="1"/>
  <c r="AH580" i="1"/>
  <c r="AG581" i="1"/>
  <c r="AH581" i="1"/>
  <c r="AG582" i="1"/>
  <c r="AH582" i="1"/>
  <c r="AG583" i="1"/>
  <c r="AH583" i="1"/>
  <c r="AG584" i="1"/>
  <c r="AH584" i="1"/>
  <c r="AG585" i="1"/>
  <c r="AH585" i="1"/>
  <c r="AG586" i="1"/>
  <c r="AH586" i="1"/>
  <c r="AG587" i="1"/>
  <c r="AH587" i="1"/>
  <c r="AG588" i="1"/>
  <c r="AH588" i="1"/>
  <c r="AG589" i="1"/>
  <c r="AH589" i="1"/>
  <c r="AG590" i="1"/>
  <c r="AH590" i="1"/>
  <c r="AG591" i="1"/>
  <c r="AH591" i="1"/>
  <c r="AG592" i="1"/>
  <c r="AH592" i="1"/>
  <c r="AG593" i="1"/>
  <c r="AH593" i="1"/>
  <c r="AG594" i="1"/>
  <c r="AH594" i="1"/>
  <c r="AG595" i="1"/>
  <c r="AH595" i="1"/>
  <c r="AG596" i="1"/>
  <c r="AH596" i="1"/>
  <c r="AG597" i="1"/>
  <c r="AH597" i="1"/>
  <c r="AG598" i="1"/>
  <c r="AH598" i="1"/>
  <c r="AG599" i="1"/>
  <c r="AH599" i="1"/>
  <c r="AG600" i="1"/>
  <c r="AH600" i="1"/>
  <c r="AG601" i="1"/>
  <c r="AH601" i="1"/>
  <c r="AG602" i="1"/>
  <c r="AH602" i="1"/>
  <c r="AG603" i="1"/>
  <c r="AH603" i="1"/>
  <c r="AG604" i="1"/>
  <c r="AH604" i="1"/>
  <c r="AG605" i="1"/>
  <c r="AH605" i="1"/>
  <c r="AG606" i="1"/>
  <c r="AH606" i="1"/>
  <c r="AG607" i="1"/>
  <c r="AH607" i="1"/>
  <c r="AG608" i="1"/>
  <c r="AH608" i="1"/>
  <c r="AG609" i="1"/>
  <c r="AH609" i="1"/>
  <c r="AG610" i="1"/>
  <c r="AH610" i="1"/>
  <c r="AG611" i="1"/>
  <c r="AH611" i="1"/>
  <c r="AG612" i="1"/>
  <c r="AH612" i="1"/>
  <c r="AG613" i="1"/>
  <c r="AH613" i="1"/>
  <c r="AG614" i="1"/>
  <c r="AH614" i="1"/>
  <c r="AG615" i="1"/>
  <c r="AH615" i="1"/>
  <c r="AG616" i="1"/>
  <c r="AH616" i="1"/>
  <c r="AG617" i="1"/>
  <c r="AH617" i="1"/>
  <c r="AG618" i="1"/>
  <c r="AH618" i="1"/>
  <c r="AG619" i="1"/>
  <c r="AH619" i="1"/>
  <c r="AG620" i="1"/>
  <c r="AH620" i="1"/>
  <c r="AG621" i="1"/>
  <c r="AH621" i="1"/>
  <c r="AG622" i="1"/>
  <c r="AH622" i="1"/>
  <c r="AG623" i="1"/>
  <c r="AH623" i="1"/>
  <c r="AG624" i="1"/>
  <c r="AH624" i="1"/>
  <c r="AG625" i="1"/>
  <c r="AH625" i="1"/>
  <c r="AG626" i="1"/>
  <c r="AH626" i="1"/>
  <c r="AG627" i="1"/>
  <c r="AH627" i="1"/>
  <c r="AG628" i="1"/>
  <c r="AH628" i="1"/>
  <c r="AG629" i="1"/>
  <c r="AH629" i="1"/>
  <c r="AG630" i="1"/>
  <c r="AH630" i="1"/>
  <c r="AG631" i="1"/>
  <c r="AH631" i="1"/>
  <c r="AG632" i="1"/>
  <c r="AH632" i="1"/>
  <c r="AG633" i="1"/>
  <c r="AH633" i="1"/>
  <c r="AG634" i="1"/>
  <c r="AH634" i="1"/>
  <c r="AG635" i="1"/>
  <c r="AH635" i="1"/>
  <c r="AG636" i="1"/>
  <c r="AH636" i="1"/>
  <c r="AG637" i="1"/>
  <c r="AH637" i="1"/>
  <c r="AG638" i="1"/>
  <c r="AH638" i="1"/>
  <c r="AG639" i="1"/>
  <c r="AH639" i="1"/>
  <c r="AG640" i="1"/>
  <c r="AH640" i="1"/>
  <c r="AG641" i="1"/>
  <c r="AH641" i="1"/>
  <c r="AG642" i="1"/>
  <c r="AH642" i="1"/>
  <c r="AG643" i="1"/>
  <c r="AH643" i="1"/>
  <c r="AG644" i="1"/>
  <c r="AH644" i="1"/>
  <c r="AG645" i="1"/>
  <c r="AH645" i="1"/>
  <c r="AG646" i="1"/>
  <c r="AH646" i="1"/>
  <c r="AG647" i="1"/>
  <c r="AH647" i="1"/>
  <c r="AG648" i="1"/>
  <c r="AH648" i="1"/>
  <c r="AG649" i="1"/>
  <c r="AH649" i="1"/>
  <c r="AG650" i="1"/>
  <c r="AH650" i="1"/>
  <c r="AG651" i="1"/>
  <c r="AH651" i="1"/>
  <c r="AG652" i="1"/>
  <c r="AH652" i="1"/>
  <c r="AG653" i="1"/>
  <c r="AH653" i="1"/>
  <c r="AG654" i="1"/>
  <c r="AH654" i="1"/>
  <c r="AG655" i="1"/>
  <c r="AH655" i="1"/>
  <c r="AG656" i="1"/>
  <c r="AH656" i="1"/>
  <c r="AG657" i="1"/>
  <c r="AH657" i="1"/>
  <c r="AG658" i="1"/>
  <c r="AH658" i="1"/>
  <c r="AG659" i="1"/>
  <c r="AH659" i="1"/>
  <c r="AG660" i="1"/>
  <c r="AH660" i="1"/>
  <c r="AG661" i="1"/>
  <c r="AH661" i="1"/>
  <c r="AG662" i="1"/>
  <c r="AH662" i="1"/>
  <c r="AG663" i="1"/>
  <c r="AH663" i="1"/>
  <c r="AG664" i="1"/>
  <c r="AH664" i="1"/>
  <c r="AG665" i="1"/>
  <c r="AH665" i="1"/>
  <c r="AG666" i="1"/>
  <c r="AH666" i="1"/>
  <c r="AG667" i="1"/>
  <c r="AH667" i="1"/>
  <c r="AG668" i="1"/>
  <c r="AH668" i="1"/>
  <c r="AG669" i="1"/>
  <c r="AH669" i="1"/>
  <c r="AG670" i="1"/>
  <c r="AH670" i="1"/>
  <c r="AG671" i="1"/>
  <c r="AH671" i="1"/>
  <c r="AG672" i="1"/>
  <c r="AH672" i="1"/>
  <c r="AG673" i="1"/>
  <c r="AH673" i="1"/>
  <c r="AG674" i="1"/>
  <c r="AH674" i="1"/>
  <c r="AG675" i="1"/>
  <c r="AH675" i="1"/>
  <c r="AG676" i="1"/>
  <c r="AH676" i="1"/>
  <c r="AG677" i="1"/>
  <c r="AH677" i="1"/>
  <c r="AG678" i="1"/>
  <c r="AH678" i="1"/>
  <c r="AG679" i="1"/>
  <c r="AH679" i="1"/>
  <c r="AG680" i="1"/>
  <c r="AH680" i="1"/>
  <c r="AG681" i="1"/>
  <c r="AH681" i="1"/>
  <c r="AG682" i="1"/>
  <c r="AH682" i="1"/>
  <c r="AG683" i="1"/>
  <c r="AH683" i="1"/>
  <c r="AG684" i="1"/>
  <c r="AH684" i="1"/>
  <c r="AG685" i="1"/>
  <c r="AH685" i="1"/>
  <c r="AG686" i="1"/>
  <c r="AH686" i="1"/>
  <c r="AG687" i="1"/>
  <c r="AH687" i="1"/>
  <c r="AG688" i="1"/>
  <c r="AH688" i="1"/>
  <c r="AG689" i="1"/>
  <c r="AH689" i="1"/>
  <c r="AG690" i="1"/>
  <c r="AH690" i="1"/>
  <c r="AG691" i="1"/>
  <c r="AH691" i="1"/>
  <c r="AG692" i="1"/>
  <c r="AH692" i="1"/>
  <c r="AG693" i="1"/>
  <c r="AH693" i="1"/>
  <c r="AG694" i="1"/>
  <c r="AH694" i="1"/>
  <c r="AG695" i="1"/>
  <c r="AH695" i="1"/>
  <c r="AG696" i="1"/>
  <c r="AH696" i="1"/>
  <c r="AG697" i="1"/>
  <c r="AH697" i="1"/>
  <c r="AG698" i="1"/>
  <c r="AH698" i="1"/>
  <c r="AG699" i="1"/>
  <c r="AH699" i="1"/>
  <c r="AG700" i="1"/>
  <c r="AH700" i="1"/>
  <c r="AG701" i="1"/>
  <c r="AH701" i="1"/>
  <c r="AG702" i="1"/>
  <c r="AH702" i="1"/>
  <c r="AG703" i="1"/>
  <c r="AH703" i="1"/>
  <c r="AG704" i="1"/>
  <c r="AH704" i="1"/>
  <c r="AG705" i="1"/>
  <c r="AH705" i="1"/>
  <c r="AG706" i="1"/>
  <c r="AH706" i="1"/>
  <c r="AG707" i="1"/>
  <c r="AH707" i="1"/>
  <c r="AG708" i="1"/>
  <c r="AH708" i="1"/>
  <c r="AG709" i="1"/>
  <c r="AH709" i="1"/>
  <c r="AG710" i="1"/>
  <c r="AH710" i="1"/>
  <c r="AG711" i="1"/>
  <c r="AH711" i="1"/>
  <c r="AG712" i="1"/>
  <c r="AH712" i="1"/>
  <c r="AG713" i="1"/>
  <c r="AH713" i="1"/>
  <c r="AG714" i="1"/>
  <c r="AH714" i="1"/>
  <c r="AG715" i="1"/>
  <c r="AH715" i="1"/>
  <c r="AG716" i="1"/>
  <c r="AH716" i="1"/>
  <c r="AG717" i="1"/>
  <c r="AH717" i="1"/>
  <c r="AG718" i="1"/>
  <c r="AH718" i="1"/>
  <c r="AG719" i="1"/>
  <c r="AH719" i="1"/>
  <c r="AG720" i="1"/>
  <c r="AH720" i="1"/>
  <c r="AG721" i="1"/>
  <c r="AH721" i="1"/>
  <c r="AG722" i="1"/>
  <c r="AH722" i="1"/>
  <c r="AG723" i="1"/>
  <c r="AH723" i="1"/>
  <c r="AG724" i="1"/>
  <c r="AH724" i="1"/>
  <c r="AG725" i="1"/>
  <c r="AH725" i="1"/>
  <c r="AG726" i="1"/>
  <c r="AH726" i="1"/>
  <c r="AG727" i="1"/>
  <c r="AH727" i="1"/>
  <c r="AG728" i="1"/>
  <c r="AH728" i="1"/>
  <c r="AG729" i="1"/>
  <c r="AH729" i="1"/>
  <c r="AG730" i="1"/>
  <c r="AH730" i="1"/>
  <c r="AG731" i="1"/>
  <c r="AH731" i="1"/>
  <c r="AG732" i="1"/>
  <c r="AH732" i="1"/>
  <c r="AG733" i="1"/>
  <c r="AH733" i="1"/>
  <c r="AG734" i="1"/>
  <c r="AH734" i="1"/>
  <c r="AG735" i="1"/>
  <c r="AH735" i="1"/>
  <c r="AG736" i="1"/>
  <c r="AH736" i="1"/>
  <c r="AG737" i="1"/>
  <c r="AH737" i="1"/>
  <c r="AG738" i="1"/>
  <c r="AH738" i="1"/>
  <c r="AG739" i="1"/>
  <c r="AH739" i="1"/>
  <c r="AG740" i="1"/>
  <c r="AH740" i="1"/>
  <c r="AG741" i="1"/>
  <c r="AH741" i="1"/>
  <c r="AG742" i="1"/>
  <c r="AH742" i="1"/>
  <c r="AG743" i="1"/>
  <c r="AH743" i="1"/>
  <c r="AG744" i="1"/>
  <c r="AH744" i="1"/>
  <c r="AG745" i="1"/>
  <c r="AH745" i="1"/>
  <c r="AG746" i="1"/>
  <c r="AH746" i="1"/>
  <c r="AG747" i="1"/>
  <c r="AH747" i="1"/>
  <c r="AG748" i="1"/>
  <c r="AH748" i="1"/>
  <c r="AG749" i="1"/>
  <c r="AH749" i="1"/>
  <c r="AG750" i="1"/>
  <c r="AH750" i="1"/>
  <c r="AG751" i="1"/>
  <c r="AH751" i="1"/>
  <c r="AG752" i="1"/>
  <c r="AH752" i="1"/>
  <c r="AG753" i="1"/>
  <c r="AH753" i="1"/>
  <c r="AG754" i="1"/>
  <c r="AH754" i="1"/>
  <c r="AG755" i="1"/>
  <c r="AH755" i="1"/>
  <c r="AG756" i="1"/>
  <c r="AH756" i="1"/>
  <c r="AG757" i="1"/>
  <c r="AH757" i="1"/>
  <c r="AG758" i="1"/>
  <c r="AH758" i="1"/>
  <c r="AG759" i="1"/>
  <c r="AH759" i="1"/>
  <c r="AG760" i="1"/>
  <c r="AH760" i="1"/>
  <c r="AG761" i="1"/>
  <c r="AH761" i="1"/>
  <c r="AG762" i="1"/>
  <c r="AH762" i="1"/>
  <c r="AG763" i="1"/>
  <c r="AH763" i="1"/>
  <c r="AG764" i="1"/>
  <c r="AH764" i="1"/>
  <c r="AG765" i="1"/>
  <c r="AH765" i="1"/>
  <c r="AG766" i="1"/>
  <c r="AH766" i="1"/>
  <c r="AG767" i="1"/>
  <c r="AH767" i="1"/>
  <c r="AG768" i="1"/>
  <c r="AH768" i="1"/>
  <c r="AG769" i="1"/>
  <c r="AH769" i="1"/>
  <c r="AG770" i="1"/>
  <c r="AH770" i="1"/>
  <c r="AG771" i="1"/>
  <c r="AH771" i="1"/>
  <c r="AG772" i="1"/>
  <c r="AH772" i="1"/>
  <c r="AG773" i="1"/>
  <c r="AH773" i="1"/>
  <c r="AG774" i="1"/>
  <c r="AH774" i="1"/>
  <c r="AG775" i="1"/>
  <c r="AH775" i="1"/>
  <c r="AG776" i="1"/>
  <c r="AH776" i="1"/>
  <c r="AG777" i="1"/>
  <c r="AH777" i="1"/>
  <c r="AG778" i="1"/>
  <c r="AH778" i="1"/>
  <c r="AG779" i="1"/>
  <c r="AH779" i="1"/>
  <c r="AG780" i="1"/>
  <c r="AH780" i="1"/>
  <c r="AG781" i="1"/>
  <c r="AH781" i="1"/>
  <c r="AG782" i="1"/>
  <c r="AH782" i="1"/>
  <c r="AG783" i="1"/>
  <c r="AH783" i="1"/>
  <c r="AG784" i="1"/>
  <c r="AH784" i="1"/>
  <c r="AG785" i="1"/>
  <c r="AH785" i="1"/>
  <c r="AG786" i="1"/>
  <c r="AH786" i="1"/>
  <c r="AG787" i="1"/>
  <c r="AH787" i="1"/>
  <c r="AG788" i="1"/>
  <c r="AH788" i="1"/>
  <c r="AG789" i="1"/>
  <c r="AH789" i="1"/>
  <c r="AG790" i="1"/>
  <c r="AH790" i="1"/>
  <c r="AG791" i="1"/>
  <c r="AH791" i="1"/>
  <c r="AG792" i="1"/>
  <c r="AH792" i="1"/>
  <c r="AG793" i="1"/>
  <c r="AH793" i="1"/>
  <c r="AG794" i="1"/>
  <c r="AH794" i="1"/>
  <c r="AG795" i="1"/>
  <c r="AH795" i="1"/>
  <c r="AG796" i="1"/>
  <c r="AH796" i="1"/>
  <c r="AG797" i="1"/>
  <c r="AH797" i="1"/>
  <c r="AG798" i="1"/>
  <c r="AH798" i="1"/>
  <c r="AG799" i="1"/>
  <c r="AH799" i="1"/>
  <c r="AG800" i="1"/>
  <c r="AH800" i="1"/>
  <c r="AG801" i="1"/>
  <c r="AH801" i="1"/>
  <c r="AG802" i="1"/>
  <c r="AH802" i="1"/>
  <c r="AG803" i="1"/>
  <c r="AH803" i="1"/>
  <c r="AG804" i="1"/>
  <c r="AH804" i="1"/>
  <c r="AG805" i="1"/>
  <c r="AH805" i="1"/>
  <c r="AG806" i="1"/>
  <c r="AH806" i="1"/>
  <c r="AG807" i="1"/>
  <c r="AH807" i="1"/>
  <c r="AG808" i="1"/>
  <c r="AH808" i="1"/>
  <c r="AG809" i="1"/>
  <c r="AH809" i="1"/>
  <c r="AG810" i="1"/>
  <c r="AH810" i="1"/>
  <c r="AG811" i="1"/>
  <c r="AH811" i="1"/>
  <c r="AG812" i="1"/>
  <c r="AH812" i="1"/>
  <c r="AG813" i="1"/>
  <c r="AH813" i="1"/>
  <c r="AG814" i="1"/>
  <c r="AH814" i="1"/>
  <c r="AG815" i="1"/>
  <c r="AH815" i="1"/>
  <c r="AG816" i="1"/>
  <c r="AH816" i="1"/>
  <c r="AG817" i="1"/>
  <c r="AH817" i="1"/>
  <c r="AG818" i="1"/>
  <c r="AH818" i="1"/>
  <c r="AG819" i="1"/>
  <c r="AH819" i="1"/>
  <c r="AG820" i="1"/>
  <c r="AH820" i="1"/>
  <c r="AG821" i="1"/>
  <c r="AH821" i="1"/>
  <c r="AG822" i="1"/>
  <c r="AH822" i="1"/>
  <c r="AG823" i="1"/>
  <c r="AH823" i="1"/>
  <c r="AG824" i="1"/>
  <c r="AH824" i="1"/>
  <c r="AG825" i="1"/>
  <c r="AH825" i="1"/>
  <c r="AG826" i="1"/>
  <c r="AH826" i="1"/>
  <c r="AG827" i="1"/>
  <c r="AH827" i="1"/>
  <c r="AG828" i="1"/>
  <c r="AH828" i="1"/>
  <c r="AG829" i="1"/>
  <c r="AH829" i="1"/>
  <c r="AG830" i="1"/>
  <c r="AH830" i="1"/>
  <c r="AG831" i="1"/>
  <c r="AH831" i="1"/>
  <c r="AG832" i="1"/>
  <c r="AH832" i="1"/>
  <c r="AG833" i="1"/>
  <c r="AH833" i="1"/>
  <c r="AG834" i="1"/>
  <c r="AH834" i="1"/>
  <c r="AG835" i="1"/>
  <c r="AH835" i="1"/>
  <c r="AG836" i="1"/>
  <c r="AH836" i="1"/>
  <c r="AG837" i="1"/>
  <c r="AH837" i="1"/>
  <c r="AG838" i="1"/>
  <c r="AH838" i="1"/>
  <c r="AG839" i="1"/>
  <c r="AH839" i="1"/>
  <c r="AG840" i="1"/>
  <c r="AH840" i="1"/>
  <c r="AG841" i="1"/>
  <c r="AH841" i="1"/>
  <c r="AG842" i="1"/>
  <c r="AH842" i="1"/>
  <c r="AG843" i="1"/>
  <c r="AH843" i="1"/>
  <c r="AG844" i="1"/>
  <c r="AH844" i="1"/>
  <c r="AG845" i="1"/>
  <c r="AH845" i="1"/>
  <c r="AG846" i="1"/>
  <c r="AH846" i="1"/>
  <c r="AG847" i="1"/>
  <c r="AH847" i="1"/>
  <c r="AG848" i="1"/>
  <c r="AH848" i="1"/>
  <c r="AG849" i="1"/>
  <c r="AH849" i="1"/>
  <c r="AG850" i="1"/>
  <c r="AH850" i="1"/>
  <c r="AG851" i="1"/>
  <c r="AH851" i="1"/>
  <c r="AG852" i="1"/>
  <c r="AH852" i="1"/>
  <c r="AG853" i="1"/>
  <c r="AH853" i="1"/>
  <c r="AG854" i="1"/>
  <c r="AH854" i="1"/>
  <c r="AG855" i="1"/>
  <c r="AH855" i="1"/>
  <c r="AG856" i="1"/>
  <c r="AH856" i="1"/>
  <c r="AG857" i="1"/>
  <c r="AH857" i="1"/>
  <c r="AG858" i="1"/>
  <c r="AH858" i="1"/>
  <c r="AG859" i="1"/>
  <c r="AH859" i="1"/>
  <c r="AG860" i="1"/>
  <c r="AH860" i="1"/>
  <c r="AG861" i="1"/>
  <c r="AH861" i="1"/>
  <c r="AG862" i="1"/>
  <c r="AH862" i="1"/>
  <c r="AG863" i="1"/>
  <c r="AH863" i="1"/>
  <c r="AG864" i="1"/>
  <c r="AH864" i="1"/>
  <c r="AG865" i="1"/>
  <c r="AH865" i="1"/>
  <c r="AG866" i="1"/>
  <c r="AH866" i="1"/>
  <c r="AG867" i="1"/>
  <c r="AH867" i="1"/>
  <c r="AG868" i="1"/>
  <c r="AH868" i="1"/>
  <c r="AG869" i="1"/>
  <c r="AH869" i="1"/>
  <c r="AG870" i="1"/>
  <c r="AH870" i="1"/>
  <c r="AG871" i="1"/>
  <c r="AH871" i="1"/>
  <c r="AG872" i="1"/>
  <c r="AH872" i="1"/>
  <c r="AG873" i="1"/>
  <c r="AH873" i="1"/>
  <c r="AG874" i="1"/>
  <c r="AH874" i="1"/>
  <c r="AG875" i="1"/>
  <c r="AH875" i="1"/>
  <c r="AG876" i="1"/>
  <c r="AH876" i="1"/>
  <c r="AG877" i="1"/>
  <c r="AH877" i="1"/>
  <c r="AG878" i="1"/>
  <c r="AH878" i="1"/>
  <c r="AG879" i="1"/>
  <c r="AH879" i="1"/>
  <c r="AG880" i="1"/>
  <c r="AH880" i="1"/>
  <c r="AG881" i="1"/>
  <c r="AH881" i="1"/>
  <c r="AG882" i="1"/>
  <c r="AH882" i="1"/>
  <c r="AG883" i="1"/>
  <c r="AH883" i="1"/>
  <c r="AG884" i="1"/>
  <c r="AH884" i="1"/>
  <c r="AG885" i="1"/>
  <c r="AH885" i="1"/>
  <c r="AG886" i="1"/>
  <c r="AH886" i="1"/>
  <c r="AG887" i="1"/>
  <c r="AH887" i="1"/>
  <c r="AG888" i="1"/>
  <c r="AH888" i="1"/>
  <c r="AG889" i="1"/>
  <c r="AH889" i="1"/>
  <c r="AG890" i="1"/>
  <c r="AH890" i="1"/>
  <c r="AG891" i="1"/>
  <c r="AH891" i="1"/>
  <c r="AG892" i="1"/>
  <c r="AH892" i="1"/>
  <c r="AG893" i="1"/>
  <c r="AH893" i="1"/>
  <c r="AG894" i="1"/>
  <c r="AH894" i="1"/>
  <c r="AG895" i="1"/>
  <c r="AH895" i="1"/>
  <c r="AG896" i="1"/>
  <c r="AH896" i="1"/>
  <c r="AG897" i="1"/>
  <c r="AH897" i="1"/>
  <c r="AG898" i="1"/>
  <c r="AH898" i="1"/>
  <c r="AG899" i="1"/>
  <c r="AH899" i="1"/>
  <c r="AG900" i="1"/>
  <c r="AH900" i="1"/>
  <c r="AG901" i="1"/>
  <c r="AH901" i="1"/>
  <c r="AG902" i="1"/>
  <c r="AH902" i="1"/>
  <c r="AG903" i="1"/>
  <c r="AH903" i="1"/>
  <c r="AG904" i="1"/>
  <c r="AH904" i="1"/>
  <c r="AG905" i="1"/>
  <c r="AH905" i="1"/>
  <c r="AG906" i="1"/>
  <c r="AH906" i="1"/>
  <c r="AG907" i="1"/>
  <c r="AH907" i="1"/>
  <c r="AG908" i="1"/>
  <c r="AH908" i="1"/>
  <c r="AG909" i="1"/>
  <c r="AH909" i="1"/>
  <c r="AG910" i="1"/>
  <c r="AH910" i="1"/>
  <c r="AG911" i="1"/>
  <c r="AH911" i="1"/>
  <c r="AG912" i="1"/>
  <c r="AH912" i="1"/>
  <c r="AG913" i="1"/>
  <c r="AH913" i="1"/>
  <c r="AG914" i="1"/>
  <c r="AH914" i="1"/>
  <c r="AG915" i="1"/>
  <c r="AH915" i="1"/>
  <c r="AG916" i="1"/>
  <c r="AH916" i="1"/>
  <c r="AG917" i="1"/>
  <c r="AH917" i="1"/>
  <c r="AG918" i="1"/>
  <c r="AH918" i="1"/>
  <c r="AG919" i="1"/>
  <c r="AH919" i="1"/>
  <c r="AG920" i="1"/>
  <c r="AH920" i="1"/>
  <c r="AG921" i="1"/>
  <c r="AH921" i="1"/>
  <c r="AG922" i="1"/>
  <c r="AH922" i="1"/>
  <c r="AG923" i="1"/>
  <c r="AH923" i="1"/>
  <c r="AG924" i="1"/>
  <c r="AH924" i="1"/>
  <c r="G15" i="3" l="1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G107" i="3"/>
  <c r="G108" i="3"/>
  <c r="G109" i="3"/>
  <c r="G110" i="3"/>
  <c r="G111" i="3"/>
  <c r="G112" i="3"/>
  <c r="G113" i="3"/>
  <c r="G114" i="3"/>
  <c r="G115" i="3"/>
  <c r="G116" i="3"/>
  <c r="G117" i="3"/>
  <c r="G118" i="3"/>
  <c r="G119" i="3"/>
  <c r="G120" i="3"/>
  <c r="G121" i="3"/>
  <c r="G122" i="3"/>
  <c r="G123" i="3"/>
  <c r="G124" i="3"/>
  <c r="G125" i="3"/>
  <c r="G126" i="3"/>
  <c r="G127" i="3"/>
  <c r="G128" i="3"/>
  <c r="G129" i="3"/>
  <c r="G14" i="3"/>
  <c r="AG2" i="1" l="1"/>
  <c r="AH2" i="1"/>
  <c r="C1" i="8" l="1"/>
  <c r="AJ25" i="10" l="1"/>
  <c r="AB25" i="10"/>
  <c r="H14" i="3" l="1"/>
  <c r="C1" i="10" l="1"/>
  <c r="U17" i="10" l="1"/>
  <c r="V16" i="10" s="1"/>
  <c r="V15" i="10" s="1"/>
  <c r="S17" i="10"/>
  <c r="T16" i="10" s="1"/>
  <c r="T15" i="10" s="1"/>
  <c r="Q17" i="10"/>
  <c r="R16" i="10" s="1"/>
  <c r="R15" i="10" s="1"/>
  <c r="O17" i="10"/>
  <c r="P16" i="10" s="1"/>
  <c r="P15" i="10" s="1"/>
  <c r="M17" i="10"/>
  <c r="N16" i="10" s="1"/>
  <c r="N15" i="10" s="1"/>
  <c r="K17" i="10"/>
  <c r="L16" i="10" s="1"/>
  <c r="L15" i="10" s="1"/>
  <c r="I17" i="10"/>
  <c r="J16" i="10" s="1"/>
  <c r="J15" i="10" s="1"/>
  <c r="G17" i="10"/>
  <c r="H16" i="10" s="1"/>
  <c r="H15" i="10" s="1"/>
  <c r="E17" i="10"/>
  <c r="D17" i="10"/>
  <c r="X17" i="10"/>
  <c r="Y17" i="10"/>
  <c r="Z16" i="10" s="1"/>
  <c r="Z15" i="10" s="1"/>
  <c r="T68" i="8" l="1"/>
  <c r="R68" i="8"/>
  <c r="P68" i="8"/>
  <c r="S17" i="8" l="1"/>
  <c r="T16" i="8" s="1"/>
  <c r="T15" i="8" s="1"/>
  <c r="Q17" i="8"/>
  <c r="R16" i="8" s="1"/>
  <c r="R15" i="8" s="1"/>
  <c r="O17" i="8"/>
  <c r="P16" i="8" s="1"/>
  <c r="P15" i="8" s="1"/>
  <c r="M17" i="8"/>
  <c r="N16" i="8" s="1"/>
  <c r="N15" i="8" s="1"/>
  <c r="X17" i="8"/>
  <c r="Y16" i="8" s="1"/>
  <c r="Y15" i="8" s="1"/>
  <c r="V17" i="8"/>
  <c r="W16" i="8" s="1"/>
  <c r="W15" i="8" s="1"/>
  <c r="L17" i="8"/>
  <c r="AI17" i="10" l="1"/>
  <c r="AJ16" i="10" s="1"/>
  <c r="AJ15" i="10" s="1"/>
  <c r="AG17" i="10"/>
  <c r="AH16" i="10" s="1"/>
  <c r="AH15" i="10" s="1"/>
  <c r="AE17" i="10"/>
  <c r="AF16" i="10" s="1"/>
  <c r="AF15" i="10" s="1"/>
  <c r="AC17" i="10"/>
  <c r="AD16" i="10" s="1"/>
  <c r="AD15" i="10" s="1"/>
  <c r="AA17" i="10"/>
  <c r="AB16" i="10" s="1"/>
  <c r="AB15" i="10" s="1"/>
  <c r="C18" i="10"/>
  <c r="B21" i="10"/>
  <c r="C21" i="10" l="1"/>
  <c r="B22" i="10"/>
  <c r="D28" i="10"/>
  <c r="AC26" i="10"/>
  <c r="I28" i="10"/>
  <c r="AE28" i="10"/>
  <c r="G26" i="10"/>
  <c r="M28" i="10"/>
  <c r="D26" i="10"/>
  <c r="K26" i="10"/>
  <c r="X28" i="10"/>
  <c r="AG28" i="10"/>
  <c r="Y26" i="10"/>
  <c r="K28" i="10"/>
  <c r="G28" i="10"/>
  <c r="Y28" i="10"/>
  <c r="B24" i="10"/>
  <c r="AE26" i="10"/>
  <c r="B19" i="10"/>
  <c r="U26" i="10"/>
  <c r="E28" i="10"/>
  <c r="M26" i="10"/>
  <c r="AI26" i="10"/>
  <c r="O26" i="10"/>
  <c r="X26" i="10"/>
  <c r="Q28" i="10"/>
  <c r="B23" i="10"/>
  <c r="S28" i="10"/>
  <c r="S26" i="10"/>
  <c r="I26" i="10"/>
  <c r="AA26" i="10"/>
  <c r="B20" i="10"/>
  <c r="U28" i="10"/>
  <c r="AI28" i="10"/>
  <c r="E26" i="10"/>
  <c r="AA28" i="10"/>
  <c r="AG26" i="10"/>
  <c r="AC28" i="10"/>
  <c r="Q26" i="10"/>
  <c r="O28" i="10"/>
  <c r="C22" i="10" l="1"/>
  <c r="AJ26" i="10"/>
  <c r="AJ28" i="10"/>
  <c r="AH26" i="10"/>
  <c r="AH28" i="10"/>
  <c r="AF28" i="10"/>
  <c r="AF26" i="10"/>
  <c r="AD28" i="10"/>
  <c r="AD26" i="10"/>
  <c r="AB26" i="10"/>
  <c r="AB28" i="10"/>
  <c r="Z28" i="10"/>
  <c r="Z26" i="10"/>
  <c r="V26" i="10"/>
  <c r="V28" i="10"/>
  <c r="T26" i="10"/>
  <c r="T28" i="10"/>
  <c r="R26" i="10"/>
  <c r="R28" i="10"/>
  <c r="P26" i="10"/>
  <c r="P28" i="10"/>
  <c r="N26" i="10"/>
  <c r="N28" i="10"/>
  <c r="L28" i="10"/>
  <c r="L26" i="10"/>
  <c r="J26" i="10"/>
  <c r="J28" i="10"/>
  <c r="H26" i="10"/>
  <c r="H28" i="10"/>
  <c r="F28" i="10"/>
  <c r="F26" i="10"/>
  <c r="C23" i="10"/>
  <c r="C20" i="10"/>
  <c r="C19" i="10"/>
  <c r="C24" i="10"/>
  <c r="B2" i="2" l="1"/>
  <c r="B3" i="2"/>
  <c r="B5" i="2"/>
  <c r="B7" i="2"/>
  <c r="B9" i="2"/>
  <c r="B11" i="2"/>
  <c r="B13" i="2"/>
  <c r="B15" i="2"/>
  <c r="B17" i="2"/>
  <c r="B19" i="2"/>
  <c r="B21" i="2"/>
  <c r="B23" i="2"/>
  <c r="B25" i="2"/>
  <c r="B27" i="2"/>
  <c r="B29" i="2"/>
  <c r="B31" i="2"/>
  <c r="B32" i="2"/>
  <c r="B34" i="2"/>
  <c r="B36" i="2"/>
  <c r="B38" i="2"/>
  <c r="B40" i="2"/>
  <c r="B42" i="2"/>
  <c r="B44" i="2"/>
  <c r="B45" i="2"/>
  <c r="B47" i="2"/>
  <c r="B49" i="2"/>
  <c r="B51" i="2"/>
  <c r="B53" i="2"/>
  <c r="B55" i="2"/>
  <c r="C18" i="8" l="1"/>
  <c r="I17" i="8" l="1"/>
  <c r="G17" i="8"/>
  <c r="E17" i="8"/>
  <c r="D17" i="8"/>
  <c r="AI55" i="10"/>
  <c r="AE65" i="10"/>
  <c r="S27" i="10"/>
  <c r="AA45" i="10"/>
  <c r="E63" i="10"/>
  <c r="AG53" i="10"/>
  <c r="K60" i="10"/>
  <c r="G37" i="10"/>
  <c r="Q51" i="10"/>
  <c r="K46" i="10"/>
  <c r="G32" i="10"/>
  <c r="AI67" i="10"/>
  <c r="AE31" i="10"/>
  <c r="X66" i="10"/>
  <c r="K66" i="10"/>
  <c r="AI51" i="10"/>
  <c r="X60" i="10"/>
  <c r="X33" i="10"/>
  <c r="I51" i="10"/>
  <c r="D35" i="10"/>
  <c r="G46" i="10"/>
  <c r="I45" i="10"/>
  <c r="G49" i="10"/>
  <c r="AI63" i="10"/>
  <c r="AA38" i="10"/>
  <c r="U50" i="10"/>
  <c r="Y52" i="10"/>
  <c r="U58" i="10"/>
  <c r="M42" i="10"/>
  <c r="Y32" i="10"/>
  <c r="M45" i="10"/>
  <c r="S31" i="10"/>
  <c r="AG48" i="10"/>
  <c r="AI56" i="10"/>
  <c r="M51" i="10"/>
  <c r="Q65" i="10"/>
  <c r="D38" i="10"/>
  <c r="AA59" i="10"/>
  <c r="AA34" i="10"/>
  <c r="D44" i="10"/>
  <c r="G33" i="10"/>
  <c r="Q31" i="10"/>
  <c r="I56" i="10"/>
  <c r="X36" i="10"/>
  <c r="AC57" i="10"/>
  <c r="K50" i="10"/>
  <c r="K52" i="10"/>
  <c r="Q57" i="10"/>
  <c r="D66" i="10"/>
  <c r="AC64" i="10"/>
  <c r="AG29" i="10"/>
  <c r="AE33" i="10"/>
  <c r="K35" i="10"/>
  <c r="D56" i="10"/>
  <c r="M52" i="10"/>
  <c r="G54" i="10"/>
  <c r="AI47" i="10"/>
  <c r="AG64" i="10"/>
  <c r="Q67" i="8"/>
  <c r="O37" i="10"/>
  <c r="G59" i="10"/>
  <c r="AA46" i="10"/>
  <c r="G29" i="10"/>
  <c r="AC56" i="10"/>
  <c r="X46" i="10"/>
  <c r="AE50" i="10"/>
  <c r="S67" i="8"/>
  <c r="K55" i="10"/>
  <c r="D29" i="10"/>
  <c r="Y33" i="10"/>
  <c r="Y37" i="10"/>
  <c r="AC51" i="10"/>
  <c r="AA35" i="10"/>
  <c r="O34" i="10"/>
  <c r="G57" i="10"/>
  <c r="U60" i="10"/>
  <c r="X50" i="10"/>
  <c r="Q59" i="10"/>
  <c r="AA40" i="10"/>
  <c r="AC33" i="10"/>
  <c r="S63" i="10"/>
  <c r="Y36" i="10"/>
  <c r="I46" i="10"/>
  <c r="E60" i="10"/>
  <c r="AG41" i="10"/>
  <c r="K54" i="10"/>
  <c r="AI29" i="10"/>
  <c r="U30" i="10"/>
  <c r="M31" i="10"/>
  <c r="D53" i="10"/>
  <c r="D40" i="10"/>
  <c r="AA43" i="10"/>
  <c r="AE48" i="10"/>
  <c r="AC31" i="10"/>
  <c r="M44" i="10"/>
  <c r="AA48" i="10"/>
  <c r="AC40" i="10"/>
  <c r="Q40" i="10"/>
  <c r="G41" i="10"/>
  <c r="AG27" i="10"/>
  <c r="I42" i="10"/>
  <c r="D52" i="10"/>
  <c r="AG45" i="10"/>
  <c r="K48" i="10"/>
  <c r="O38" i="10"/>
  <c r="AA47" i="10"/>
  <c r="D61" i="10"/>
  <c r="AA61" i="10"/>
  <c r="X35" i="10"/>
  <c r="Q56" i="10"/>
  <c r="U38" i="10"/>
  <c r="U49" i="10"/>
  <c r="O49" i="10"/>
  <c r="Q64" i="10"/>
  <c r="AI66" i="10"/>
  <c r="X44" i="10"/>
  <c r="AE61" i="10"/>
  <c r="AI59" i="10"/>
  <c r="D30" i="10"/>
  <c r="AA37" i="10"/>
  <c r="S60" i="10"/>
  <c r="AG63" i="10"/>
  <c r="U63" i="10"/>
  <c r="U57" i="10"/>
  <c r="I52" i="10"/>
  <c r="AG37" i="10"/>
  <c r="K41" i="10"/>
  <c r="AI27" i="10"/>
  <c r="AE62" i="10"/>
  <c r="D57" i="10"/>
  <c r="X64" i="10"/>
  <c r="D36" i="10"/>
  <c r="Y30" i="10"/>
  <c r="AI40" i="10"/>
  <c r="AE46" i="10"/>
  <c r="U48" i="10"/>
  <c r="X29" i="10"/>
  <c r="AC44" i="10"/>
  <c r="M55" i="10"/>
  <c r="AG60" i="10"/>
  <c r="U33" i="10"/>
  <c r="U35" i="10"/>
  <c r="AC53" i="10"/>
  <c r="Q46" i="10"/>
  <c r="S29" i="10"/>
  <c r="M59" i="10"/>
  <c r="K32" i="10"/>
  <c r="E31" i="10"/>
  <c r="Y49" i="10"/>
  <c r="G61" i="10"/>
  <c r="AE41" i="10"/>
  <c r="G40" i="10"/>
  <c r="D31" i="10"/>
  <c r="AE42" i="10"/>
  <c r="Y40" i="10"/>
  <c r="AI54" i="10"/>
  <c r="I49" i="10"/>
  <c r="E57" i="10"/>
  <c r="D54" i="10"/>
  <c r="E37" i="10"/>
  <c r="E51" i="10"/>
  <c r="D43" i="10"/>
  <c r="M30" i="10"/>
  <c r="O29" i="10"/>
  <c r="Q35" i="10"/>
  <c r="U65" i="10"/>
  <c r="AE56" i="10"/>
  <c r="AI52" i="10"/>
  <c r="U53" i="10"/>
  <c r="AC59" i="10"/>
  <c r="X32" i="10"/>
  <c r="K67" i="10"/>
  <c r="Q53" i="10"/>
  <c r="D48" i="10"/>
  <c r="U52" i="10"/>
  <c r="Q45" i="10"/>
  <c r="Y65" i="10"/>
  <c r="AG67" i="10"/>
  <c r="AG30" i="10"/>
  <c r="D55" i="10"/>
  <c r="I62" i="10"/>
  <c r="O59" i="10"/>
  <c r="O53" i="10"/>
  <c r="AE54" i="10"/>
  <c r="AE66" i="10"/>
  <c r="S46" i="10"/>
  <c r="D39" i="10"/>
  <c r="K59" i="10"/>
  <c r="AI60" i="10"/>
  <c r="E43" i="10"/>
  <c r="Y51" i="10"/>
  <c r="AE44" i="10"/>
  <c r="M54" i="10"/>
  <c r="AE53" i="10"/>
  <c r="K29" i="10"/>
  <c r="K30" i="10"/>
  <c r="E44" i="10"/>
  <c r="O39" i="10"/>
  <c r="Y29" i="10"/>
  <c r="AC65" i="10"/>
  <c r="AG38" i="10"/>
  <c r="E48" i="10"/>
  <c r="AG39" i="10"/>
  <c r="AI46" i="10"/>
  <c r="AE59" i="10"/>
  <c r="O58" i="10"/>
  <c r="AA56" i="10"/>
  <c r="O67" i="8"/>
  <c r="X31" i="10"/>
  <c r="S40" i="10"/>
  <c r="AC67" i="10"/>
  <c r="S44" i="10"/>
  <c r="D49" i="10"/>
  <c r="X40" i="10"/>
  <c r="AA54" i="10"/>
  <c r="S36" i="10"/>
  <c r="G35" i="10"/>
  <c r="D58" i="10"/>
  <c r="S41" i="10"/>
  <c r="M39" i="10"/>
  <c r="L67" i="8"/>
  <c r="AC32" i="10"/>
  <c r="M64" i="10"/>
  <c r="AE30" i="10"/>
  <c r="AA42" i="10"/>
  <c r="AC38" i="10"/>
  <c r="O50" i="10"/>
  <c r="AC41" i="10"/>
  <c r="U66" i="10"/>
  <c r="X65" i="10"/>
  <c r="M49" i="10"/>
  <c r="U45" i="10"/>
  <c r="Q33" i="10"/>
  <c r="U51" i="10"/>
  <c r="Q62" i="10"/>
  <c r="E55" i="10"/>
  <c r="AI49" i="10"/>
  <c r="D64" i="10"/>
  <c r="S38" i="10"/>
  <c r="E41" i="10"/>
  <c r="AC66" i="10"/>
  <c r="Y67" i="10"/>
  <c r="E29" i="10"/>
  <c r="M66" i="10"/>
  <c r="S52" i="10"/>
  <c r="B24" i="8"/>
  <c r="AI33" i="10"/>
  <c r="Y38" i="10"/>
  <c r="AC39" i="10"/>
  <c r="D59" i="10"/>
  <c r="AG47" i="10"/>
  <c r="AC47" i="10"/>
  <c r="I29" i="10"/>
  <c r="M63" i="10"/>
  <c r="U43" i="10"/>
  <c r="AA62" i="10"/>
  <c r="S54" i="10"/>
  <c r="E47" i="10"/>
  <c r="D51" i="10"/>
  <c r="U61" i="10"/>
  <c r="AG61" i="10"/>
  <c r="E67" i="10"/>
  <c r="S65" i="10"/>
  <c r="G47" i="10"/>
  <c r="Q39" i="10"/>
  <c r="O36" i="10"/>
  <c r="AA60" i="10"/>
  <c r="U29" i="10"/>
  <c r="X37" i="10"/>
  <c r="X54" i="10"/>
  <c r="O48" i="10"/>
  <c r="AC46" i="10"/>
  <c r="K51" i="10"/>
  <c r="I40" i="10"/>
  <c r="M53" i="10"/>
  <c r="S51" i="10"/>
  <c r="M56" i="10"/>
  <c r="AG56" i="10"/>
  <c r="U41" i="10"/>
  <c r="M50" i="10"/>
  <c r="S56" i="10"/>
  <c r="K31" i="10"/>
  <c r="D60" i="10"/>
  <c r="AA66" i="10"/>
  <c r="M43" i="10"/>
  <c r="AI39" i="10"/>
  <c r="Y66" i="10"/>
  <c r="Y55" i="10"/>
  <c r="G36" i="10"/>
  <c r="I57" i="10"/>
  <c r="I34" i="10"/>
  <c r="E34" i="10"/>
  <c r="O42" i="10"/>
  <c r="E67" i="8"/>
  <c r="AI65" i="10"/>
  <c r="AI53" i="10"/>
  <c r="AA49" i="10"/>
  <c r="Y34" i="10"/>
  <c r="D45" i="10"/>
  <c r="Y46" i="10"/>
  <c r="AE39" i="10"/>
  <c r="AE45" i="10"/>
  <c r="E66" i="10"/>
  <c r="K40" i="10"/>
  <c r="K36" i="10"/>
  <c r="M41" i="10"/>
  <c r="U42" i="10"/>
  <c r="AI44" i="10"/>
  <c r="U67" i="10"/>
  <c r="I33" i="10"/>
  <c r="K57" i="10"/>
  <c r="X49" i="10"/>
  <c r="AG54" i="10"/>
  <c r="AE55" i="10"/>
  <c r="S57" i="10"/>
  <c r="O63" i="10"/>
  <c r="M35" i="10"/>
  <c r="AE60" i="10"/>
  <c r="AC45" i="10"/>
  <c r="Q30" i="10"/>
  <c r="AG44" i="10"/>
  <c r="D42" i="10"/>
  <c r="K64" i="10"/>
  <c r="G39" i="10"/>
  <c r="K65" i="10"/>
  <c r="E42" i="10"/>
  <c r="I55" i="10"/>
  <c r="AI31" i="10"/>
  <c r="Q32" i="10"/>
  <c r="Y41" i="10"/>
  <c r="AE67" i="10"/>
  <c r="AA51" i="10"/>
  <c r="U37" i="10"/>
  <c r="I53" i="10"/>
  <c r="AE40" i="10"/>
  <c r="S42" i="10"/>
  <c r="AG36" i="10"/>
  <c r="U27" i="10"/>
  <c r="I58" i="10"/>
  <c r="G45" i="10"/>
  <c r="S48" i="10"/>
  <c r="D67" i="10"/>
  <c r="G51" i="10"/>
  <c r="X34" i="10"/>
  <c r="Y43" i="10"/>
  <c r="Y60" i="10"/>
  <c r="O33" i="10"/>
  <c r="U40" i="10"/>
  <c r="G62" i="10"/>
  <c r="AG42" i="10"/>
  <c r="I67" i="10"/>
  <c r="S62" i="10"/>
  <c r="AI32" i="10"/>
  <c r="AC43" i="10"/>
  <c r="U62" i="10"/>
  <c r="AG58" i="10"/>
  <c r="O32" i="10"/>
  <c r="Q50" i="10"/>
  <c r="Q55" i="10"/>
  <c r="S58" i="10"/>
  <c r="K33" i="10"/>
  <c r="Y39" i="10"/>
  <c r="D47" i="10"/>
  <c r="K53" i="10"/>
  <c r="Y31" i="10"/>
  <c r="M40" i="10"/>
  <c r="AE37" i="10"/>
  <c r="O30" i="10"/>
  <c r="E39" i="10"/>
  <c r="AI35" i="10"/>
  <c r="I43" i="10"/>
  <c r="Q60" i="10"/>
  <c r="AG40" i="10"/>
  <c r="AC42" i="10"/>
  <c r="AC55" i="10"/>
  <c r="O65" i="10"/>
  <c r="E54" i="10"/>
  <c r="AC52" i="10"/>
  <c r="O52" i="10"/>
  <c r="Q47" i="10"/>
  <c r="X39" i="10"/>
  <c r="U54" i="10"/>
  <c r="S59" i="10"/>
  <c r="Y56" i="10"/>
  <c r="AE63" i="10"/>
  <c r="AE36" i="10"/>
  <c r="AA31" i="10"/>
  <c r="AA53" i="10"/>
  <c r="AC37" i="10"/>
  <c r="G55" i="10"/>
  <c r="AI41" i="10"/>
  <c r="E46" i="10"/>
  <c r="AA50" i="10"/>
  <c r="O46" i="10"/>
  <c r="AC48" i="10"/>
  <c r="Y61" i="10"/>
  <c r="X67" i="8"/>
  <c r="AI64" i="10"/>
  <c r="X48" i="10"/>
  <c r="AE32" i="10"/>
  <c r="E35" i="10"/>
  <c r="AA39" i="10"/>
  <c r="AI57" i="10"/>
  <c r="G63" i="10"/>
  <c r="O41" i="10"/>
  <c r="Q36" i="10"/>
  <c r="G50" i="10"/>
  <c r="D67" i="8"/>
  <c r="E40" i="10"/>
  <c r="K39" i="10"/>
  <c r="V67" i="8"/>
  <c r="O54" i="10"/>
  <c r="E58" i="10"/>
  <c r="I63" i="10"/>
  <c r="G44" i="10"/>
  <c r="G56" i="10"/>
  <c r="M65" i="10"/>
  <c r="U55" i="10"/>
  <c r="Y58" i="10"/>
  <c r="O45" i="10"/>
  <c r="M46" i="10"/>
  <c r="X30" i="10"/>
  <c r="G67" i="10"/>
  <c r="K47" i="10"/>
  <c r="D34" i="10"/>
  <c r="U64" i="10"/>
  <c r="K43" i="10"/>
  <c r="Q38" i="10"/>
  <c r="AG50" i="10"/>
  <c r="AA29" i="10"/>
  <c r="AG55" i="10"/>
  <c r="Q43" i="10"/>
  <c r="AC60" i="10"/>
  <c r="AC58" i="10"/>
  <c r="M29" i="10"/>
  <c r="K34" i="10"/>
  <c r="AI43" i="10"/>
  <c r="I59" i="10"/>
  <c r="Y54" i="10"/>
  <c r="AE49" i="10"/>
  <c r="K49" i="10"/>
  <c r="X56" i="10"/>
  <c r="I60" i="10"/>
  <c r="AG43" i="10"/>
  <c r="AA58" i="10"/>
  <c r="O43" i="10"/>
  <c r="M32" i="10"/>
  <c r="X63" i="10"/>
  <c r="G48" i="10"/>
  <c r="AG59" i="10"/>
  <c r="Q61" i="10"/>
  <c r="O35" i="10"/>
  <c r="E36" i="10"/>
  <c r="AI30" i="10"/>
  <c r="U47" i="10"/>
  <c r="E50" i="10"/>
  <c r="AG62" i="10"/>
  <c r="AA44" i="10"/>
  <c r="U46" i="10"/>
  <c r="G27" i="10"/>
  <c r="X62" i="10"/>
  <c r="AA41" i="10"/>
  <c r="AG52" i="10"/>
  <c r="AG66" i="10"/>
  <c r="K42" i="10"/>
  <c r="D27" i="10"/>
  <c r="AE51" i="10"/>
  <c r="AG46" i="10"/>
  <c r="Q34" i="10"/>
  <c r="Y53" i="10"/>
  <c r="E27" i="10"/>
  <c r="I31" i="10"/>
  <c r="M61" i="10"/>
  <c r="Q54" i="10"/>
  <c r="U39" i="10"/>
  <c r="AG34" i="10"/>
  <c r="E32" i="10"/>
  <c r="S35" i="10"/>
  <c r="D63" i="10"/>
  <c r="AG31" i="10"/>
  <c r="K45" i="10"/>
  <c r="U32" i="10"/>
  <c r="AE58" i="10"/>
  <c r="E61" i="10"/>
  <c r="O60" i="10"/>
  <c r="M37" i="10"/>
  <c r="U44" i="10"/>
  <c r="I48" i="10"/>
  <c r="Y45" i="10"/>
  <c r="K61" i="10"/>
  <c r="G43" i="10"/>
  <c r="O61" i="10"/>
  <c r="AI61" i="10"/>
  <c r="I41" i="10"/>
  <c r="AE38" i="10"/>
  <c r="S61" i="10"/>
  <c r="O51" i="10"/>
  <c r="Q52" i="10"/>
  <c r="AC50" i="10"/>
  <c r="M34" i="10"/>
  <c r="S53" i="10"/>
  <c r="AA27" i="10"/>
  <c r="X58" i="10"/>
  <c r="G34" i="10"/>
  <c r="S55" i="10"/>
  <c r="O44" i="10"/>
  <c r="AA36" i="10"/>
  <c r="AI42" i="10"/>
  <c r="Y63" i="10"/>
  <c r="M48" i="10"/>
  <c r="AI48" i="10"/>
  <c r="AE29" i="10"/>
  <c r="D41" i="10"/>
  <c r="E49" i="10"/>
  <c r="AA30" i="10"/>
  <c r="S33" i="10"/>
  <c r="AA64" i="10"/>
  <c r="AC30" i="10"/>
  <c r="U31" i="10"/>
  <c r="M47" i="10"/>
  <c r="M27" i="10"/>
  <c r="S45" i="10"/>
  <c r="Q44" i="10"/>
  <c r="K27" i="10"/>
  <c r="AA32" i="10"/>
  <c r="E56" i="10"/>
  <c r="O27" i="10"/>
  <c r="AA52" i="10"/>
  <c r="AA55" i="10"/>
  <c r="I37" i="10"/>
  <c r="X47" i="10"/>
  <c r="Y42" i="10"/>
  <c r="X52" i="10"/>
  <c r="AI38" i="10"/>
  <c r="AE52" i="10"/>
  <c r="AC36" i="10"/>
  <c r="AI50" i="10"/>
  <c r="Y59" i="10"/>
  <c r="AE43" i="10"/>
  <c r="E52" i="10"/>
  <c r="AG65" i="10"/>
  <c r="AC61" i="10"/>
  <c r="X57" i="10"/>
  <c r="X53" i="10"/>
  <c r="AI34" i="10"/>
  <c r="G53" i="10"/>
  <c r="AI62" i="10"/>
  <c r="O66" i="10"/>
  <c r="I65" i="10"/>
  <c r="Y50" i="10"/>
  <c r="S34" i="10"/>
  <c r="E59" i="10"/>
  <c r="AA33" i="10"/>
  <c r="I35" i="10"/>
  <c r="AC62" i="10"/>
  <c r="I36" i="10"/>
  <c r="Q27" i="10"/>
  <c r="AC29" i="10"/>
  <c r="K58" i="10"/>
  <c r="Y27" i="10"/>
  <c r="AG49" i="10"/>
  <c r="AI58" i="10"/>
  <c r="AA65" i="10"/>
  <c r="AG57" i="10"/>
  <c r="E45" i="10"/>
  <c r="M67" i="10"/>
  <c r="I50" i="10"/>
  <c r="AC34" i="10"/>
  <c r="U59" i="10"/>
  <c r="AA57" i="10"/>
  <c r="AE34" i="10"/>
  <c r="S47" i="10"/>
  <c r="X45" i="10"/>
  <c r="K63" i="10"/>
  <c r="S37" i="10"/>
  <c r="G66" i="10"/>
  <c r="I27" i="10"/>
  <c r="G64" i="10"/>
  <c r="Y35" i="10"/>
  <c r="X51" i="10"/>
  <c r="O64" i="10"/>
  <c r="G52" i="10"/>
  <c r="G67" i="8"/>
  <c r="Y57" i="10"/>
  <c r="AG51" i="10"/>
  <c r="G58" i="10"/>
  <c r="O31" i="10"/>
  <c r="X27" i="10"/>
  <c r="S64" i="10"/>
  <c r="AC27" i="10"/>
  <c r="AG33" i="10"/>
  <c r="AC54" i="10"/>
  <c r="X61" i="10"/>
  <c r="I54" i="10"/>
  <c r="Q66" i="10"/>
  <c r="G30" i="10"/>
  <c r="AE64" i="10"/>
  <c r="S32" i="10"/>
  <c r="AE57" i="10"/>
  <c r="O56" i="10"/>
  <c r="AC35" i="10"/>
  <c r="M36" i="10"/>
  <c r="U34" i="10"/>
  <c r="AC49" i="10"/>
  <c r="I67" i="8"/>
  <c r="AI37" i="10"/>
  <c r="Y44" i="10"/>
  <c r="M62" i="10"/>
  <c r="Y64" i="10"/>
  <c r="Y47" i="10"/>
  <c r="I38" i="10"/>
  <c r="AE47" i="10"/>
  <c r="E38" i="10"/>
  <c r="E33" i="10"/>
  <c r="K38" i="10"/>
  <c r="X41" i="10"/>
  <c r="S66" i="10"/>
  <c r="D46" i="10"/>
  <c r="I32" i="10"/>
  <c r="AC63" i="10"/>
  <c r="D50" i="10"/>
  <c r="S50" i="10"/>
  <c r="E62" i="10"/>
  <c r="Q63" i="10"/>
  <c r="G31" i="10"/>
  <c r="O47" i="10"/>
  <c r="E30" i="10"/>
  <c r="G65" i="10"/>
  <c r="K37" i="10"/>
  <c r="I66" i="10"/>
  <c r="X42" i="10"/>
  <c r="O55" i="10"/>
  <c r="X59" i="10"/>
  <c r="U56" i="10"/>
  <c r="M57" i="10"/>
  <c r="Q29" i="10"/>
  <c r="M38" i="10"/>
  <c r="K56" i="10"/>
  <c r="K62" i="10"/>
  <c r="G42" i="10"/>
  <c r="I61" i="10"/>
  <c r="AA63" i="10"/>
  <c r="AA67" i="10"/>
  <c r="AG32" i="10"/>
  <c r="S43" i="10"/>
  <c r="I47" i="10"/>
  <c r="S30" i="10"/>
  <c r="AG35" i="10"/>
  <c r="E64" i="10"/>
  <c r="D65" i="10"/>
  <c r="I44" i="10"/>
  <c r="X43" i="10"/>
  <c r="X67" i="10"/>
  <c r="D62" i="10"/>
  <c r="D37" i="10"/>
  <c r="AI36" i="10"/>
  <c r="X38" i="10"/>
  <c r="O57" i="10"/>
  <c r="O67" i="10"/>
  <c r="E53" i="10"/>
  <c r="Y48" i="10"/>
  <c r="Q41" i="10"/>
  <c r="G38" i="10"/>
  <c r="I30" i="10"/>
  <c r="E65" i="10"/>
  <c r="X55" i="10"/>
  <c r="O62" i="10"/>
  <c r="K44" i="10"/>
  <c r="Q58" i="10"/>
  <c r="M58" i="10"/>
  <c r="U36" i="10"/>
  <c r="I64" i="10"/>
  <c r="M33" i="10"/>
  <c r="S49" i="10"/>
  <c r="S67" i="10"/>
  <c r="AI45" i="10"/>
  <c r="S39" i="10"/>
  <c r="Q37" i="10"/>
  <c r="D32" i="10"/>
  <c r="I39" i="10"/>
  <c r="M67" i="8"/>
  <c r="D33" i="10"/>
  <c r="AE27" i="10"/>
  <c r="Q48" i="10"/>
  <c r="AE35" i="10"/>
  <c r="Q49" i="10"/>
  <c r="Q67" i="10"/>
  <c r="G60" i="10"/>
  <c r="O40" i="10"/>
  <c r="Q42" i="10"/>
  <c r="Y62" i="10"/>
  <c r="M60" i="10"/>
  <c r="S41" i="8"/>
  <c r="E64" i="8"/>
  <c r="Q66" i="8"/>
  <c r="E28" i="8"/>
  <c r="I29" i="8"/>
  <c r="D57" i="8"/>
  <c r="D27" i="8"/>
  <c r="L29" i="8"/>
  <c r="Q32" i="8"/>
  <c r="S40" i="8"/>
  <c r="L44" i="8"/>
  <c r="E50" i="8"/>
  <c r="S32" i="8"/>
  <c r="G59" i="8"/>
  <c r="L49" i="8"/>
  <c r="L53" i="8"/>
  <c r="M45" i="8"/>
  <c r="V27" i="8"/>
  <c r="V64" i="8"/>
  <c r="S60" i="8"/>
  <c r="V49" i="8"/>
  <c r="E29" i="8"/>
  <c r="M28" i="8"/>
  <c r="I57" i="8"/>
  <c r="L59" i="8"/>
  <c r="M33" i="8"/>
  <c r="D56" i="8"/>
  <c r="L63" i="8"/>
  <c r="L54" i="8"/>
  <c r="I63" i="8"/>
  <c r="S36" i="8"/>
  <c r="X60" i="8"/>
  <c r="O58" i="8"/>
  <c r="S62" i="8"/>
  <c r="M64" i="8"/>
  <c r="L57" i="8"/>
  <c r="L52" i="8"/>
  <c r="M49" i="8"/>
  <c r="V32" i="8"/>
  <c r="E62" i="8"/>
  <c r="L37" i="8"/>
  <c r="I49" i="8"/>
  <c r="D54" i="8"/>
  <c r="D64" i="8"/>
  <c r="X43" i="8"/>
  <c r="M32" i="8"/>
  <c r="G61" i="8"/>
  <c r="Q45" i="8"/>
  <c r="E57" i="8"/>
  <c r="G56" i="8"/>
  <c r="V62" i="8"/>
  <c r="M42" i="8"/>
  <c r="Q56" i="8"/>
  <c r="V54" i="8"/>
  <c r="S53" i="8"/>
  <c r="G39" i="8"/>
  <c r="O30" i="8"/>
  <c r="L39" i="8"/>
  <c r="V58" i="8"/>
  <c r="E40" i="8"/>
  <c r="M44" i="8"/>
  <c r="Q49" i="8"/>
  <c r="D62" i="8"/>
  <c r="D63" i="8"/>
  <c r="X29" i="8"/>
  <c r="S54" i="8"/>
  <c r="D36" i="8"/>
  <c r="G65" i="8"/>
  <c r="E26" i="8"/>
  <c r="L47" i="8"/>
  <c r="Q61" i="8"/>
  <c r="G54" i="8"/>
  <c r="O51" i="8"/>
  <c r="D47" i="8"/>
  <c r="L62" i="8"/>
  <c r="E41" i="8"/>
  <c r="G47" i="8"/>
  <c r="G66" i="8"/>
  <c r="D41" i="8"/>
  <c r="S35" i="8"/>
  <c r="D29" i="8"/>
  <c r="L26" i="8"/>
  <c r="O50" i="8"/>
  <c r="G60" i="8"/>
  <c r="D42" i="8"/>
  <c r="I46" i="8"/>
  <c r="M30" i="8"/>
  <c r="V59" i="8"/>
  <c r="M35" i="8"/>
  <c r="S27" i="8"/>
  <c r="V44" i="8"/>
  <c r="M27" i="8"/>
  <c r="X35" i="8"/>
  <c r="V42" i="8"/>
  <c r="V65" i="8"/>
  <c r="O37" i="8"/>
  <c r="G37" i="8"/>
  <c r="E53" i="8"/>
  <c r="S47" i="8"/>
  <c r="G36" i="8"/>
  <c r="E30" i="8"/>
  <c r="X64" i="8"/>
  <c r="M43" i="8"/>
  <c r="I26" i="8"/>
  <c r="L30" i="8"/>
  <c r="O26" i="8"/>
  <c r="V35" i="8"/>
  <c r="G44" i="8"/>
  <c r="S51" i="8"/>
  <c r="Q54" i="8"/>
  <c r="L42" i="8"/>
  <c r="G62" i="8"/>
  <c r="M62" i="8"/>
  <c r="M61" i="8"/>
  <c r="E51" i="8"/>
  <c r="S33" i="8"/>
  <c r="V50" i="8"/>
  <c r="E59" i="8"/>
  <c r="G28" i="8"/>
  <c r="V66" i="8"/>
  <c r="X59" i="8"/>
  <c r="I37" i="8"/>
  <c r="O64" i="8"/>
  <c r="E56" i="8"/>
  <c r="S26" i="8"/>
  <c r="Q52" i="8"/>
  <c r="S50" i="8"/>
  <c r="D33" i="8"/>
  <c r="X66" i="8"/>
  <c r="X53" i="8"/>
  <c r="L35" i="8"/>
  <c r="Q36" i="8"/>
  <c r="I53" i="8"/>
  <c r="Q43" i="8"/>
  <c r="O61" i="8"/>
  <c r="X36" i="8"/>
  <c r="E37" i="8"/>
  <c r="I47" i="8"/>
  <c r="V33" i="8"/>
  <c r="D46" i="8"/>
  <c r="E54" i="8"/>
  <c r="V57" i="8"/>
  <c r="Q53" i="8"/>
  <c r="M36" i="8"/>
  <c r="S63" i="8"/>
  <c r="E39" i="8"/>
  <c r="V30" i="8"/>
  <c r="Q57" i="8"/>
  <c r="D32" i="8"/>
  <c r="E58" i="8"/>
  <c r="Q33" i="8"/>
  <c r="I65" i="8"/>
  <c r="D39" i="8"/>
  <c r="V37" i="8"/>
  <c r="E27" i="8"/>
  <c r="V45" i="8"/>
  <c r="O42" i="8"/>
  <c r="O45" i="8"/>
  <c r="D51" i="8"/>
  <c r="X56" i="8"/>
  <c r="E33" i="8"/>
  <c r="G40" i="8"/>
  <c r="I27" i="8"/>
  <c r="L56" i="8"/>
  <c r="O39" i="8"/>
  <c r="O59" i="8"/>
  <c r="M37" i="8"/>
  <c r="X33" i="8"/>
  <c r="X51" i="8"/>
  <c r="D61" i="8"/>
  <c r="I56" i="8"/>
  <c r="S49" i="8"/>
  <c r="V52" i="8"/>
  <c r="M46" i="8"/>
  <c r="D30" i="8"/>
  <c r="E63" i="8"/>
  <c r="D53" i="8"/>
  <c r="X42" i="8"/>
  <c r="M39" i="8"/>
  <c r="I41" i="8"/>
  <c r="O46" i="8"/>
  <c r="O43" i="8"/>
  <c r="I43" i="8"/>
  <c r="V61" i="8"/>
  <c r="L65" i="8"/>
  <c r="G51" i="8"/>
  <c r="G52" i="8"/>
  <c r="I52" i="8"/>
  <c r="S42" i="8"/>
  <c r="G63" i="8"/>
  <c r="I51" i="8"/>
  <c r="O35" i="8"/>
  <c r="E60" i="8"/>
  <c r="Q30" i="8"/>
  <c r="G46" i="8"/>
  <c r="O53" i="8"/>
  <c r="Q42" i="8"/>
  <c r="D58" i="8"/>
  <c r="S56" i="8"/>
  <c r="G53" i="8"/>
  <c r="V46" i="8"/>
  <c r="S44" i="8"/>
  <c r="Q65" i="8"/>
  <c r="M47" i="8"/>
  <c r="V63" i="8"/>
  <c r="L28" i="8"/>
  <c r="S52" i="8"/>
  <c r="Q28" i="8"/>
  <c r="Q64" i="8"/>
  <c r="L27" i="8"/>
  <c r="D28" i="8"/>
  <c r="S29" i="8"/>
  <c r="I62" i="8"/>
  <c r="L32" i="8"/>
  <c r="V29" i="8"/>
  <c r="L61" i="8"/>
  <c r="M59" i="8"/>
  <c r="O66" i="8"/>
  <c r="L41" i="8"/>
  <c r="V36" i="8"/>
  <c r="M60" i="8"/>
  <c r="E52" i="8"/>
  <c r="E49" i="8"/>
  <c r="E45" i="8"/>
  <c r="G41" i="8"/>
  <c r="S43" i="8"/>
  <c r="G32" i="8"/>
  <c r="Q59" i="8"/>
  <c r="E43" i="8"/>
  <c r="X46" i="8"/>
  <c r="I32" i="8"/>
  <c r="G35" i="8"/>
  <c r="X27" i="8"/>
  <c r="M56" i="8"/>
  <c r="O52" i="8"/>
  <c r="Q26" i="8"/>
  <c r="G58" i="8"/>
  <c r="I59" i="8"/>
  <c r="Q40" i="8"/>
  <c r="V56" i="8"/>
  <c r="I60" i="8"/>
  <c r="X37" i="8"/>
  <c r="X26" i="8"/>
  <c r="Q41" i="8"/>
  <c r="L58" i="8"/>
  <c r="O33" i="8"/>
  <c r="I42" i="8"/>
  <c r="E66" i="8"/>
  <c r="O47" i="8"/>
  <c r="S57" i="8"/>
  <c r="E35" i="8"/>
  <c r="S58" i="8"/>
  <c r="M52" i="8"/>
  <c r="O36" i="8"/>
  <c r="M26" i="8"/>
  <c r="Q37" i="8"/>
  <c r="L33" i="8"/>
  <c r="I30" i="8"/>
  <c r="V28" i="8"/>
  <c r="M54" i="8"/>
  <c r="S59" i="8"/>
  <c r="X54" i="8"/>
  <c r="X44" i="8"/>
  <c r="M58" i="8"/>
  <c r="M66" i="8"/>
  <c r="I61" i="8"/>
  <c r="X30" i="8"/>
  <c r="E46" i="8"/>
  <c r="G27" i="8"/>
  <c r="G57" i="8"/>
  <c r="G50" i="8"/>
  <c r="G64" i="8"/>
  <c r="D49" i="8"/>
  <c r="L60" i="8"/>
  <c r="Q58" i="8"/>
  <c r="E47" i="8"/>
  <c r="Q35" i="8"/>
  <c r="M63" i="8"/>
  <c r="S28" i="8"/>
  <c r="V40" i="8"/>
  <c r="I35" i="8"/>
  <c r="M65" i="8"/>
  <c r="E61" i="8"/>
  <c r="L43" i="8"/>
  <c r="M40" i="8"/>
  <c r="V53" i="8"/>
  <c r="D43" i="8"/>
  <c r="V43" i="8"/>
  <c r="S30" i="8"/>
  <c r="D60" i="8"/>
  <c r="E36" i="8"/>
  <c r="Q27" i="8"/>
  <c r="O56" i="8"/>
  <c r="D59" i="8"/>
  <c r="Q29" i="8"/>
  <c r="X45" i="8"/>
  <c r="I28" i="8"/>
  <c r="I66" i="8"/>
  <c r="M57" i="8"/>
  <c r="M51" i="8"/>
  <c r="X61" i="8"/>
  <c r="I39" i="8"/>
  <c r="G49" i="8"/>
  <c r="X62" i="8"/>
  <c r="L36" i="8"/>
  <c r="O60" i="8"/>
  <c r="O54" i="8"/>
  <c r="L45" i="8"/>
  <c r="O65" i="8"/>
  <c r="Q60" i="8"/>
  <c r="O27" i="8"/>
  <c r="D66" i="8"/>
  <c r="I45" i="8"/>
  <c r="X65" i="8"/>
  <c r="D50" i="8"/>
  <c r="M41" i="8"/>
  <c r="V60" i="8"/>
  <c r="L51" i="8"/>
  <c r="S46" i="8"/>
  <c r="L46" i="8"/>
  <c r="D40" i="8"/>
  <c r="X63" i="8"/>
  <c r="Q46" i="8"/>
  <c r="V26" i="8"/>
  <c r="L66" i="8"/>
  <c r="Q44" i="8"/>
  <c r="O57" i="8"/>
  <c r="O40" i="8"/>
  <c r="I64" i="8"/>
  <c r="M29" i="8"/>
  <c r="X52" i="8"/>
  <c r="S45" i="8"/>
  <c r="D65" i="8"/>
  <c r="Q39" i="8"/>
  <c r="I44" i="8"/>
  <c r="O63" i="8"/>
  <c r="D35" i="8"/>
  <c r="D26" i="8"/>
  <c r="O32" i="8"/>
  <c r="E42" i="8"/>
  <c r="G29" i="8"/>
  <c r="S39" i="8"/>
  <c r="L50" i="8"/>
  <c r="D37" i="8"/>
  <c r="S65" i="8"/>
  <c r="G43" i="8"/>
  <c r="I33" i="8"/>
  <c r="S66" i="8"/>
  <c r="S64" i="8"/>
  <c r="X57" i="8"/>
  <c r="L40" i="8"/>
  <c r="X40" i="8"/>
  <c r="E44" i="8"/>
  <c r="L64" i="8"/>
  <c r="O29" i="8"/>
  <c r="I40" i="8"/>
  <c r="X47" i="8"/>
  <c r="O44" i="8"/>
  <c r="I58" i="8"/>
  <c r="E65" i="8"/>
  <c r="G33" i="8"/>
  <c r="O49" i="8"/>
  <c r="X49" i="8"/>
  <c r="M50" i="8"/>
  <c r="X58" i="8"/>
  <c r="Q51" i="8"/>
  <c r="X39" i="8"/>
  <c r="I50" i="8"/>
  <c r="G30" i="8"/>
  <c r="O62" i="8"/>
  <c r="Q47" i="8"/>
  <c r="Q63" i="8"/>
  <c r="V47" i="8"/>
  <c r="X28" i="8"/>
  <c r="D52" i="8"/>
  <c r="V39" i="8"/>
  <c r="X32" i="8"/>
  <c r="I36" i="8"/>
  <c r="S61" i="8"/>
  <c r="X50" i="8"/>
  <c r="G42" i="8"/>
  <c r="D44" i="8"/>
  <c r="I54" i="8"/>
  <c r="Q62" i="8"/>
  <c r="E32" i="8"/>
  <c r="O28" i="8"/>
  <c r="M53" i="8"/>
  <c r="O41" i="8"/>
  <c r="S37" i="8"/>
  <c r="G26" i="8"/>
  <c r="V41" i="8"/>
  <c r="Q50" i="8"/>
  <c r="G45" i="8"/>
  <c r="V51" i="8"/>
  <c r="X41" i="8"/>
  <c r="X34" i="8"/>
  <c r="X31" i="8"/>
  <c r="E48" i="8"/>
  <c r="S38" i="8"/>
  <c r="L38" i="8"/>
  <c r="G38" i="8"/>
  <c r="E55" i="8"/>
  <c r="X38" i="8"/>
  <c r="M38" i="8"/>
  <c r="O48" i="8"/>
  <c r="M34" i="8"/>
  <c r="Q34" i="8"/>
  <c r="G31" i="8"/>
  <c r="M31" i="8"/>
  <c r="I31" i="8"/>
  <c r="I34" i="8"/>
  <c r="M48" i="8"/>
  <c r="B19" i="8"/>
  <c r="X55" i="8"/>
  <c r="I48" i="8"/>
  <c r="Q38" i="8"/>
  <c r="G34" i="8"/>
  <c r="S34" i="8"/>
  <c r="V31" i="8"/>
  <c r="E34" i="8"/>
  <c r="L31" i="8"/>
  <c r="G48" i="8"/>
  <c r="V38" i="8"/>
  <c r="V34" i="8"/>
  <c r="D48" i="8"/>
  <c r="L34" i="8"/>
  <c r="L55" i="8"/>
  <c r="S55" i="8"/>
  <c r="G55" i="8"/>
  <c r="D31" i="8"/>
  <c r="Q31" i="8"/>
  <c r="S31" i="8"/>
  <c r="D34" i="8"/>
  <c r="D55" i="8"/>
  <c r="I38" i="8"/>
  <c r="I55" i="8"/>
  <c r="O38" i="8"/>
  <c r="M55" i="8"/>
  <c r="O55" i="8"/>
  <c r="D38" i="8"/>
  <c r="X48" i="8"/>
  <c r="V48" i="8"/>
  <c r="Q55" i="8"/>
  <c r="S48" i="8"/>
  <c r="O31" i="8"/>
  <c r="V55" i="8"/>
  <c r="E31" i="8"/>
  <c r="L48" i="8"/>
  <c r="Q48" i="8"/>
  <c r="E38" i="8"/>
  <c r="O34" i="8"/>
  <c r="B23" i="8"/>
  <c r="B21" i="8"/>
  <c r="B22" i="8"/>
  <c r="B20" i="8"/>
  <c r="X20" i="8" l="1"/>
  <c r="S20" i="8"/>
  <c r="O20" i="8"/>
  <c r="L20" i="8"/>
  <c r="G20" i="8"/>
  <c r="D20" i="8"/>
  <c r="C20" i="8"/>
  <c r="V20" i="8"/>
  <c r="Q20" i="8"/>
  <c r="M20" i="8"/>
  <c r="I20" i="8"/>
  <c r="E20" i="8"/>
  <c r="X22" i="8"/>
  <c r="S22" i="8"/>
  <c r="O22" i="8"/>
  <c r="L22" i="8"/>
  <c r="G22" i="8"/>
  <c r="D22" i="8"/>
  <c r="C22" i="8"/>
  <c r="V22" i="8"/>
  <c r="Q22" i="8"/>
  <c r="M22" i="8"/>
  <c r="I22" i="8"/>
  <c r="E22" i="8"/>
  <c r="X21" i="8"/>
  <c r="D21" i="8"/>
  <c r="I21" i="8"/>
  <c r="O21" i="8"/>
  <c r="G21" i="8"/>
  <c r="V21" i="8"/>
  <c r="L21" i="8"/>
  <c r="Q21" i="8"/>
  <c r="S21" i="8"/>
  <c r="C21" i="8"/>
  <c r="M21" i="8"/>
  <c r="E21" i="8"/>
  <c r="X23" i="8"/>
  <c r="S23" i="8"/>
  <c r="O23" i="8"/>
  <c r="L23" i="8"/>
  <c r="G23" i="8"/>
  <c r="D23" i="8"/>
  <c r="V23" i="8"/>
  <c r="Q23" i="8"/>
  <c r="M23" i="8"/>
  <c r="I23" i="8"/>
  <c r="E23" i="8"/>
  <c r="C23" i="8"/>
  <c r="P34" i="8"/>
  <c r="R48" i="8"/>
  <c r="W55" i="8"/>
  <c r="P31" i="8"/>
  <c r="T48" i="8"/>
  <c r="R55" i="8"/>
  <c r="W48" i="8"/>
  <c r="Y48" i="8"/>
  <c r="P55" i="8"/>
  <c r="N55" i="8"/>
  <c r="P38" i="8"/>
  <c r="T31" i="8"/>
  <c r="R31" i="8"/>
  <c r="T55" i="8"/>
  <c r="W34" i="8"/>
  <c r="W38" i="8"/>
  <c r="W31" i="8"/>
  <c r="T34" i="8"/>
  <c r="R38" i="8"/>
  <c r="Y55" i="8"/>
  <c r="V19" i="8"/>
  <c r="M19" i="8"/>
  <c r="E19" i="8"/>
  <c r="D19" i="8"/>
  <c r="S19" i="8"/>
  <c r="L19" i="8"/>
  <c r="Q19" i="8"/>
  <c r="I19" i="8"/>
  <c r="O19" i="8"/>
  <c r="X19" i="8"/>
  <c r="G19" i="8"/>
  <c r="C19" i="8"/>
  <c r="N48" i="8"/>
  <c r="N31" i="8"/>
  <c r="R34" i="8"/>
  <c r="N34" i="8"/>
  <c r="P48" i="8"/>
  <c r="N38" i="8"/>
  <c r="Y38" i="8"/>
  <c r="T38" i="8"/>
  <c r="Y31" i="8"/>
  <c r="Y34" i="8"/>
  <c r="Y41" i="8"/>
  <c r="W51" i="8"/>
  <c r="R50" i="8"/>
  <c r="W41" i="8"/>
  <c r="T37" i="8"/>
  <c r="P41" i="8"/>
  <c r="N53" i="8"/>
  <c r="P28" i="8"/>
  <c r="R62" i="8"/>
  <c r="Y50" i="8"/>
  <c r="T61" i="8"/>
  <c r="Y32" i="8"/>
  <c r="W39" i="8"/>
  <c r="Y28" i="8"/>
  <c r="W47" i="8"/>
  <c r="R63" i="8"/>
  <c r="R47" i="8"/>
  <c r="P62" i="8"/>
  <c r="Y39" i="8"/>
  <c r="R51" i="8"/>
  <c r="Y58" i="8"/>
  <c r="N50" i="8"/>
  <c r="Y49" i="8"/>
  <c r="P49" i="8"/>
  <c r="P44" i="8"/>
  <c r="Y47" i="8"/>
  <c r="P29" i="8"/>
  <c r="Y40" i="8"/>
  <c r="Y57" i="8"/>
  <c r="T64" i="8"/>
  <c r="T66" i="8"/>
  <c r="T65" i="8"/>
  <c r="T39" i="8"/>
  <c r="P32" i="8"/>
  <c r="P63" i="8"/>
  <c r="R39" i="8"/>
  <c r="T45" i="8"/>
  <c r="Y52" i="8"/>
  <c r="N29" i="8"/>
  <c r="P40" i="8"/>
  <c r="P57" i="8"/>
  <c r="R44" i="8"/>
  <c r="W26" i="8"/>
  <c r="R46" i="8"/>
  <c r="Y63" i="8"/>
  <c r="T46" i="8"/>
  <c r="W60" i="8"/>
  <c r="N41" i="8"/>
  <c r="Y65" i="8"/>
  <c r="P27" i="8"/>
  <c r="R60" i="8"/>
  <c r="P65" i="8"/>
  <c r="P54" i="8"/>
  <c r="P60" i="8"/>
  <c r="Y62" i="8"/>
  <c r="Y61" i="8"/>
  <c r="N51" i="8"/>
  <c r="N57" i="8"/>
  <c r="Y45" i="8"/>
  <c r="R29" i="8"/>
  <c r="P56" i="8"/>
  <c r="R27" i="8"/>
  <c r="T30" i="8"/>
  <c r="W43" i="8"/>
  <c r="W53" i="8"/>
  <c r="N40" i="8"/>
  <c r="N65" i="8"/>
  <c r="W40" i="8"/>
  <c r="T28" i="8"/>
  <c r="N63" i="8"/>
  <c r="R35" i="8"/>
  <c r="R58" i="8"/>
  <c r="Y30" i="8"/>
  <c r="N66" i="8"/>
  <c r="N58" i="8"/>
  <c r="Y44" i="8"/>
  <c r="Y54" i="8"/>
  <c r="T59" i="8"/>
  <c r="N54" i="8"/>
  <c r="W28" i="8"/>
  <c r="R37" i="8"/>
  <c r="N26" i="8"/>
  <c r="P36" i="8"/>
  <c r="N52" i="8"/>
  <c r="T58" i="8"/>
  <c r="T57" i="8"/>
  <c r="P47" i="8"/>
  <c r="P33" i="8"/>
  <c r="R41" i="8"/>
  <c r="Y26" i="8"/>
  <c r="Y37" i="8"/>
  <c r="W56" i="8"/>
  <c r="R40" i="8"/>
  <c r="R26" i="8"/>
  <c r="P52" i="8"/>
  <c r="N56" i="8"/>
  <c r="Y27" i="8"/>
  <c r="Y46" i="8"/>
  <c r="R59" i="8"/>
  <c r="T43" i="8"/>
  <c r="N60" i="8"/>
  <c r="W36" i="8"/>
  <c r="P66" i="8"/>
  <c r="N59" i="8"/>
  <c r="W29" i="8"/>
  <c r="T29" i="8"/>
  <c r="R64" i="8"/>
  <c r="R28" i="8"/>
  <c r="T52" i="8"/>
  <c r="W63" i="8"/>
  <c r="N47" i="8"/>
  <c r="R65" i="8"/>
  <c r="T44" i="8"/>
  <c r="W46" i="8"/>
  <c r="T56" i="8"/>
  <c r="R42" i="8"/>
  <c r="P53" i="8"/>
  <c r="R30" i="8"/>
  <c r="P35" i="8"/>
  <c r="T42" i="8"/>
  <c r="W61" i="8"/>
  <c r="P43" i="8"/>
  <c r="P46" i="8"/>
  <c r="N39" i="8"/>
  <c r="Y42" i="8"/>
  <c r="N46" i="8"/>
  <c r="W52" i="8"/>
  <c r="T49" i="8"/>
  <c r="Y51" i="8"/>
  <c r="Y33" i="8"/>
  <c r="N37" i="8"/>
  <c r="P59" i="8"/>
  <c r="P39" i="8"/>
  <c r="Y56" i="8"/>
  <c r="P45" i="8"/>
  <c r="P42" i="8"/>
  <c r="W45" i="8"/>
  <c r="W37" i="8"/>
  <c r="R33" i="8"/>
  <c r="R57" i="8"/>
  <c r="W30" i="8"/>
  <c r="T63" i="8"/>
  <c r="N36" i="8"/>
  <c r="R53" i="8"/>
  <c r="W57" i="8"/>
  <c r="W33" i="8"/>
  <c r="Y36" i="8"/>
  <c r="P61" i="8"/>
  <c r="R43" i="8"/>
  <c r="R36" i="8"/>
  <c r="Y53" i="8"/>
  <c r="Y66" i="8"/>
  <c r="T50" i="8"/>
  <c r="R52" i="8"/>
  <c r="T26" i="8"/>
  <c r="P64" i="8"/>
  <c r="Y59" i="8"/>
  <c r="W66" i="8"/>
  <c r="W50" i="8"/>
  <c r="T33" i="8"/>
  <c r="N61" i="8"/>
  <c r="N62" i="8"/>
  <c r="R54" i="8"/>
  <c r="T51" i="8"/>
  <c r="W35" i="8"/>
  <c r="P26" i="8"/>
  <c r="N43" i="8"/>
  <c r="Y64" i="8"/>
  <c r="T47" i="8"/>
  <c r="P37" i="8"/>
  <c r="W65" i="8"/>
  <c r="W42" i="8"/>
  <c r="Y35" i="8"/>
  <c r="N27" i="8"/>
  <c r="W44" i="8"/>
  <c r="T27" i="8"/>
  <c r="N35" i="8"/>
  <c r="W59" i="8"/>
  <c r="N30" i="8"/>
  <c r="P50" i="8"/>
  <c r="T35" i="8"/>
  <c r="P51" i="8"/>
  <c r="R61" i="8"/>
  <c r="T54" i="8"/>
  <c r="Y29" i="8"/>
  <c r="R49" i="8"/>
  <c r="N44" i="8"/>
  <c r="W58" i="8"/>
  <c r="P30" i="8"/>
  <c r="T53" i="8"/>
  <c r="W54" i="8"/>
  <c r="R56" i="8"/>
  <c r="N42" i="8"/>
  <c r="W62" i="8"/>
  <c r="R45" i="8"/>
  <c r="N32" i="8"/>
  <c r="Y43" i="8"/>
  <c r="W32" i="8"/>
  <c r="N49" i="8"/>
  <c r="N64" i="8"/>
  <c r="T62" i="8"/>
  <c r="P58" i="8"/>
  <c r="Y60" i="8"/>
  <c r="T36" i="8"/>
  <c r="N33" i="8"/>
  <c r="N28" i="8"/>
  <c r="W49" i="8"/>
  <c r="T60" i="8"/>
  <c r="W64" i="8"/>
  <c r="W27" i="8"/>
  <c r="N45" i="8"/>
  <c r="T32" i="8"/>
  <c r="T40" i="8"/>
  <c r="R32" i="8"/>
  <c r="R66" i="8"/>
  <c r="T41" i="8"/>
  <c r="M23" i="10"/>
  <c r="N60" i="10"/>
  <c r="Z62" i="10"/>
  <c r="R42" i="10"/>
  <c r="P40" i="10"/>
  <c r="G23" i="10"/>
  <c r="H60" i="10"/>
  <c r="R67" i="10"/>
  <c r="Q22" i="10"/>
  <c r="R49" i="10"/>
  <c r="AF35" i="10"/>
  <c r="R48" i="10"/>
  <c r="AE19" i="10"/>
  <c r="AF27" i="10"/>
  <c r="N67" i="8"/>
  <c r="J39" i="10"/>
  <c r="R37" i="10"/>
  <c r="T39" i="10"/>
  <c r="AJ45" i="10"/>
  <c r="T67" i="10"/>
  <c r="T49" i="10"/>
  <c r="S22" i="10"/>
  <c r="N33" i="10"/>
  <c r="J64" i="10"/>
  <c r="V36" i="10"/>
  <c r="N58" i="10"/>
  <c r="R58" i="10"/>
  <c r="L44" i="10"/>
  <c r="P62" i="10"/>
  <c r="F65" i="10"/>
  <c r="E24" i="10"/>
  <c r="J30" i="10"/>
  <c r="H38" i="10"/>
  <c r="Q21" i="10"/>
  <c r="R41" i="10"/>
  <c r="Z48" i="10"/>
  <c r="F53" i="10"/>
  <c r="P67" i="10"/>
  <c r="P57" i="10"/>
  <c r="AJ36" i="10"/>
  <c r="J44" i="10"/>
  <c r="D24" i="10"/>
  <c r="F64" i="10"/>
  <c r="AH35" i="10"/>
  <c r="T30" i="10"/>
  <c r="J47" i="10"/>
  <c r="T43" i="10"/>
  <c r="AH32" i="10"/>
  <c r="AB67" i="10"/>
  <c r="AB63" i="10"/>
  <c r="J61" i="10"/>
  <c r="H42" i="10"/>
  <c r="L62" i="10"/>
  <c r="L56" i="10"/>
  <c r="N38" i="10"/>
  <c r="R29" i="10"/>
  <c r="N57" i="10"/>
  <c r="V56" i="10"/>
  <c r="P55" i="10"/>
  <c r="J66" i="10"/>
  <c r="L37" i="10"/>
  <c r="G24" i="10"/>
  <c r="H65" i="10"/>
  <c r="F30" i="10"/>
  <c r="P47" i="10"/>
  <c r="H31" i="10"/>
  <c r="R63" i="10"/>
  <c r="F62" i="10"/>
  <c r="T50" i="10"/>
  <c r="AD63" i="10"/>
  <c r="J32" i="10"/>
  <c r="T66" i="10"/>
  <c r="X21" i="10"/>
  <c r="L38" i="10"/>
  <c r="F33" i="10"/>
  <c r="F38" i="10"/>
  <c r="AF47" i="10"/>
  <c r="J38" i="10"/>
  <c r="Z47" i="10"/>
  <c r="Z64" i="10"/>
  <c r="N62" i="10"/>
  <c r="Z44" i="10"/>
  <c r="AJ37" i="10"/>
  <c r="AC22" i="10"/>
  <c r="AD49" i="10"/>
  <c r="V34" i="10"/>
  <c r="U20" i="10"/>
  <c r="N36" i="10"/>
  <c r="AD35" i="10"/>
  <c r="P56" i="10"/>
  <c r="AF57" i="10"/>
  <c r="T32" i="10"/>
  <c r="AF64" i="10"/>
  <c r="H30" i="10"/>
  <c r="R66" i="10"/>
  <c r="J54" i="10"/>
  <c r="AD54" i="10"/>
  <c r="AH33" i="10"/>
  <c r="AD27" i="10"/>
  <c r="AC19" i="10"/>
  <c r="T64" i="10"/>
  <c r="X19" i="10"/>
  <c r="P31" i="10"/>
  <c r="H58" i="10"/>
  <c r="AH51" i="10"/>
  <c r="Z57" i="10"/>
  <c r="H52" i="10"/>
  <c r="P64" i="10"/>
  <c r="Z35" i="10"/>
  <c r="H64" i="10"/>
  <c r="I19" i="10"/>
  <c r="J27" i="10"/>
  <c r="H66" i="10"/>
  <c r="T37" i="10"/>
  <c r="L63" i="10"/>
  <c r="T47" i="10"/>
  <c r="AF34" i="10"/>
  <c r="AE20" i="10"/>
  <c r="AB57" i="10"/>
  <c r="V59" i="10"/>
  <c r="AC20" i="10"/>
  <c r="AD34" i="10"/>
  <c r="J50" i="10"/>
  <c r="N67" i="10"/>
  <c r="F45" i="10"/>
  <c r="AH57" i="10"/>
  <c r="AA24" i="10"/>
  <c r="AB65" i="10"/>
  <c r="AJ58" i="10"/>
  <c r="AG22" i="10"/>
  <c r="AH49" i="10"/>
  <c r="Y19" i="10"/>
  <c r="Z27" i="10"/>
  <c r="L58" i="10"/>
  <c r="AD29" i="10"/>
  <c r="R27" i="10"/>
  <c r="Q19" i="10"/>
  <c r="J36" i="10"/>
  <c r="AD62" i="10"/>
  <c r="J35" i="10"/>
  <c r="AB33" i="10"/>
  <c r="F59" i="10"/>
  <c r="S20" i="10"/>
  <c r="T34" i="10"/>
  <c r="Z50" i="10"/>
  <c r="J65" i="10"/>
  <c r="I24" i="10"/>
  <c r="P66" i="10"/>
  <c r="AJ62" i="10"/>
  <c r="H53" i="10"/>
  <c r="AJ34" i="10"/>
  <c r="AI20" i="10"/>
  <c r="AD61" i="10"/>
  <c r="AG24" i="10"/>
  <c r="AH65" i="10"/>
  <c r="F52" i="10"/>
  <c r="AF43" i="10"/>
  <c r="Z59" i="10"/>
  <c r="AJ50" i="10"/>
  <c r="AD36" i="10"/>
  <c r="AF52" i="10"/>
  <c r="AJ38" i="10"/>
  <c r="Z42" i="10"/>
  <c r="J37" i="10"/>
  <c r="AB55" i="10"/>
  <c r="AB52" i="10"/>
  <c r="O19" i="10"/>
  <c r="P27" i="10"/>
  <c r="F56" i="10"/>
  <c r="AB32" i="10"/>
  <c r="K19" i="10"/>
  <c r="L27" i="10"/>
  <c r="R44" i="10"/>
  <c r="T45" i="10"/>
  <c r="M19" i="10"/>
  <c r="N27" i="10"/>
  <c r="N47" i="10"/>
  <c r="V31" i="10"/>
  <c r="AD30" i="10"/>
  <c r="AB64" i="10"/>
  <c r="T33" i="10"/>
  <c r="AB30" i="10"/>
  <c r="E22" i="10"/>
  <c r="F49" i="10"/>
  <c r="D21" i="10"/>
  <c r="AF29" i="10"/>
  <c r="AJ48" i="10"/>
  <c r="N48" i="10"/>
  <c r="Z63" i="10"/>
  <c r="AJ42" i="10"/>
  <c r="AB36" i="10"/>
  <c r="P44" i="10"/>
  <c r="T55" i="10"/>
  <c r="H34" i="10"/>
  <c r="G20" i="10"/>
  <c r="AB27" i="10"/>
  <c r="AA19" i="10"/>
  <c r="T53" i="10"/>
  <c r="N34" i="10"/>
  <c r="M20" i="10"/>
  <c r="AD50" i="10"/>
  <c r="R52" i="10"/>
  <c r="P51" i="10"/>
  <c r="T61" i="10"/>
  <c r="AF38" i="10"/>
  <c r="J41" i="10"/>
  <c r="I21" i="10"/>
  <c r="AJ61" i="10"/>
  <c r="P61" i="10"/>
  <c r="H43" i="10"/>
  <c r="L61" i="10"/>
  <c r="Z45" i="10"/>
  <c r="J48" i="10"/>
  <c r="V44" i="10"/>
  <c r="N37" i="10"/>
  <c r="P60" i="10"/>
  <c r="O23" i="10"/>
  <c r="F61" i="10"/>
  <c r="AF58" i="10"/>
  <c r="V32" i="10"/>
  <c r="L45" i="10"/>
  <c r="AH31" i="10"/>
  <c r="T35" i="10"/>
  <c r="F32" i="10"/>
  <c r="AH34" i="10"/>
  <c r="AG20" i="10"/>
  <c r="V39" i="10"/>
  <c r="R54" i="10"/>
  <c r="N61" i="10"/>
  <c r="J31" i="10"/>
  <c r="E19" i="10"/>
  <c r="F27" i="10"/>
  <c r="Z53" i="10"/>
  <c r="Q20" i="10"/>
  <c r="R34" i="10"/>
  <c r="AH46" i="10"/>
  <c r="AF51" i="10"/>
  <c r="D19" i="10"/>
  <c r="L42" i="10"/>
  <c r="AH66" i="10"/>
  <c r="AH52" i="10"/>
  <c r="AA21" i="10"/>
  <c r="AB41" i="10"/>
  <c r="H27" i="10"/>
  <c r="G19" i="10"/>
  <c r="V46" i="10"/>
  <c r="AB44" i="10"/>
  <c r="AH62" i="10"/>
  <c r="F50" i="10"/>
  <c r="V47" i="10"/>
  <c r="AJ30" i="10"/>
  <c r="F36" i="10"/>
  <c r="P35" i="10"/>
  <c r="R61" i="10"/>
  <c r="AH59" i="10"/>
  <c r="H48" i="10"/>
  <c r="N32" i="10"/>
  <c r="P43" i="10"/>
  <c r="AB58" i="10"/>
  <c r="AH43" i="10"/>
  <c r="J60" i="10"/>
  <c r="I23" i="10"/>
  <c r="K22" i="10"/>
  <c r="L22" i="10" s="1"/>
  <c r="L49" i="10"/>
  <c r="AF49" i="10"/>
  <c r="AE22" i="10"/>
  <c r="Z54" i="10"/>
  <c r="J59" i="10"/>
  <c r="AJ43" i="10"/>
  <c r="K20" i="10"/>
  <c r="L34" i="10"/>
  <c r="N29" i="10"/>
  <c r="AD58" i="10"/>
  <c r="AC23" i="10"/>
  <c r="AD60" i="10"/>
  <c r="R43" i="10"/>
  <c r="AH55" i="10"/>
  <c r="AB29" i="10"/>
  <c r="AH50" i="10"/>
  <c r="R38" i="10"/>
  <c r="L43" i="10"/>
  <c r="V64" i="10"/>
  <c r="D20" i="10"/>
  <c r="L47" i="10"/>
  <c r="H67" i="10"/>
  <c r="N46" i="10"/>
  <c r="P45" i="10"/>
  <c r="Z58" i="10"/>
  <c r="V55" i="10"/>
  <c r="N65" i="10"/>
  <c r="M24" i="10"/>
  <c r="N24" i="10" s="1"/>
  <c r="H56" i="10"/>
  <c r="H44" i="10"/>
  <c r="J63" i="10"/>
  <c r="F58" i="10"/>
  <c r="P54" i="10"/>
  <c r="W67" i="8"/>
  <c r="L39" i="10"/>
  <c r="F40" i="10"/>
  <c r="H50" i="10"/>
  <c r="R36" i="10"/>
  <c r="P41" i="10"/>
  <c r="O21" i="10"/>
  <c r="H63" i="10"/>
  <c r="AJ57" i="10"/>
  <c r="AB39" i="10"/>
  <c r="F35" i="10"/>
  <c r="AF32" i="10"/>
  <c r="AJ64" i="10"/>
  <c r="Y67" i="8"/>
  <c r="Z61" i="10"/>
  <c r="AD48" i="10"/>
  <c r="P46" i="10"/>
  <c r="AB50" i="10"/>
  <c r="F46" i="10"/>
  <c r="AI21" i="10"/>
  <c r="AJ41" i="10"/>
  <c r="H55" i="10"/>
  <c r="AD37" i="10"/>
  <c r="AB53" i="10"/>
  <c r="AB31" i="10"/>
  <c r="AF36" i="10"/>
  <c r="AF63" i="10"/>
  <c r="Z56" i="10"/>
  <c r="T59" i="10"/>
  <c r="V54" i="10"/>
  <c r="R47" i="10"/>
  <c r="P52" i="10"/>
  <c r="AD52" i="10"/>
  <c r="F54" i="10"/>
  <c r="O24" i="10"/>
  <c r="P24" i="10" s="1"/>
  <c r="P65" i="10"/>
  <c r="AD55" i="10"/>
  <c r="AD42" i="10"/>
  <c r="AH40" i="10"/>
  <c r="Q23" i="10"/>
  <c r="R60" i="10"/>
  <c r="J43" i="10"/>
  <c r="AJ35" i="10"/>
  <c r="F39" i="10"/>
  <c r="P30" i="10"/>
  <c r="AF37" i="10"/>
  <c r="N40" i="10"/>
  <c r="Z31" i="10"/>
  <c r="L53" i="10"/>
  <c r="Z39" i="10"/>
  <c r="L33" i="10"/>
  <c r="T58" i="10"/>
  <c r="R55" i="10"/>
  <c r="R50" i="10"/>
  <c r="P32" i="10"/>
  <c r="AH58" i="10"/>
  <c r="V62" i="10"/>
  <c r="AD43" i="10"/>
  <c r="AJ32" i="10"/>
  <c r="T62" i="10"/>
  <c r="J67" i="10"/>
  <c r="AH42" i="10"/>
  <c r="H62" i="10"/>
  <c r="V40" i="10"/>
  <c r="P33" i="10"/>
  <c r="Y23" i="10"/>
  <c r="Z60" i="10"/>
  <c r="Z43" i="10"/>
  <c r="X20" i="10"/>
  <c r="H51" i="10"/>
  <c r="T48" i="10"/>
  <c r="H45" i="10"/>
  <c r="J58" i="10"/>
  <c r="V27" i="10"/>
  <c r="U19" i="10"/>
  <c r="AH36" i="10"/>
  <c r="T42" i="10"/>
  <c r="AF40" i="10"/>
  <c r="J53" i="10"/>
  <c r="V37" i="10"/>
  <c r="AB51" i="10"/>
  <c r="AF67" i="10"/>
  <c r="Y21" i="10"/>
  <c r="Z21" i="10" s="1"/>
  <c r="Z41" i="10"/>
  <c r="R32" i="10"/>
  <c r="AJ31" i="10"/>
  <c r="J55" i="10"/>
  <c r="F42" i="10"/>
  <c r="K24" i="10"/>
  <c r="L24" i="10" s="1"/>
  <c r="L65" i="10"/>
  <c r="H39" i="10"/>
  <c r="L64" i="10"/>
  <c r="AH44" i="10"/>
  <c r="R30" i="10"/>
  <c r="AD45" i="10"/>
  <c r="AE23" i="10"/>
  <c r="AF60" i="10"/>
  <c r="N35" i="10"/>
  <c r="P63" i="10"/>
  <c r="T57" i="10"/>
  <c r="AF55" i="10"/>
  <c r="AH54" i="10"/>
  <c r="X22" i="10"/>
  <c r="L57" i="10"/>
  <c r="J33" i="10"/>
  <c r="V67" i="10"/>
  <c r="AJ44" i="10"/>
  <c r="V42" i="10"/>
  <c r="M21" i="10"/>
  <c r="N41" i="10"/>
  <c r="L36" i="10"/>
  <c r="L40" i="10"/>
  <c r="F66" i="10"/>
  <c r="AF45" i="10"/>
  <c r="AF39" i="10"/>
  <c r="Z46" i="10"/>
  <c r="Z34" i="10"/>
  <c r="Y20" i="10"/>
  <c r="AB49" i="10"/>
  <c r="AA22" i="10"/>
  <c r="AJ53" i="10"/>
  <c r="AI24" i="10"/>
  <c r="AJ65" i="10"/>
  <c r="P42" i="10"/>
  <c r="E20" i="10"/>
  <c r="F34" i="10"/>
  <c r="J34" i="10"/>
  <c r="I20" i="10"/>
  <c r="J57" i="10"/>
  <c r="H36" i="10"/>
  <c r="Z55" i="10"/>
  <c r="Z66" i="10"/>
  <c r="AJ39" i="10"/>
  <c r="N43" i="10"/>
  <c r="AB66" i="10"/>
  <c r="D23" i="10"/>
  <c r="L31" i="10"/>
  <c r="T56" i="10"/>
  <c r="N50" i="10"/>
  <c r="U21" i="10"/>
  <c r="V41" i="10"/>
  <c r="AH56" i="10"/>
  <c r="N56" i="10"/>
  <c r="T51" i="10"/>
  <c r="N53" i="10"/>
  <c r="J40" i="10"/>
  <c r="L51" i="10"/>
  <c r="AD46" i="10"/>
  <c r="P48" i="10"/>
  <c r="V29" i="10"/>
  <c r="AB60" i="10"/>
  <c r="AA23" i="10"/>
  <c r="P36" i="10"/>
  <c r="R39" i="10"/>
  <c r="H47" i="10"/>
  <c r="T65" i="10"/>
  <c r="S24" i="10"/>
  <c r="T24" i="10" s="1"/>
  <c r="F67" i="10"/>
  <c r="AH61" i="10"/>
  <c r="V61" i="10"/>
  <c r="F47" i="10"/>
  <c r="T54" i="10"/>
  <c r="AB62" i="10"/>
  <c r="V43" i="10"/>
  <c r="N63" i="10"/>
  <c r="J29" i="10"/>
  <c r="AD47" i="10"/>
  <c r="AH47" i="10"/>
  <c r="AD39" i="10"/>
  <c r="Z38" i="10"/>
  <c r="AJ33" i="10"/>
  <c r="C24" i="8"/>
  <c r="S24" i="8"/>
  <c r="O24" i="8"/>
  <c r="V24" i="8"/>
  <c r="M24" i="8"/>
  <c r="M18" i="8" s="1"/>
  <c r="E24" i="8"/>
  <c r="D24" i="8"/>
  <c r="L24" i="8"/>
  <c r="Q24" i="8"/>
  <c r="I24" i="8"/>
  <c r="X24" i="8"/>
  <c r="G24" i="8"/>
  <c r="G18" i="8" s="1"/>
  <c r="T52" i="10"/>
  <c r="N66" i="10"/>
  <c r="F29" i="10"/>
  <c r="Z67" i="10"/>
  <c r="AD66" i="10"/>
  <c r="E21" i="10"/>
  <c r="F21" i="10" s="1"/>
  <c r="F41" i="10"/>
  <c r="T38" i="10"/>
  <c r="AJ49" i="10"/>
  <c r="AI22" i="10"/>
  <c r="F55" i="10"/>
  <c r="R62" i="10"/>
  <c r="V51" i="10"/>
  <c r="R33" i="10"/>
  <c r="V45" i="10"/>
  <c r="M22" i="10"/>
  <c r="N22" i="10" s="1"/>
  <c r="N49" i="10"/>
  <c r="X24" i="10"/>
  <c r="V66" i="10"/>
  <c r="AD41" i="10"/>
  <c r="AC21" i="10"/>
  <c r="P50" i="10"/>
  <c r="AD38" i="10"/>
  <c r="AB42" i="10"/>
  <c r="AF30" i="10"/>
  <c r="N64" i="10"/>
  <c r="AD32" i="10"/>
  <c r="N39" i="10"/>
  <c r="S21" i="10"/>
  <c r="T41" i="10"/>
  <c r="H35" i="10"/>
  <c r="T36" i="10"/>
  <c r="AB54" i="10"/>
  <c r="D22" i="10"/>
  <c r="T44" i="10"/>
  <c r="AD67" i="10"/>
  <c r="T40" i="10"/>
  <c r="P67" i="8"/>
  <c r="AB56" i="10"/>
  <c r="P58" i="10"/>
  <c r="AF59" i="10"/>
  <c r="AJ46" i="10"/>
  <c r="AH39" i="10"/>
  <c r="F48" i="10"/>
  <c r="AH38" i="10"/>
  <c r="AD65" i="10"/>
  <c r="AC24" i="10"/>
  <c r="Z29" i="10"/>
  <c r="P39" i="10"/>
  <c r="F44" i="10"/>
  <c r="L30" i="10"/>
  <c r="L29" i="10"/>
  <c r="AF53" i="10"/>
  <c r="N54" i="10"/>
  <c r="AF44" i="10"/>
  <c r="Z51" i="10"/>
  <c r="F43" i="10"/>
  <c r="AJ60" i="10"/>
  <c r="AI23" i="10"/>
  <c r="AJ23" i="10" s="1"/>
  <c r="L59" i="10"/>
  <c r="T46" i="10"/>
  <c r="AF66" i="10"/>
  <c r="AF54" i="10"/>
  <c r="P53" i="10"/>
  <c r="P59" i="10"/>
  <c r="J62" i="10"/>
  <c r="AH30" i="10"/>
  <c r="AH67" i="10"/>
  <c r="Y24" i="10"/>
  <c r="Z65" i="10"/>
  <c r="R45" i="10"/>
  <c r="V52" i="10"/>
  <c r="R53" i="10"/>
  <c r="L67" i="10"/>
  <c r="AD59" i="10"/>
  <c r="V53" i="10"/>
  <c r="AJ52" i="10"/>
  <c r="AF56" i="10"/>
  <c r="U24" i="10"/>
  <c r="V24" i="10" s="1"/>
  <c r="V65" i="10"/>
  <c r="R35" i="10"/>
  <c r="P29" i="10"/>
  <c r="N30" i="10"/>
  <c r="F51" i="10"/>
  <c r="F37" i="10"/>
  <c r="F57" i="10"/>
  <c r="I22" i="10"/>
  <c r="J22" i="10" s="1"/>
  <c r="J49" i="10"/>
  <c r="AJ54" i="10"/>
  <c r="Z40" i="10"/>
  <c r="AF42" i="10"/>
  <c r="H40" i="10"/>
  <c r="AE21" i="10"/>
  <c r="AF41" i="10"/>
  <c r="H61" i="10"/>
  <c r="Z49" i="10"/>
  <c r="Y22" i="10"/>
  <c r="F31" i="10"/>
  <c r="L32" i="10"/>
  <c r="N59" i="10"/>
  <c r="T29" i="10"/>
  <c r="R46" i="10"/>
  <c r="AD53" i="10"/>
  <c r="V35" i="10"/>
  <c r="V33" i="10"/>
  <c r="AG23" i="10"/>
  <c r="AH60" i="10"/>
  <c r="N55" i="10"/>
  <c r="AD44" i="10"/>
  <c r="V48" i="10"/>
  <c r="AF46" i="10"/>
  <c r="AJ40" i="10"/>
  <c r="Z30" i="10"/>
  <c r="AF62" i="10"/>
  <c r="AI19" i="10"/>
  <c r="AJ27" i="10"/>
  <c r="K21" i="10"/>
  <c r="L41" i="10"/>
  <c r="AH37" i="10"/>
  <c r="J52" i="10"/>
  <c r="V57" i="10"/>
  <c r="V63" i="10"/>
  <c r="AH63" i="10"/>
  <c r="T60" i="10"/>
  <c r="S23" i="10"/>
  <c r="AB37" i="10"/>
  <c r="AJ59" i="10"/>
  <c r="AF61" i="10"/>
  <c r="AJ66" i="10"/>
  <c r="R64" i="10"/>
  <c r="P49" i="10"/>
  <c r="O22" i="10"/>
  <c r="V49" i="10"/>
  <c r="U22" i="10"/>
  <c r="V22" i="10" s="1"/>
  <c r="V38" i="10"/>
  <c r="R56" i="10"/>
  <c r="AB61" i="10"/>
  <c r="AB47" i="10"/>
  <c r="P38" i="10"/>
  <c r="L48" i="10"/>
  <c r="AH45" i="10"/>
  <c r="J42" i="10"/>
  <c r="AH27" i="10"/>
  <c r="AG19" i="10"/>
  <c r="G21" i="10"/>
  <c r="H41" i="10"/>
  <c r="R40" i="10"/>
  <c r="AD40" i="10"/>
  <c r="AB48" i="10"/>
  <c r="N44" i="10"/>
  <c r="AD31" i="10"/>
  <c r="AF48" i="10"/>
  <c r="AB43" i="10"/>
  <c r="N31" i="10"/>
  <c r="V30" i="10"/>
  <c r="AJ29" i="10"/>
  <c r="L54" i="10"/>
  <c r="AH41" i="10"/>
  <c r="AG21" i="10"/>
  <c r="AH21" i="10" s="1"/>
  <c r="F60" i="10"/>
  <c r="E23" i="10"/>
  <c r="F23" i="10" s="1"/>
  <c r="J46" i="10"/>
  <c r="Z36" i="10"/>
  <c r="T63" i="10"/>
  <c r="AD33" i="10"/>
  <c r="AB40" i="10"/>
  <c r="R59" i="10"/>
  <c r="V60" i="10"/>
  <c r="U23" i="10"/>
  <c r="V23" i="10" s="1"/>
  <c r="H57" i="10"/>
  <c r="O20" i="10"/>
  <c r="P34" i="10"/>
  <c r="AB35" i="10"/>
  <c r="AD51" i="10"/>
  <c r="Z37" i="10"/>
  <c r="Z33" i="10"/>
  <c r="L55" i="10"/>
  <c r="T67" i="8"/>
  <c r="AF50" i="10"/>
  <c r="AD56" i="10"/>
  <c r="H29" i="10"/>
  <c r="AB46" i="10"/>
  <c r="H59" i="10"/>
  <c r="P37" i="10"/>
  <c r="R67" i="8"/>
  <c r="AH64" i="10"/>
  <c r="AJ47" i="10"/>
  <c r="H54" i="10"/>
  <c r="N52" i="10"/>
  <c r="L35" i="10"/>
  <c r="AF33" i="10"/>
  <c r="AH29" i="10"/>
  <c r="AD64" i="10"/>
  <c r="R57" i="10"/>
  <c r="L52" i="10"/>
  <c r="L50" i="10"/>
  <c r="AD57" i="10"/>
  <c r="J56" i="10"/>
  <c r="R31" i="10"/>
  <c r="H33" i="10"/>
  <c r="AB34" i="10"/>
  <c r="AA20" i="10"/>
  <c r="AB59" i="10"/>
  <c r="R65" i="10"/>
  <c r="Q24" i="10"/>
  <c r="R24" i="10" s="1"/>
  <c r="N51" i="10"/>
  <c r="AJ56" i="10"/>
  <c r="AH48" i="10"/>
  <c r="T31" i="10"/>
  <c r="N45" i="10"/>
  <c r="Z32" i="10"/>
  <c r="N42" i="10"/>
  <c r="V58" i="10"/>
  <c r="Z52" i="10"/>
  <c r="V50" i="10"/>
  <c r="AB38" i="10"/>
  <c r="AJ63" i="10"/>
  <c r="G22" i="10"/>
  <c r="H49" i="10"/>
  <c r="J45" i="10"/>
  <c r="H46" i="10"/>
  <c r="J51" i="10"/>
  <c r="X23" i="10"/>
  <c r="AJ51" i="10"/>
  <c r="L66" i="10"/>
  <c r="AF31" i="10"/>
  <c r="AJ67" i="10"/>
  <c r="H32" i="10"/>
  <c r="L46" i="10"/>
  <c r="R51" i="10"/>
  <c r="H37" i="10"/>
  <c r="L60" i="10"/>
  <c r="K23" i="10"/>
  <c r="L23" i="10" s="1"/>
  <c r="AH53" i="10"/>
  <c r="F63" i="10"/>
  <c r="AB45" i="10"/>
  <c r="S19" i="10"/>
  <c r="T27" i="10"/>
  <c r="AE24" i="10"/>
  <c r="AF24" i="10" s="1"/>
  <c r="AF65" i="10"/>
  <c r="AJ55" i="10"/>
  <c r="J67" i="8"/>
  <c r="H67" i="8"/>
  <c r="F67" i="8"/>
  <c r="P20" i="10" l="1"/>
  <c r="J24" i="10"/>
  <c r="Z20" i="10"/>
  <c r="F20" i="10"/>
  <c r="W24" i="8"/>
  <c r="AD24" i="10"/>
  <c r="Y24" i="8"/>
  <c r="P24" i="8"/>
  <c r="L20" i="10"/>
  <c r="D18" i="10"/>
  <c r="H24" i="10"/>
  <c r="T22" i="10"/>
  <c r="D18" i="8"/>
  <c r="H18" i="8" s="1"/>
  <c r="E18" i="8"/>
  <c r="L18" i="8"/>
  <c r="N18" i="8" s="1"/>
  <c r="V18" i="8"/>
  <c r="AJ24" i="10"/>
  <c r="Q18" i="8"/>
  <c r="R18" i="8" s="1"/>
  <c r="H23" i="10"/>
  <c r="T24" i="8"/>
  <c r="J23" i="10"/>
  <c r="AF22" i="10"/>
  <c r="AB21" i="10"/>
  <c r="R20" i="10"/>
  <c r="AH24" i="10"/>
  <c r="AH22" i="10"/>
  <c r="I18" i="8"/>
  <c r="AJ22" i="10"/>
  <c r="P23" i="10"/>
  <c r="F22" i="10"/>
  <c r="H19" i="10"/>
  <c r="G18" i="10"/>
  <c r="AE18" i="10"/>
  <c r="AF19" i="10"/>
  <c r="T19" i="10"/>
  <c r="S18" i="10"/>
  <c r="T23" i="10"/>
  <c r="L21" i="10"/>
  <c r="AF21" i="10"/>
  <c r="Z24" i="10"/>
  <c r="T21" i="10"/>
  <c r="AD21" i="10"/>
  <c r="R24" i="8"/>
  <c r="V21" i="10"/>
  <c r="AJ21" i="10"/>
  <c r="Z19" i="10"/>
  <c r="Y18" i="10"/>
  <c r="AD19" i="10"/>
  <c r="AC18" i="10"/>
  <c r="AD22" i="10"/>
  <c r="X18" i="10"/>
  <c r="O18" i="8"/>
  <c r="P18" i="8" s="1"/>
  <c r="N21" i="10"/>
  <c r="AB19" i="10"/>
  <c r="AA18" i="10"/>
  <c r="S18" i="8"/>
  <c r="T18" i="8" s="1"/>
  <c r="P22" i="10"/>
  <c r="V19" i="10"/>
  <c r="U18" i="10"/>
  <c r="H20" i="10"/>
  <c r="L19" i="10"/>
  <c r="K18" i="10"/>
  <c r="AF20" i="10"/>
  <c r="Z23" i="10"/>
  <c r="AH20" i="10"/>
  <c r="R21" i="10"/>
  <c r="H22" i="10"/>
  <c r="AH23" i="10"/>
  <c r="Q18" i="10"/>
  <c r="R19" i="10"/>
  <c r="AD20" i="10"/>
  <c r="R22" i="10"/>
  <c r="N23" i="10"/>
  <c r="AJ19" i="10"/>
  <c r="AI18" i="10"/>
  <c r="AD23" i="10"/>
  <c r="X18" i="8"/>
  <c r="AB20" i="10"/>
  <c r="H21" i="10"/>
  <c r="Z22" i="10"/>
  <c r="N24" i="8"/>
  <c r="AB23" i="10"/>
  <c r="J20" i="10"/>
  <c r="AB22" i="10"/>
  <c r="AF23" i="10"/>
  <c r="R23" i="10"/>
  <c r="N20" i="10"/>
  <c r="AJ20" i="10"/>
  <c r="AG18" i="10"/>
  <c r="AH19" i="10"/>
  <c r="P21" i="10"/>
  <c r="F19" i="10"/>
  <c r="E18" i="10"/>
  <c r="J21" i="10"/>
  <c r="N19" i="10"/>
  <c r="M18" i="10"/>
  <c r="O18" i="10"/>
  <c r="P19" i="10"/>
  <c r="T20" i="10"/>
  <c r="J19" i="10"/>
  <c r="I18" i="10"/>
  <c r="V20" i="10"/>
  <c r="F24" i="10"/>
  <c r="F24" i="8"/>
  <c r="H24" i="8"/>
  <c r="J24" i="8"/>
  <c r="F19" i="8"/>
  <c r="F21" i="8"/>
  <c r="F23" i="8"/>
  <c r="F22" i="8"/>
  <c r="F20" i="8"/>
  <c r="Y22" i="8"/>
  <c r="Y19" i="8"/>
  <c r="Y23" i="8"/>
  <c r="Y21" i="8"/>
  <c r="Y20" i="8"/>
  <c r="W19" i="8"/>
  <c r="W20" i="8"/>
  <c r="W23" i="8"/>
  <c r="W22" i="8"/>
  <c r="W21" i="8"/>
  <c r="T19" i="8"/>
  <c r="T22" i="8"/>
  <c r="T23" i="8"/>
  <c r="T21" i="8"/>
  <c r="T20" i="8"/>
  <c r="R22" i="8"/>
  <c r="R21" i="8"/>
  <c r="R19" i="8"/>
  <c r="R20" i="8"/>
  <c r="R23" i="8"/>
  <c r="N20" i="8"/>
  <c r="N21" i="8"/>
  <c r="N23" i="8"/>
  <c r="N22" i="8"/>
  <c r="N19" i="8"/>
  <c r="P22" i="8"/>
  <c r="P21" i="8"/>
  <c r="P19" i="8"/>
  <c r="P20" i="8"/>
  <c r="P23" i="8"/>
  <c r="H23" i="8"/>
  <c r="J23" i="8"/>
  <c r="H21" i="8"/>
  <c r="J22" i="8"/>
  <c r="H22" i="8"/>
  <c r="H19" i="8"/>
  <c r="J21" i="8"/>
  <c r="J19" i="8"/>
  <c r="H20" i="8"/>
  <c r="J20" i="8"/>
  <c r="J64" i="8"/>
  <c r="J30" i="8"/>
  <c r="J66" i="8"/>
  <c r="J26" i="8"/>
  <c r="J60" i="8"/>
  <c r="J43" i="8"/>
  <c r="J51" i="8"/>
  <c r="J41" i="8"/>
  <c r="J42" i="8"/>
  <c r="J40" i="8"/>
  <c r="J29" i="8"/>
  <c r="J38" i="8"/>
  <c r="J37" i="8"/>
  <c r="J46" i="8"/>
  <c r="J39" i="8"/>
  <c r="J44" i="8"/>
  <c r="J65" i="8"/>
  <c r="J61" i="8"/>
  <c r="J35" i="8"/>
  <c r="J53" i="8"/>
  <c r="J27" i="8"/>
  <c r="J54" i="8"/>
  <c r="J28" i="8"/>
  <c r="J58" i="8"/>
  <c r="J33" i="8"/>
  <c r="J48" i="8"/>
  <c r="J57" i="8"/>
  <c r="J62" i="8"/>
  <c r="J55" i="8"/>
  <c r="J63" i="8"/>
  <c r="J36" i="8"/>
  <c r="J49" i="8"/>
  <c r="J50" i="8"/>
  <c r="J32" i="8"/>
  <c r="J45" i="8"/>
  <c r="J59" i="8"/>
  <c r="J31" i="8"/>
  <c r="J56" i="8"/>
  <c r="J47" i="8"/>
  <c r="J34" i="8"/>
  <c r="J52" i="8"/>
  <c r="H38" i="8"/>
  <c r="H61" i="8"/>
  <c r="H44" i="8"/>
  <c r="H35" i="8"/>
  <c r="H66" i="8"/>
  <c r="H58" i="8"/>
  <c r="H46" i="8"/>
  <c r="H28" i="8"/>
  <c r="H45" i="8"/>
  <c r="H49" i="8"/>
  <c r="H47" i="8"/>
  <c r="H34" i="8"/>
  <c r="H43" i="8"/>
  <c r="H53" i="8"/>
  <c r="H27" i="8"/>
  <c r="H39" i="8"/>
  <c r="H41" i="8"/>
  <c r="H42" i="8"/>
  <c r="H36" i="8"/>
  <c r="H56" i="8"/>
  <c r="H30" i="8"/>
  <c r="H52" i="8"/>
  <c r="H31" i="8"/>
  <c r="H40" i="8"/>
  <c r="H33" i="8"/>
  <c r="H65" i="8"/>
  <c r="H55" i="8"/>
  <c r="H64" i="8"/>
  <c r="H29" i="8"/>
  <c r="H54" i="8"/>
  <c r="H57" i="8"/>
  <c r="H63" i="8"/>
  <c r="H37" i="8"/>
  <c r="H60" i="8"/>
  <c r="H32" i="8"/>
  <c r="H26" i="8"/>
  <c r="H59" i="8"/>
  <c r="H62" i="8"/>
  <c r="H50" i="8"/>
  <c r="H48" i="8"/>
  <c r="H51" i="8"/>
  <c r="F28" i="8"/>
  <c r="F33" i="8"/>
  <c r="F46" i="8"/>
  <c r="F65" i="8"/>
  <c r="F45" i="8"/>
  <c r="F56" i="8"/>
  <c r="F43" i="8"/>
  <c r="F59" i="8"/>
  <c r="F47" i="8"/>
  <c r="F39" i="8"/>
  <c r="F49" i="8"/>
  <c r="F61" i="8"/>
  <c r="F38" i="8"/>
  <c r="F51" i="8"/>
  <c r="F27" i="8"/>
  <c r="F41" i="8"/>
  <c r="F62" i="8"/>
  <c r="F60" i="8"/>
  <c r="F55" i="8"/>
  <c r="F42" i="8"/>
  <c r="F48" i="8"/>
  <c r="F30" i="8"/>
  <c r="F44" i="8"/>
  <c r="F40" i="8"/>
  <c r="F50" i="8"/>
  <c r="F34" i="8"/>
  <c r="F53" i="8"/>
  <c r="F36" i="8"/>
  <c r="F63" i="8"/>
  <c r="F64" i="8"/>
  <c r="F35" i="8"/>
  <c r="F32" i="8"/>
  <c r="F37" i="8"/>
  <c r="F31" i="8"/>
  <c r="F66" i="8"/>
  <c r="F57" i="8"/>
  <c r="F58" i="8"/>
  <c r="F54" i="8"/>
  <c r="F29" i="8"/>
  <c r="F52" i="8"/>
  <c r="F26" i="8"/>
  <c r="AB18" i="10" l="1"/>
  <c r="J18" i="10"/>
  <c r="W18" i="8"/>
  <c r="J18" i="8"/>
  <c r="F18" i="8"/>
  <c r="F18" i="10"/>
  <c r="Y18" i="8"/>
  <c r="AH18" i="10"/>
  <c r="AD18" i="10"/>
  <c r="AF18" i="10"/>
  <c r="L18" i="10"/>
  <c r="AJ18" i="10"/>
  <c r="R18" i="10"/>
  <c r="T18" i="10"/>
  <c r="V18" i="10"/>
  <c r="P18" i="10"/>
  <c r="N18" i="10"/>
  <c r="H18" i="10"/>
  <c r="Z18" i="10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01 EMIS Data" description="Connection to the '01 EMIS Data' query in the workbook." type="5" refreshedVersion="7" background="1" saveData="1">
    <dbPr connection="Provider=Microsoft.Mashup.OleDb.1;Data Source=$Workbook$;Location=&quot;01 EMIS Data&quot;;Extended Properties=&quot;&quot;" command="SELECT * FROM [01 EMIS Data]"/>
  </connection>
  <connection id="2" xr16:uid="{00000000-0015-0000-FFFF-FFFF01000000}" keepAlive="1" name="Query - 01-01-2022" description="Connection to the '01-01-2022' query in the workbook." type="5" refreshedVersion="7" background="1" saveData="1">
    <dbPr connection="Provider=Microsoft.Mashup.OleDb.1;Data Source=$Workbook$;Location=01-01-2022;Extended Properties=&quot;&quot;" command="SELECT * FROM [01-01-2022]"/>
  </connection>
  <connection id="3" xr16:uid="{00000000-0015-0000-FFFF-FFFF02000000}" keepAlive="1" name="Query - headers" description="Connection to the 'headers' query in the workbook." type="5" refreshedVersion="0" background="1">
    <dbPr connection="Provider=Microsoft.Mashup.OleDb.1;Data Source=$Workbook$;Location=headers;Extended Properties=&quot;&quot;" command="SELECT * FROM [headers]"/>
  </connection>
  <connection id="4" xr16:uid="{00000000-0015-0000-FFFF-FFFF03000000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5" xr16:uid="{00000000-0015-0000-FFFF-FFFF04000000}" keepAlive="1" name="Query - Parameter2" description="Connection to the 'Parameter2' query in the workbook." type="5" refreshedVersion="0" background="1">
    <dbPr connection="Provider=Microsoft.Mashup.OleDb.1;Data Source=$Workbook$;Location=Parameter2;Extended Properties=&quot;&quot;" command="SELECT * FROM [Parameter2]"/>
  </connection>
  <connection id="6" xr16:uid="{00000000-0015-0000-FFFF-FFFF05000000}" keepAlive="1" name="Query - PracticeTABLE1" description="Connection to the 'PracticeTABLE1' query in the workbook." type="5" refreshedVersion="7" background="1" saveData="1">
    <dbPr connection="Provider=Microsoft.Mashup.OleDb.1;Data Source=$Workbook$;Location=PracticeTABLE1;Extended Properties=&quot;&quot;" command="SELECT * FROM [PracticeTABLE1]"/>
  </connection>
  <connection id="7" xr16:uid="{00000000-0015-0000-FFFF-FFFF06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8" xr16:uid="{00000000-0015-0000-FFFF-FFFF07000000}" keepAlive="1" name="Query - Sample File (2)" description="Connection to the 'Sample File (2)' query in the workbook." type="5" refreshedVersion="0" background="1">
    <dbPr connection="Provider=Microsoft.Mashup.OleDb.1;Data Source=$Workbook$;Location=&quot;Sample File (2)&quot;;Extended Properties=&quot;&quot;" command="SELECT * FROM [Sample File (2)]"/>
  </connection>
  <connection id="9" xr16:uid="{00000000-0015-0000-FFFF-FFFF08000000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10" xr16:uid="{00000000-0015-0000-FFFF-FFFF09000000}" keepAlive="1" name="Query - Transform File (2)" description="Connection to the 'Transform File (2)' query in the workbook." type="5" refreshedVersion="0" background="1">
    <dbPr connection="Provider=Microsoft.Mashup.OleDb.1;Data Source=$Workbook$;Location=&quot;Transform File (2)&quot;;Extended Properties=&quot;&quot;" command="SELECT * FROM [Transform File (2)]"/>
  </connection>
  <connection id="11" xr16:uid="{00000000-0015-0000-FFFF-FFFF0A000000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  <connection id="12" xr16:uid="{00000000-0015-0000-FFFF-FFFF0B000000}" keepAlive="1" name="Query - Transform Sample File (2)" description="Connection to the 'Transform Sample File (2)' query in the workbook." type="5" refreshedVersion="0" background="1">
    <dbPr connection="Provider=Microsoft.Mashup.OleDb.1;Data Source=$Workbook$;Location=&quot;Transform Sample File (2)&quot;;Extended Properties=&quot;&quot;" command="SELECT * FROM [Transform Sample File (2)]"/>
  </connection>
</connections>
</file>

<file path=xl/sharedStrings.xml><?xml version="1.0" encoding="utf-8"?>
<sst xmlns="http://schemas.openxmlformats.org/spreadsheetml/2006/main" count="10122" uniqueCount="1551">
  <si>
    <t>Redbridge</t>
  </si>
  <si>
    <t xml:space="preserve">Atrial Fibrillation (AF) – Primary Care Identification and Treatment  </t>
  </si>
  <si>
    <t>Screening:</t>
  </si>
  <si>
    <t xml:space="preserve">Identification of AF through Opportunistic rhythm pulse check above 65 yrs.  (any Health Care Professional can undertake) </t>
  </si>
  <si>
    <t xml:space="preserve">Risk stratification:  </t>
  </si>
  <si>
    <t>Full AF risk stratification and initial care plan</t>
  </si>
  <si>
    <t>Initiate anticoagulation:</t>
  </si>
  <si>
    <t>Commencing anti-coagulation therapy for Atrial Fibrillation</t>
  </si>
  <si>
    <t>Anticoagulation follow-up</t>
  </si>
  <si>
    <t>Recall patient and review treatment; provided with blood test form for FBC, U&amp;Es, eGFR, LFTs, clotting screen to check INR</t>
  </si>
  <si>
    <t>AF Diagnosis through Opportunistic rhythm pulse check</t>
  </si>
  <si>
    <t>Anticoagulants for patients with HASBLED &lt;=2</t>
  </si>
  <si>
    <t>Referral to haematologist for patients with HASBLED &gt;=3</t>
  </si>
  <si>
    <t>AF01 Patients with pulse rate and rhythm recorded (12m)</t>
  </si>
  <si>
    <t>AF0101 Patients with regular pulse rhythm (12m)</t>
  </si>
  <si>
    <t>AF0102 Patients with irregular pulse rhythm (12m)</t>
  </si>
  <si>
    <t>AF0102a AF Diagnosis through Opportunistic rhythm pulse check</t>
  </si>
  <si>
    <t>AF02 New diagnoses of AF</t>
  </si>
  <si>
    <t>AF03a Patients with HASBLED &lt;=2</t>
  </si>
  <si>
    <t>AF0301 Anticoagulation Therapy Discussed (within 1 month)</t>
  </si>
  <si>
    <t>AF0301a Patients started or issued prescription for anticoagulation</t>
  </si>
  <si>
    <t>AF0301b Anticoag therapy discussed with follow-up (6 weeks)</t>
  </si>
  <si>
    <t>AF03b Patients with HASBLED &gt;=3</t>
  </si>
  <si>
    <t>AF0302 Referral to haematologist</t>
  </si>
  <si>
    <t>%</t>
  </si>
  <si>
    <t>F86652</t>
  </si>
  <si>
    <t>RB-1</t>
  </si>
  <si>
    <t>Drive Surgery</t>
  </si>
  <si>
    <t>F86702</t>
  </si>
  <si>
    <t>St Clements Surgery</t>
  </si>
  <si>
    <t>Y00918</t>
  </si>
  <si>
    <t>Granville Medical Centre</t>
  </si>
  <si>
    <t>F86042</t>
  </si>
  <si>
    <t>Balfour Road Surgery</t>
  </si>
  <si>
    <t>F86698</t>
  </si>
  <si>
    <t>Cranbrook Surgery</t>
  </si>
  <si>
    <t>F86008</t>
  </si>
  <si>
    <t>Gants Hill Medical Centre</t>
  </si>
  <si>
    <t>F86703</t>
  </si>
  <si>
    <t>Redbridge Surgery</t>
  </si>
  <si>
    <t>F86657</t>
  </si>
  <si>
    <t>York Road Surgery</t>
  </si>
  <si>
    <t>F86081</t>
  </si>
  <si>
    <t>RB-2</t>
  </si>
  <si>
    <t>Kenwood Medical Centre</t>
  </si>
  <si>
    <t>F86083</t>
  </si>
  <si>
    <t>Eastern Avenue Medical Centre</t>
  </si>
  <si>
    <t>F86612</t>
  </si>
  <si>
    <t>Fullwell Avenue Surgery</t>
  </si>
  <si>
    <t>F86624</t>
  </si>
  <si>
    <t>Heathcote Primary Care Centre</t>
  </si>
  <si>
    <t>F86707</t>
  </si>
  <si>
    <t>Fencepiece Road Medical Practice</t>
  </si>
  <si>
    <t>F86057</t>
  </si>
  <si>
    <t>The Willows Practice</t>
  </si>
  <si>
    <t>F86007</t>
  </si>
  <si>
    <t>Forest Edge Practice</t>
  </si>
  <si>
    <t>F86009</t>
  </si>
  <si>
    <t>RB-3</t>
  </si>
  <si>
    <t>The Palms Medical Centre</t>
  </si>
  <si>
    <t>F86087</t>
  </si>
  <si>
    <t>Goodmayes Medical Centre</t>
  </si>
  <si>
    <t>F86637</t>
  </si>
  <si>
    <t>Seven Kings Practice</t>
  </si>
  <si>
    <t>Y00090</t>
  </si>
  <si>
    <t>Doctor's House</t>
  </si>
  <si>
    <t>F86034</t>
  </si>
  <si>
    <t>Green Lane, Goodmayes Medical practice</t>
  </si>
  <si>
    <t>F86642</t>
  </si>
  <si>
    <t>Castleton Road Surgery</t>
  </si>
  <si>
    <t>F86028</t>
  </si>
  <si>
    <t>Chadwell Heath Surgery</t>
  </si>
  <si>
    <t>Y00155</t>
  </si>
  <si>
    <t>Grove Surgery</t>
  </si>
  <si>
    <t>F86013</t>
  </si>
  <si>
    <t>RB-4</t>
  </si>
  <si>
    <t>Broadway Surgery</t>
  </si>
  <si>
    <t>F86023</t>
  </si>
  <si>
    <t>The Evergreen Practice</t>
  </si>
  <si>
    <t>F86032</t>
  </si>
  <si>
    <t>Wanstead Place Surgery</t>
  </si>
  <si>
    <t>F86731</t>
  </si>
  <si>
    <t>Aldersbrook Medical Centre</t>
  </si>
  <si>
    <t>F86066</t>
  </si>
  <si>
    <t>Southdene Surgery</t>
  </si>
  <si>
    <t>F86641</t>
  </si>
  <si>
    <t>Shrubberies Medical Centre</t>
  </si>
  <si>
    <t>F86020</t>
  </si>
  <si>
    <t>Glebelands Practice</t>
  </si>
  <si>
    <t>F86064</t>
  </si>
  <si>
    <t>Elmhurst Practice</t>
  </si>
  <si>
    <t>F86691</t>
  </si>
  <si>
    <t>Clayhall Clinic</t>
  </si>
  <si>
    <t>F86012</t>
  </si>
  <si>
    <t>Rydal Practice</t>
  </si>
  <si>
    <t>F86658</t>
  </si>
  <si>
    <t>Queen Mary Practice</t>
  </si>
  <si>
    <t>F86022</t>
  </si>
  <si>
    <t>RB-5</t>
  </si>
  <si>
    <t>Ilford Medical Centre</t>
  </si>
  <si>
    <t>Y02987</t>
  </si>
  <si>
    <t>The Practice Loxford</t>
  </si>
  <si>
    <t>F86692</t>
  </si>
  <si>
    <t>Mathukias Surgery</t>
  </si>
  <si>
    <t>F86082</t>
  </si>
  <si>
    <t>Ilford Lane Surgery</t>
  </si>
  <si>
    <t>F86025</t>
  </si>
  <si>
    <t>Oak Tree Medical Practice</t>
  </si>
  <si>
    <t>F86085</t>
  </si>
  <si>
    <t>RB-6</t>
  </si>
  <si>
    <t>Hainault Surgery</t>
  </si>
  <si>
    <t>F86010</t>
  </si>
  <si>
    <t>Fullwell Cross Medical Centre</t>
  </si>
  <si>
    <t>F86060</t>
  </si>
  <si>
    <t>Newbury Group Practice</t>
  </si>
  <si>
    <t>Care plan activity for newly diagnosed Atrial Fibrillation patients</t>
  </si>
  <si>
    <t>Blood tests for newly diagnosed Atrial Fibrillation patients</t>
  </si>
  <si>
    <t>AF02-CP Patients on AF care pathway</t>
  </si>
  <si>
    <t>AF02-CP0 BP, BMI, CHADsVASC (for payment)</t>
  </si>
  <si>
    <t>AF02-CP01 Patients with BP prior to or on same day as CP</t>
  </si>
  <si>
    <t>AF02-CP02 Patients with BMI prior to or on same day as CP</t>
  </si>
  <si>
    <t>AF02-CP03 Patients with Careplan same day</t>
  </si>
  <si>
    <t>AF02-CP04 Patients with CHADsVASC same day</t>
  </si>
  <si>
    <t>AF02-CP05 Patients with written information provided same day</t>
  </si>
  <si>
    <t>AF02-CP06 Patients with Alcohol consumption (12m)</t>
  </si>
  <si>
    <t>AF02-CP07 Patients with smoking status (12m)</t>
  </si>
  <si>
    <t>AF02-RS Patients with CHADSVASC recorded (12m)</t>
  </si>
  <si>
    <t>AF-RS01 Patients with CHADSVASC &gt;1</t>
  </si>
  <si>
    <t>AF-RS0101 Patients with FBC</t>
  </si>
  <si>
    <t>AF-RS0102 Patients with LFT</t>
  </si>
  <si>
    <t>AF-RS0103 Patients with Us and Es</t>
  </si>
  <si>
    <t>AF-RS0104 Patients with eGFR</t>
  </si>
  <si>
    <t>AF-RS0105 Patients with INR</t>
  </si>
  <si>
    <t>Registered practice</t>
  </si>
  <si>
    <t>Registered practice ID</t>
  </si>
  <si>
    <t>AF01 L&amp;D No CVD &gt;=65 years old</t>
  </si>
  <si>
    <t>AF02 New diagnoses of AF 2020-21</t>
  </si>
  <si>
    <t>AF03a Patients with HASBLED  =2</t>
  </si>
  <si>
    <t>AF03b Patients with HASBLED  =3</t>
  </si>
  <si>
    <t>Listsize</t>
  </si>
  <si>
    <t>The Broadway Surgery</t>
  </si>
  <si>
    <t>York Surgery</t>
  </si>
  <si>
    <t>Metric</t>
  </si>
  <si>
    <t>Metric Code</t>
  </si>
  <si>
    <t>Metric Title</t>
  </si>
  <si>
    <t>L&amp;D No CVD &gt;=65 years old</t>
  </si>
  <si>
    <t>Pulse rate and rhythm recorded (12m)</t>
  </si>
  <si>
    <t/>
  </si>
  <si>
    <t>Regular pulse rhythm (12m)</t>
  </si>
  <si>
    <t>Irregular pulse rhythm (12m)</t>
  </si>
  <si>
    <t>New diagnoses of AF</t>
  </si>
  <si>
    <t>Patients on AF care pathway</t>
  </si>
  <si>
    <t>BP, BMI, CHADsVASC, Care Plan &amp; written info provided (for payment)</t>
  </si>
  <si>
    <t>BP prior to or on same day as CP</t>
  </si>
  <si>
    <t>BMI prior to or on same day as CP</t>
  </si>
  <si>
    <t>Careplan same day</t>
  </si>
  <si>
    <t>CHADsVASC same day</t>
  </si>
  <si>
    <t>Written information provided same day</t>
  </si>
  <si>
    <t>Alcohol consumption (12m)</t>
  </si>
  <si>
    <t>Smoking status (12m)</t>
  </si>
  <si>
    <t>HASBLED &gt;=3</t>
  </si>
  <si>
    <t>Referral to haematologist</t>
  </si>
  <si>
    <t>HASBLED &lt;=2</t>
  </si>
  <si>
    <t>Anticoagulation Therapy Discussed (within 1 month)</t>
  </si>
  <si>
    <t>Started or issued prescription for anticoagulation</t>
  </si>
  <si>
    <t>Anticoag therapy discussed with follow-up (4-6 weeks)</t>
  </si>
  <si>
    <t>CHADSVASC recorded (12m)</t>
  </si>
  <si>
    <t>CHADSVASC &gt;1</t>
  </si>
  <si>
    <t>Patients with FBC</t>
  </si>
  <si>
    <t>Patients with LFT</t>
  </si>
  <si>
    <t>Patients with Us and Es</t>
  </si>
  <si>
    <t>Patients with eGFR</t>
  </si>
  <si>
    <t>Patients with INR</t>
  </si>
  <si>
    <t>Barking</t>
  </si>
  <si>
    <t>Practice ID</t>
  </si>
  <si>
    <t>Practice</t>
  </si>
  <si>
    <t>Locality ID</t>
  </si>
  <si>
    <t>Locality</t>
  </si>
  <si>
    <t>SubLocality ID</t>
  </si>
  <si>
    <t>SubLocality</t>
  </si>
  <si>
    <t>Locality Name</t>
  </si>
  <si>
    <t>CCG ID</t>
  </si>
  <si>
    <t>CCG Name</t>
  </si>
  <si>
    <t>F82001</t>
  </si>
  <si>
    <t>Halbutt Street Surgery</t>
  </si>
  <si>
    <t>BK</t>
  </si>
  <si>
    <t>BK-1</t>
  </si>
  <si>
    <t>East</t>
  </si>
  <si>
    <t>F82005</t>
  </si>
  <si>
    <t>Church Elm Lane Medical Practice</t>
  </si>
  <si>
    <t>EMISweb</t>
  </si>
  <si>
    <t>BK-2</t>
  </si>
  <si>
    <t>East One</t>
  </si>
  <si>
    <t>HV</t>
  </si>
  <si>
    <t>Havering</t>
  </si>
  <si>
    <t>Y01719</t>
  </si>
  <si>
    <t>Broad Street Medical Centre</t>
  </si>
  <si>
    <t>BK-3</t>
  </si>
  <si>
    <t>West</t>
  </si>
  <si>
    <t>RB</t>
  </si>
  <si>
    <t>Y02575</t>
  </si>
  <si>
    <t>Porters Avenue Doctors Surgery</t>
  </si>
  <si>
    <t>BK-4</t>
  </si>
  <si>
    <t>West One</t>
  </si>
  <si>
    <t>F82003</t>
  </si>
  <si>
    <t>First Avenue Surgery</t>
  </si>
  <si>
    <t>BK-5</t>
  </si>
  <si>
    <t>North</t>
  </si>
  <si>
    <t>F82015</t>
  </si>
  <si>
    <t>Hedgemans Surgery</t>
  </si>
  <si>
    <t>BK-6</t>
  </si>
  <si>
    <t>Central</t>
  </si>
  <si>
    <t>F82017</t>
  </si>
  <si>
    <t xml:space="preserve">St Albans Surgery </t>
  </si>
  <si>
    <t>HV-1</t>
  </si>
  <si>
    <t>Havering Crest</t>
  </si>
  <si>
    <t>F82621</t>
  </si>
  <si>
    <t>The Surgery (Dr Ola)</t>
  </si>
  <si>
    <t>HV-2</t>
  </si>
  <si>
    <t>Havering Marshall</t>
  </si>
  <si>
    <t>F82634</t>
  </si>
  <si>
    <t>Heathway Medical Centre</t>
  </si>
  <si>
    <t>HV-3</t>
  </si>
  <si>
    <t>Havering North</t>
  </si>
  <si>
    <t>F82678</t>
  </si>
  <si>
    <t xml:space="preserve">Dr Alkaisy Surgery </t>
  </si>
  <si>
    <t>HV-4</t>
  </si>
  <si>
    <t>Havering South</t>
  </si>
  <si>
    <t>F82679</t>
  </si>
  <si>
    <t>Parkview Medical Practice</t>
  </si>
  <si>
    <t>Cranbrook</t>
  </si>
  <si>
    <t>F82034</t>
  </si>
  <si>
    <t>Victoria Medical Centre</t>
  </si>
  <si>
    <t>Fairlop</t>
  </si>
  <si>
    <t>F82042</t>
  </si>
  <si>
    <t>Aurora Medcare</t>
  </si>
  <si>
    <t>Seven Kings</t>
  </si>
  <si>
    <t>F82625</t>
  </si>
  <si>
    <t>Abbey Medical centre</t>
  </si>
  <si>
    <t>Wanstead &amp; Woodford</t>
  </si>
  <si>
    <t>Y01280</t>
  </si>
  <si>
    <t>Shifa Medical Practice</t>
  </si>
  <si>
    <t>Loxford</t>
  </si>
  <si>
    <t>F82018</t>
  </si>
  <si>
    <t>Barking Medical  Group Practice</t>
  </si>
  <si>
    <t>NewCross Alliance</t>
  </si>
  <si>
    <t>F82027</t>
  </si>
  <si>
    <t>Faircross Health Centre</t>
  </si>
  <si>
    <t>F82040</t>
  </si>
  <si>
    <t>John Smith House</t>
  </si>
  <si>
    <t>F82612</t>
  </si>
  <si>
    <t>The White House</t>
  </si>
  <si>
    <t>F82647</t>
  </si>
  <si>
    <t>Dr Gupta &amp; Partner</t>
  </si>
  <si>
    <t>F82650</t>
  </si>
  <si>
    <t>Ripple Road Medical Centre</t>
  </si>
  <si>
    <t>F82680</t>
  </si>
  <si>
    <t>Highgrove Surgery</t>
  </si>
  <si>
    <t>SystmOne</t>
  </si>
  <si>
    <t>F82012</t>
  </si>
  <si>
    <t>Five Elms</t>
  </si>
  <si>
    <t>F82025</t>
  </si>
  <si>
    <t>Julia Engwell Surgery</t>
  </si>
  <si>
    <t>F82051</t>
  </si>
  <si>
    <t>Laburnum Health centre</t>
  </si>
  <si>
    <t>VISION</t>
  </si>
  <si>
    <t>F82642</t>
  </si>
  <si>
    <t>Gables Surgery</t>
  </si>
  <si>
    <t>F82661</t>
  </si>
  <si>
    <t>Green Lane Surgery</t>
  </si>
  <si>
    <t>F86040</t>
  </si>
  <si>
    <t>The Surgery</t>
  </si>
  <si>
    <t>Y01795</t>
  </si>
  <si>
    <t>Oval Road Practice</t>
  </si>
  <si>
    <t>F82038</t>
  </si>
  <si>
    <t>Valence Medical Centre</t>
  </si>
  <si>
    <t>F82604</t>
  </si>
  <si>
    <t>Marks Gate Medical Practice</t>
  </si>
  <si>
    <t>F82660</t>
  </si>
  <si>
    <t>Tulasi Medical Centre</t>
  </si>
  <si>
    <t>F82677</t>
  </si>
  <si>
    <t>Becontree Medical Centre</t>
  </si>
  <si>
    <t>F82011</t>
  </si>
  <si>
    <t>St Edwards Surgery</t>
  </si>
  <si>
    <t>F82019</t>
  </si>
  <si>
    <t>Chadwell Heath Health Centre - The Upstairs Surgery (Dr Hamilton-Smith)</t>
  </si>
  <si>
    <t>F82638</t>
  </si>
  <si>
    <t>The Modern Medical Centre</t>
  </si>
  <si>
    <t>F82039</t>
  </si>
  <si>
    <t>Rush Green Medical Centre (Dr Poologanathan &amp; Partners)</t>
  </si>
  <si>
    <t>F82031</t>
  </si>
  <si>
    <t>Rush Green Medical Centre (Dr Sanomi)</t>
  </si>
  <si>
    <t>F82023</t>
  </si>
  <si>
    <t>High Street Surgery (Dr Pervez)</t>
  </si>
  <si>
    <t>F82675</t>
  </si>
  <si>
    <t>Billet Lane Medical Centre</t>
  </si>
  <si>
    <t>F82663</t>
  </si>
  <si>
    <t>Brentwood Road Surgery (Dr Marks)</t>
  </si>
  <si>
    <t>F82013</t>
  </si>
  <si>
    <t xml:space="preserve">Western Road Medical Centre </t>
  </si>
  <si>
    <t>F82021</t>
  </si>
  <si>
    <t>The New Medical Centre</t>
  </si>
  <si>
    <t>F82009</t>
  </si>
  <si>
    <t>North Street Medical Care</t>
  </si>
  <si>
    <t>F82686</t>
  </si>
  <si>
    <t>Chadwell Heath Health Centre (Dr A Patel)</t>
  </si>
  <si>
    <t>F82010</t>
  </si>
  <si>
    <t>Petersfield Surgery</t>
  </si>
  <si>
    <t>F82648</t>
  </si>
  <si>
    <t>Ingrebourne Medical Centre</t>
  </si>
  <si>
    <t>F82671</t>
  </si>
  <si>
    <t>Straight Road Doctors Surgery (Dr Prasad)</t>
  </si>
  <si>
    <t>F82670</t>
  </si>
  <si>
    <t>AbbaMoor Surgery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</si>
  <si>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</si>
  <si>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</si>
  <si>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</si>
  <si>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</si>
  <si>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</si>
  <si>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</si>
  <si>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</si>
  <si>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</si>
  <si>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F82045</t>
  </si>
  <si>
    <t>Oak Lodge Surgery (Dr Chowdhury)</t>
  </si>
  <si>
    <t>Y02973</t>
  </si>
  <si>
    <t>Kings Park Surgery (prev Harold Wood Polyclinic)</t>
  </si>
  <si>
    <t>F82030</t>
  </si>
  <si>
    <t>Lynwood Medical Centre</t>
  </si>
  <si>
    <t>F82630</t>
  </si>
  <si>
    <t>Chase Cross Medical Centre (Dr Kulendran)</t>
  </si>
  <si>
    <t>F82610</t>
  </si>
  <si>
    <t>Dr N K Gupta Surgery</t>
  </si>
  <si>
    <t>F82055</t>
  </si>
  <si>
    <t>Hornchurch Healthcare</t>
  </si>
  <si>
    <t>F82609</t>
  </si>
  <si>
    <t>Sutton Ave surgery (P M Patel)</t>
  </si>
  <si>
    <t>F82002</t>
  </si>
  <si>
    <t>Haiderian Medical Centre</t>
  </si>
  <si>
    <t>F82008</t>
  </si>
  <si>
    <t>Maylands Health Care</t>
  </si>
  <si>
    <t>F82028</t>
  </si>
  <si>
    <t>Wood Lane Surgery (Medical Centre)</t>
  </si>
  <si>
    <t>F82666</t>
  </si>
  <si>
    <t>The Surgery (Dr Rahman)</t>
  </si>
  <si>
    <t>F82022</t>
  </si>
  <si>
    <t>The Rosewood Medical Centre</t>
  </si>
  <si>
    <t>F82619</t>
  </si>
  <si>
    <t>Harlow Road Surgery (Dr N Tariq)</t>
  </si>
  <si>
    <t>F82627</t>
  </si>
  <si>
    <t>Rainham Health Centre</t>
  </si>
  <si>
    <t>F82649</t>
  </si>
  <si>
    <t>Berwick Surgery</t>
  </si>
  <si>
    <t>F82607</t>
  </si>
  <si>
    <t>South Hornchurch Medical Practice</t>
  </si>
  <si>
    <t>F82674</t>
  </si>
  <si>
    <t>Avon Road Surgery (Cranham Health Centre)</t>
  </si>
  <si>
    <t>F82006</t>
  </si>
  <si>
    <t>Cranham Village Surgery (Dr C Dahs &amp; Dr IP Humberstone Surgery)</t>
  </si>
  <si>
    <t>F82053</t>
  </si>
  <si>
    <t>Upminster Medical Centre</t>
  </si>
  <si>
    <t>F82624</t>
  </si>
  <si>
    <t>The Upminster Bridge Surgery (Dr O'Moore)</t>
  </si>
  <si>
    <t>F82033</t>
  </si>
  <si>
    <t>The Surgery (Dr V Patel)</t>
  </si>
  <si>
    <t>ProjectID</t>
  </si>
  <si>
    <t>Rel_D</t>
  </si>
  <si>
    <t>Run_D</t>
  </si>
  <si>
    <t>OrgID</t>
  </si>
  <si>
    <t>PCN</t>
  </si>
  <si>
    <t>BHR_AF2019-20</t>
  </si>
  <si>
    <t>F86074</t>
  </si>
  <si>
    <t>Clinical System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</si>
  <si>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</si>
  <si>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</si>
  <si>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</si>
  <si>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</si>
  <si>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</si>
  <si>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</si>
  <si>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</si>
  <si>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</si>
  <si>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Barking and Dagenham</t>
  </si>
  <si>
    <t>2 Halbutt Street</t>
  </si>
  <si>
    <t>Dagenham</t>
  </si>
  <si>
    <t>RM9 5AS</t>
  </si>
  <si>
    <t>TQ 48956 85305</t>
  </si>
  <si>
    <t>Church Elm Lane</t>
  </si>
  <si>
    <t>RM10 9RR</t>
  </si>
  <si>
    <t>TQ 49667 84556</t>
  </si>
  <si>
    <t>Broad Street Resource Centre</t>
  </si>
  <si>
    <t>RM10 9HU</t>
  </si>
  <si>
    <t>TQ 49367 83962</t>
  </si>
  <si>
    <t>234 Porters Avenue</t>
  </si>
  <si>
    <t>RM8 2EQ</t>
  </si>
  <si>
    <t>TQ 47283 85077</t>
  </si>
  <si>
    <t>2 First Avenue</t>
  </si>
  <si>
    <t>RM10 9AT</t>
  </si>
  <si>
    <t>TQ 49762 83388</t>
  </si>
  <si>
    <t>92 Hedgemans Road</t>
  </si>
  <si>
    <t>RM9 6HT</t>
  </si>
  <si>
    <t>TQ 48734 84495</t>
  </si>
  <si>
    <t>Urswick Road</t>
  </si>
  <si>
    <t>RM9 6EA</t>
  </si>
  <si>
    <t>TQ 48052 84181</t>
  </si>
  <si>
    <t>36 Dewey Road</t>
  </si>
  <si>
    <t>RM10 8AR</t>
  </si>
  <si>
    <t>TQ 50141 84824</t>
  </si>
  <si>
    <t xml:space="preserve">Morland Road </t>
  </si>
  <si>
    <t>199 Reede Road</t>
  </si>
  <si>
    <t>RM10 8EJ</t>
  </si>
  <si>
    <t>TQ 49877 85126</t>
  </si>
  <si>
    <t>1 Queens Road</t>
  </si>
  <si>
    <t>IG11 8GD</t>
  </si>
  <si>
    <t>TQ 44085 84494</t>
  </si>
  <si>
    <t>1 King Edwards Road</t>
  </si>
  <si>
    <t>IG11 7TB</t>
  </si>
  <si>
    <t>TQ 44643 83708</t>
  </si>
  <si>
    <t>1 Harpour Road</t>
  </si>
  <si>
    <t>IG11 8RJ</t>
  </si>
  <si>
    <t>TQ 44215 84642</t>
  </si>
  <si>
    <t>Gasgoine Road</t>
  </si>
  <si>
    <t>IG11 7RS</t>
  </si>
  <si>
    <t>TQ 44478 83438</t>
  </si>
  <si>
    <t>130 Upney lane</t>
  </si>
  <si>
    <t>IG11 9LT</t>
  </si>
  <si>
    <t>TQ 45536 84574</t>
  </si>
  <si>
    <t>145-207 Bevan Avenue</t>
  </si>
  <si>
    <t>IG11 9NS</t>
  </si>
  <si>
    <t>TQ 46496 84245</t>
  </si>
  <si>
    <t>12 Movers Lane</t>
  </si>
  <si>
    <t>IG11 7UN</t>
  </si>
  <si>
    <t>TQ 44930 83744</t>
  </si>
  <si>
    <t>7 Salisbury Avenue</t>
  </si>
  <si>
    <t>IG11 9XQ</t>
  </si>
  <si>
    <t>TQ 44605 84272</t>
  </si>
  <si>
    <t>343 Ripple Road</t>
  </si>
  <si>
    <t>IG11 7RJ</t>
  </si>
  <si>
    <t>TQ 45217 83938</t>
  </si>
  <si>
    <t xml:space="preserve">Upney Lane </t>
  </si>
  <si>
    <t>IG11 9LX</t>
  </si>
  <si>
    <t>TQ 45644 84306</t>
  </si>
  <si>
    <t>51 Upney Lane</t>
  </si>
  <si>
    <t>IG11 9LP</t>
  </si>
  <si>
    <t>TQ 45367 84850</t>
  </si>
  <si>
    <t>Five Elms Road</t>
  </si>
  <si>
    <t>RM9 5TT</t>
  </si>
  <si>
    <t>TQ 48622 86004</t>
  </si>
  <si>
    <t>Woodward Road</t>
  </si>
  <si>
    <t>RM9 4SR</t>
  </si>
  <si>
    <t>TQ 47520 84362</t>
  </si>
  <si>
    <t>11 Althorne Way</t>
  </si>
  <si>
    <t>RM10 7DF</t>
  </si>
  <si>
    <t>TQ 49234 86817</t>
  </si>
  <si>
    <t>Markyate Road</t>
  </si>
  <si>
    <t>RM8 2LD</t>
  </si>
  <si>
    <t>TQ 46953 85105</t>
  </si>
  <si>
    <t>872 Green Lane</t>
  </si>
  <si>
    <t>RM8 1BX</t>
  </si>
  <si>
    <t>TQ 48005 86869</t>
  </si>
  <si>
    <t>620 Longbridge Road</t>
  </si>
  <si>
    <t>RM8 2AJ</t>
  </si>
  <si>
    <t>TQ 46755 85732</t>
  </si>
  <si>
    <t>69 Oval Road North</t>
  </si>
  <si>
    <t>RM10 9ET</t>
  </si>
  <si>
    <t>TQ 49697 83763</t>
  </si>
  <si>
    <t>563 Valence Avenue</t>
  </si>
  <si>
    <t>RM8 3RH</t>
  </si>
  <si>
    <t>TQ 47822 85951</t>
  </si>
  <si>
    <t>Lawn Farm Grove</t>
  </si>
  <si>
    <t>RM6 5LL</t>
  </si>
  <si>
    <t>TQ 48155 89472</t>
  </si>
  <si>
    <t>10 Bennetts Castle Lane</t>
  </si>
  <si>
    <t>RM8 3XU</t>
  </si>
  <si>
    <t>TQ 47363 86819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</si>
  <si>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</si>
  <si>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</si>
  <si>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</si>
  <si>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</si>
  <si>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</si>
  <si>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</si>
  <si>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</si>
  <si>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</si>
  <si>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</si>
  <si>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</si>
  <si>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</si>
  <si>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</si>
  <si>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</si>
  <si>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</si>
  <si>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</si>
  <si>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</si>
  <si>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</si>
  <si>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</si>
  <si>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</si>
  <si>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</si>
  <si>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</si>
  <si>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</si>
  <si>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</si>
  <si>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</si>
  <si>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</si>
  <si>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</si>
  <si>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</si>
  <si>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</si>
  <si>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</si>
  <si>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</si>
  <si>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</si>
  <si>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</si>
  <si>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</si>
  <si>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</si>
  <si>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</si>
  <si>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</si>
  <si>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</si>
  <si>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</si>
  <si>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</si>
  <si>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</si>
  <si>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</si>
  <si>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</si>
  <si>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</si>
  <si>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</si>
  <si>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</si>
  <si>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</si>
  <si>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</si>
  <si>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</si>
  <si>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</si>
  <si>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</si>
  <si>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</si>
  <si>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</si>
  <si>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</si>
  <si>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</si>
  <si>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</si>
  <si>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</si>
  <si>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</si>
  <si>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</si>
  <si>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</si>
  <si>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</si>
  <si>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</si>
  <si>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</si>
  <si>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</si>
  <si>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</si>
  <si>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</si>
  <si>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</si>
  <si>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</si>
  <si>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</si>
  <si>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</si>
  <si>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</si>
  <si>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</si>
  <si>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</si>
  <si>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</si>
  <si>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</si>
  <si>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</si>
  <si>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</si>
  <si>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</si>
  <si>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</si>
  <si>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</si>
  <si>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</si>
  <si>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</si>
  <si>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</si>
  <si>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</si>
  <si>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</si>
  <si>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</si>
  <si>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</si>
  <si>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</si>
  <si>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</si>
  <si>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</si>
  <si>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</si>
  <si>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</si>
  <si>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</si>
  <si>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</si>
  <si>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</si>
  <si>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</si>
  <si>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</si>
  <si>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</si>
  <si>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</si>
  <si>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</si>
  <si>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</si>
  <si>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</si>
  <si>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</si>
  <si>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</si>
  <si>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</si>
  <si>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</si>
  <si>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</si>
  <si>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</si>
  <si>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</si>
  <si>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</si>
  <si>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</si>
  <si>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</si>
  <si>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</si>
  <si>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</si>
  <si>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</si>
  <si>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</si>
  <si>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</si>
  <si>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</si>
  <si>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</si>
  <si>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</si>
  <si>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</si>
  <si>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</si>
  <si>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</si>
  <si>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</si>
  <si>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</si>
  <si>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</si>
  <si>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</si>
  <si>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</si>
  <si>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</si>
  <si>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</si>
  <si>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</si>
  <si>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</si>
  <si>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</si>
  <si>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</si>
  <si>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</si>
  <si>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</si>
  <si>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</si>
  <si>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</si>
  <si>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</si>
  <si>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</si>
  <si>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</si>
  <si>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</si>
  <si>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</si>
  <si>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</si>
  <si>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</si>
  <si>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</si>
  <si>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</si>
  <si>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</si>
  <si>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</si>
  <si>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</si>
  <si>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</si>
  <si>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</si>
  <si>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</si>
  <si>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</si>
  <si>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</si>
  <si>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</si>
  <si>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</si>
  <si>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</si>
  <si>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</si>
  <si>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</si>
  <si>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</si>
  <si>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</si>
  <si>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</si>
  <si>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</si>
  <si>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</si>
  <si>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</si>
  <si>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</si>
  <si>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</si>
  <si>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</si>
  <si>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</si>
  <si>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</si>
  <si>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</si>
  <si>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</si>
  <si>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</si>
  <si>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</si>
  <si>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</si>
  <si>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</si>
  <si>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</si>
  <si>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</si>
  <si>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</si>
  <si>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</si>
  <si>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</si>
  <si>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</si>
  <si>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</si>
  <si>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</si>
  <si>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</si>
  <si>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</si>
  <si>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</si>
  <si>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F84041</t>
  </si>
  <si>
    <t>Southgate &amp; Whiston Road Surgery</t>
  </si>
  <si>
    <t>101 - 103 Southgate Road</t>
  </si>
  <si>
    <t>N1 3JS</t>
  </si>
  <si>
    <t>TQ 32865 84163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</si>
  <si>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</si>
  <si>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</si>
  <si>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</si>
  <si>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</si>
  <si>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</si>
  <si>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</si>
  <si>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</si>
  <si>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</si>
  <si>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</si>
  <si>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</si>
  <si>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</si>
  <si>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</si>
  <si>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</si>
  <si>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</si>
  <si>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</si>
  <si>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</si>
  <si>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</si>
  <si>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</si>
  <si>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</si>
  <si>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7 St Edwards Way</t>
  </si>
  <si>
    <t>Romford</t>
  </si>
  <si>
    <t>RM1 3DQ</t>
  </si>
  <si>
    <t>TQ 51307 89056</t>
  </si>
  <si>
    <t>Ashton Garden</t>
  </si>
  <si>
    <t>Chadwell Heath</t>
  </si>
  <si>
    <t>RM6 6RT</t>
  </si>
  <si>
    <t>TQ 48405 88264</t>
  </si>
  <si>
    <t>195 Rush Green Road</t>
  </si>
  <si>
    <t>Rush Green</t>
  </si>
  <si>
    <t>RM7 0PX</t>
  </si>
  <si>
    <t>TQ 51030 87418</t>
  </si>
  <si>
    <t>261 Dagenham Road</t>
  </si>
  <si>
    <t>RM7 0XR</t>
  </si>
  <si>
    <t>TQ 50932 86893</t>
  </si>
  <si>
    <t>219 High Street</t>
  </si>
  <si>
    <t>Hornchurch</t>
  </si>
  <si>
    <t>RM11 3XT</t>
  </si>
  <si>
    <t>TQ 54233 87089</t>
  </si>
  <si>
    <t>58b Billet Lane</t>
  </si>
  <si>
    <t>RM11 1XA</t>
  </si>
  <si>
    <t>TQ 53895 87670</t>
  </si>
  <si>
    <t>107 Brentwood Road</t>
  </si>
  <si>
    <t>RM1 2SB</t>
  </si>
  <si>
    <t>TQ 52030 88243</t>
  </si>
  <si>
    <t>99 Western Road</t>
  </si>
  <si>
    <t>RM1 3LS</t>
  </si>
  <si>
    <t>TQ 51671 88948</t>
  </si>
  <si>
    <t>264 Brentwood Road</t>
  </si>
  <si>
    <t>RM2 5SU</t>
  </si>
  <si>
    <t>TQ 52819 88475</t>
  </si>
  <si>
    <t>274 North Street</t>
  </si>
  <si>
    <t>RM1 4QJ</t>
  </si>
  <si>
    <t>TQ 50672 89720</t>
  </si>
  <si>
    <t>Ashton Gardens</t>
  </si>
  <si>
    <t>70 Petersfield Ave</t>
  </si>
  <si>
    <t>Harold Hill</t>
  </si>
  <si>
    <t>RM3 9PD</t>
  </si>
  <si>
    <t>TQ 54717 92014</t>
  </si>
  <si>
    <t>135 Straight Road</t>
  </si>
  <si>
    <t>RM3 7JJ</t>
  </si>
  <si>
    <t>TQ 53197 91366</t>
  </si>
  <si>
    <t>137 Straight Road</t>
  </si>
  <si>
    <t>Gooshays Drive</t>
  </si>
  <si>
    <t>RM3 9SU</t>
  </si>
  <si>
    <t>TQ 54169 92056</t>
  </si>
  <si>
    <t>89 Gubbins Lane</t>
  </si>
  <si>
    <t>Harold Wood</t>
  </si>
  <si>
    <t>RM3 0DR</t>
  </si>
  <si>
    <t>TQ 54748 90860</t>
  </si>
  <si>
    <t>6 Oak Road</t>
  </si>
  <si>
    <t>RM3 0PT</t>
  </si>
  <si>
    <t>TQ 54849 90533</t>
  </si>
  <si>
    <t>Kings Park Surgery</t>
  </si>
  <si>
    <t>St Clements Avenue</t>
  </si>
  <si>
    <t>RM3 0FE</t>
  </si>
  <si>
    <t>TQ 54268 90605</t>
  </si>
  <si>
    <t>4 Lynwood Drive</t>
  </si>
  <si>
    <t>Collier Row</t>
  </si>
  <si>
    <t>RM5 3QL</t>
  </si>
  <si>
    <t>TQ 49970 91426</t>
  </si>
  <si>
    <t>Chase Cross Road</t>
  </si>
  <si>
    <t>RM5 3PJ</t>
  </si>
  <si>
    <t>TQ 50027 91251</t>
  </si>
  <si>
    <t>206 Mawney Road</t>
  </si>
  <si>
    <t>RM7 8BU</t>
  </si>
  <si>
    <t>TQ 50077 89338</t>
  </si>
  <si>
    <t>24 Suttons Ave</t>
  </si>
  <si>
    <t>RM12 4LF</t>
  </si>
  <si>
    <t>TQ 53941 86488</t>
  </si>
  <si>
    <t>181 Corbets Tey Road</t>
  </si>
  <si>
    <t>Upminster</t>
  </si>
  <si>
    <t>RM14 2YN</t>
  </si>
  <si>
    <t>TQ 55913 85795</t>
  </si>
  <si>
    <t>300 Upper Rainham Road</t>
  </si>
  <si>
    <t>Elm Park</t>
  </si>
  <si>
    <t>RM12 4EQ</t>
  </si>
  <si>
    <t>TQ 51980 86056</t>
  </si>
  <si>
    <t>Wood Lane Medical Centre</t>
  </si>
  <si>
    <t>39 Wood Lane</t>
  </si>
  <si>
    <t>RM12 5HX</t>
  </si>
  <si>
    <t>TQ 52375 85087</t>
  </si>
  <si>
    <t>482 South End Road</t>
  </si>
  <si>
    <t>RM12 5PA</t>
  </si>
  <si>
    <t>TQ 52924 85456</t>
  </si>
  <si>
    <t>30 Astra Close</t>
  </si>
  <si>
    <t>RM12 5NJ</t>
  </si>
  <si>
    <t>TQ 52722 84935</t>
  </si>
  <si>
    <t>1 Harlow Road</t>
  </si>
  <si>
    <t>Rainham</t>
  </si>
  <si>
    <t>RM13 7UP</t>
  </si>
  <si>
    <t>TQ 51752 83712</t>
  </si>
  <si>
    <t>Upminster Road South</t>
  </si>
  <si>
    <t>RM13 9AB</t>
  </si>
  <si>
    <t>TQ 52533 82337</t>
  </si>
  <si>
    <t>17 Berwick Road</t>
  </si>
  <si>
    <t>RM13 9QU</t>
  </si>
  <si>
    <t>TQ 53679 83242</t>
  </si>
  <si>
    <t>382 Upminster Road North</t>
  </si>
  <si>
    <t>North Rainham</t>
  </si>
  <si>
    <t>RM13 9RZ</t>
  </si>
  <si>
    <t>TQ 53703 82663</t>
  </si>
  <si>
    <t>Avon Road</t>
  </si>
  <si>
    <t>Cranham</t>
  </si>
  <si>
    <t>RM14 1RG</t>
  </si>
  <si>
    <t>TQ 57095 87988</t>
  </si>
  <si>
    <t>143 Ingrebourne Gardens</t>
  </si>
  <si>
    <t>RM14 1BJ</t>
  </si>
  <si>
    <t>TQ 56984 87288</t>
  </si>
  <si>
    <t>226 St Mary's Lane</t>
  </si>
  <si>
    <t>RM14 3DH</t>
  </si>
  <si>
    <t>TQ 56440 86625</t>
  </si>
  <si>
    <t>126 Upminster Road</t>
  </si>
  <si>
    <t>RM12 6PL</t>
  </si>
  <si>
    <t>TQ 55046 86819</t>
  </si>
  <si>
    <t>Dr V M Patel Surgery</t>
  </si>
  <si>
    <t>9 Glanville Drive</t>
  </si>
  <si>
    <t>RM11 3SZ</t>
  </si>
  <si>
    <t>TQ 54586 87037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</si>
  <si>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</si>
  <si>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</si>
  <si>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</si>
  <si>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</si>
  <si>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</si>
  <si>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</si>
  <si>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</si>
  <si>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</si>
  <si>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</si>
  <si>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</si>
  <si>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</si>
  <si>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</si>
  <si>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</si>
  <si>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</si>
  <si>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F84657</t>
  </si>
  <si>
    <t xml:space="preserve">Cumberland Road Medical Practice </t>
  </si>
  <si>
    <t>179 Cumberland Rd</t>
  </si>
  <si>
    <t>E13 8LS</t>
  </si>
  <si>
    <t>TQ 40666 82033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</si>
  <si>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</si>
  <si>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</si>
  <si>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</si>
  <si>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</si>
  <si>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</si>
  <si>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</si>
  <si>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</si>
  <si>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</si>
  <si>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</si>
  <si>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</si>
  <si>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</si>
  <si>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</si>
  <si>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</si>
  <si>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</si>
  <si>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</si>
  <si>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</si>
  <si>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</si>
  <si>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</si>
  <si>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</si>
  <si>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</si>
  <si>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</si>
  <si>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</si>
  <si>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</si>
  <si>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E16 Health</t>
  </si>
  <si>
    <t>76 Albert Rd</t>
  </si>
  <si>
    <t>E16 2DY</t>
  </si>
  <si>
    <t>TQ 42593 80059</t>
  </si>
  <si>
    <t>F84735</t>
  </si>
  <si>
    <t xml:space="preserve">The Azad Practice </t>
  </si>
  <si>
    <t>NH-PCN2</t>
  </si>
  <si>
    <t>Central 1</t>
  </si>
  <si>
    <t>152 Barking Road</t>
  </si>
  <si>
    <t>E6 3BD</t>
  </si>
  <si>
    <t>TQ 41930 83350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</si>
  <si>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</si>
  <si>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</si>
  <si>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</si>
  <si>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</si>
  <si>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</si>
  <si>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</si>
  <si>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</si>
  <si>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</si>
  <si>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</si>
  <si>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</si>
  <si>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</si>
  <si>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</si>
  <si>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</si>
  <si>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</si>
  <si>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</si>
  <si>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</si>
  <si>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</si>
  <si>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</si>
  <si>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</si>
  <si>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</si>
  <si>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</si>
  <si>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</si>
  <si>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</si>
  <si>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</si>
  <si>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</si>
  <si>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F84050</t>
  </si>
  <si>
    <t xml:space="preserve">Boleyn Medical Centre </t>
  </si>
  <si>
    <t>F84052</t>
  </si>
  <si>
    <t xml:space="preserve">Essex Lodge </t>
  </si>
  <si>
    <t>NH-PCN3</t>
  </si>
  <si>
    <t>Newham Central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</si>
  <si>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</si>
  <si>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</si>
  <si>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</si>
  <si>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</si>
  <si>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</si>
  <si>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</si>
  <si>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</si>
  <si>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</si>
  <si>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</si>
  <si>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</si>
  <si>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</si>
  <si>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</si>
  <si>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F84749</t>
  </si>
  <si>
    <t>Carpenter's Practice</t>
  </si>
  <si>
    <t>236-252 High St</t>
  </si>
  <si>
    <t>E15 2JA</t>
  </si>
  <si>
    <t>TQ 38568 83938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</si>
  <si>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</si>
  <si>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</si>
  <si>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</si>
  <si>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</si>
  <si>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</si>
  <si>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</si>
  <si>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</si>
  <si>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</si>
  <si>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</si>
  <si>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</si>
  <si>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</si>
  <si>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</si>
  <si>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</si>
  <si>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</si>
  <si>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</si>
  <si>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</si>
  <si>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</si>
  <si>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</si>
  <si>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</si>
  <si>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</si>
  <si>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</si>
  <si>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</si>
  <si>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</si>
  <si>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</si>
  <si>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</si>
  <si>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</si>
  <si>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</si>
  <si>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</si>
  <si>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</si>
  <si>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</si>
  <si>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</si>
  <si>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</si>
  <si>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</si>
  <si>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</si>
  <si>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</si>
  <si>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</si>
  <si>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</si>
  <si>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</si>
  <si>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</si>
  <si>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</si>
  <si>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</si>
  <si>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</si>
  <si>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</si>
  <si>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</si>
  <si>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</si>
  <si>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</si>
  <si>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</si>
  <si>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</si>
  <si>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</si>
  <si>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</si>
  <si>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Dr Sathyajith Surgery</t>
  </si>
  <si>
    <t>Eastham Memorial Hospital</t>
  </si>
  <si>
    <t>F84742</t>
  </si>
  <si>
    <t xml:space="preserve">The Summit Practice </t>
  </si>
  <si>
    <t>Old East Ham Memorial Hospital</t>
  </si>
  <si>
    <t>E7 8PP</t>
  </si>
  <si>
    <t>TQ 41670 84155</t>
  </si>
  <si>
    <t>F84070</t>
  </si>
  <si>
    <t xml:space="preserve">Lathom Medical Centre </t>
  </si>
  <si>
    <t>2A Lathom Rd</t>
  </si>
  <si>
    <t>E6 2DU</t>
  </si>
  <si>
    <t>TQ 42458 84130</t>
  </si>
  <si>
    <t>F84672</t>
  </si>
  <si>
    <t>E7 Health - First 4 Health Group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</si>
  <si>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</si>
  <si>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</si>
  <si>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</si>
  <si>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</si>
  <si>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</si>
  <si>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</si>
  <si>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</si>
  <si>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</si>
  <si>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</si>
  <si>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</si>
  <si>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</si>
  <si>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</si>
  <si>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</si>
  <si>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</si>
  <si>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</si>
  <si>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</si>
  <si>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</si>
  <si>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NH-PCN8</t>
  </si>
  <si>
    <t>Stratford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</si>
  <si>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</si>
  <si>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</si>
  <si>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</si>
  <si>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</si>
  <si>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</si>
  <si>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</si>
  <si>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</si>
  <si>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</si>
  <si>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F84730</t>
  </si>
  <si>
    <t>The Vicarage Lane Surgery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</si>
  <si>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</si>
  <si>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</si>
  <si>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</si>
  <si>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</si>
  <si>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</si>
  <si>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</si>
  <si>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</si>
  <si>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</si>
  <si>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</si>
  <si>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</si>
  <si>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</si>
  <si>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</si>
  <si>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</si>
  <si>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F84740</t>
  </si>
  <si>
    <t xml:space="preserve">Newham Transitional Team </t>
  </si>
  <si>
    <t>30 Church Rd</t>
  </si>
  <si>
    <t>F84077</t>
  </si>
  <si>
    <t>Dr Samuel &amp; Dr Khan's Practice</t>
  </si>
  <si>
    <t>NH-PCN9</t>
  </si>
  <si>
    <t>North West 2</t>
  </si>
  <si>
    <t>E15 4ES</t>
  </si>
  <si>
    <t>TQ 39491 84416</t>
  </si>
  <si>
    <t>F84677</t>
  </si>
  <si>
    <t xml:space="preserve">East End Medical Centre 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</si>
  <si>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</si>
  <si>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</si>
  <si>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</si>
  <si>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</si>
  <si>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</si>
  <si>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</si>
  <si>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</si>
  <si>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</si>
  <si>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F84086</t>
  </si>
  <si>
    <t>The Forest Practice</t>
  </si>
  <si>
    <t>121 Woodgrange Rd</t>
  </si>
  <si>
    <t>E7 0EP</t>
  </si>
  <si>
    <t>TQ 40492 85464</t>
  </si>
  <si>
    <t>F84014</t>
  </si>
  <si>
    <t xml:space="preserve">Upton Lane Medical Centre </t>
  </si>
  <si>
    <t>75-77 Upton Ln</t>
  </si>
  <si>
    <t>E7 9PB</t>
  </si>
  <si>
    <t>TQ 40620 84636</t>
  </si>
  <si>
    <t>68 The Drive</t>
  </si>
  <si>
    <t>Ilford</t>
  </si>
  <si>
    <t>IG1 3HZ</t>
  </si>
  <si>
    <t>TQ 42899 87429</t>
  </si>
  <si>
    <t>38 Bathhurst Road</t>
  </si>
  <si>
    <t>IG1 4LA</t>
  </si>
  <si>
    <t>TQ 43751 87002</t>
  </si>
  <si>
    <t>4 Granville Road</t>
  </si>
  <si>
    <t>IG1 4JY</t>
  </si>
  <si>
    <t>TQ 43646 86952</t>
  </si>
  <si>
    <t>92 Balfour Road</t>
  </si>
  <si>
    <t>IG1 4JE</t>
  </si>
  <si>
    <t>TQ 43990 86949</t>
  </si>
  <si>
    <t>465 Cranbrook Road</t>
  </si>
  <si>
    <t>IG2 6EW</t>
  </si>
  <si>
    <t>TQ 43201 88032</t>
  </si>
  <si>
    <t>63-65 Ethelbert Gardens</t>
  </si>
  <si>
    <t>Gants Hill</t>
  </si>
  <si>
    <t>IG2 6UW</t>
  </si>
  <si>
    <t>TQ 43151 88496</t>
  </si>
  <si>
    <t>49 Windermere Gardens</t>
  </si>
  <si>
    <t>IG4 5BZ</t>
  </si>
  <si>
    <t>TQ 42406 88530</t>
  </si>
  <si>
    <t>55 York Road</t>
  </si>
  <si>
    <t>IG1 3AF</t>
  </si>
  <si>
    <t>TQ 43305 86498</t>
  </si>
  <si>
    <t>Kenwood Gardens</t>
  </si>
  <si>
    <t>IG2 6YG</t>
  </si>
  <si>
    <t>TQ 43661 88984</t>
  </si>
  <si>
    <t>167 Eastern Avenue</t>
  </si>
  <si>
    <t>IG4 5AW</t>
  </si>
  <si>
    <t>TQ 42226 88390</t>
  </si>
  <si>
    <t>272 Fullwell Avenue</t>
  </si>
  <si>
    <t>Fullwell Cross</t>
  </si>
  <si>
    <t>IG5 0SB</t>
  </si>
  <si>
    <t>TQ 43621 90647</t>
  </si>
  <si>
    <t>Heathcote Avenue</t>
  </si>
  <si>
    <t>Barkingside</t>
  </si>
  <si>
    <t>IG5 0QS</t>
  </si>
  <si>
    <t>TQ 42982 90347</t>
  </si>
  <si>
    <t>83 Fencepiece Road</t>
  </si>
  <si>
    <t>IG6 2NB</t>
  </si>
  <si>
    <t>TQ 44453 91094</t>
  </si>
  <si>
    <t>Hainault Health Centre</t>
  </si>
  <si>
    <t>Chigwell</t>
  </si>
  <si>
    <t>IG7 4DF</t>
  </si>
  <si>
    <t>TQ 45822 91978</t>
  </si>
  <si>
    <t>97-101 Netley Road</t>
  </si>
  <si>
    <t>Newbury Park</t>
  </si>
  <si>
    <t>IG2 7NW</t>
  </si>
  <si>
    <t>TQ 44820 88524</t>
  </si>
  <si>
    <t>4 Eastwood Road</t>
  </si>
  <si>
    <t>Goodmayes</t>
  </si>
  <si>
    <t>IG3 8XB</t>
  </si>
  <si>
    <t>TQ 46331 87526</t>
  </si>
  <si>
    <t>1 Salisbury Road</t>
  </si>
  <si>
    <t>IG3 8BG</t>
  </si>
  <si>
    <t>TQ 45438 87037</t>
  </si>
  <si>
    <t>40 Cameron Road</t>
  </si>
  <si>
    <t>IG3 8LF</t>
  </si>
  <si>
    <t>TQ 45249 87246</t>
  </si>
  <si>
    <t>595 Green Lane</t>
  </si>
  <si>
    <t>IG3 9RN</t>
  </si>
  <si>
    <t>TQ 46598 87054</t>
  </si>
  <si>
    <t>19 Castleton Road</t>
  </si>
  <si>
    <t>IG3 9QW</t>
  </si>
  <si>
    <t>TQ 46532 87121</t>
  </si>
  <si>
    <t>72 Chadwell Heath Lane</t>
  </si>
  <si>
    <t>RM6 4AF</t>
  </si>
  <si>
    <t>TQ 47352 88216</t>
  </si>
  <si>
    <t>200-202 Chadwell Heath Lane</t>
  </si>
  <si>
    <t>RM6 4YU</t>
  </si>
  <si>
    <t>TQ 47178 88535</t>
  </si>
  <si>
    <t>3 The Broadway</t>
  </si>
  <si>
    <t>Woodford Green</t>
  </si>
  <si>
    <t>IG8 0HF</t>
  </si>
  <si>
    <t>TQ 40897 91927</t>
  </si>
  <si>
    <t>26 High Street</t>
  </si>
  <si>
    <t>Wanstead</t>
  </si>
  <si>
    <t>E11 2AQ</t>
  </si>
  <si>
    <t>TQ 40453 88526</t>
  </si>
  <si>
    <t>45 Wanstead Place</t>
  </si>
  <si>
    <t>E11 2SW</t>
  </si>
  <si>
    <t>TQ 40289 88521</t>
  </si>
  <si>
    <t>65 Aldersbrook Road</t>
  </si>
  <si>
    <t>Manor Park</t>
  </si>
  <si>
    <t>E12 5DL</t>
  </si>
  <si>
    <t>TQ 41394 86612</t>
  </si>
  <si>
    <t>The Shrubberies, George Ln</t>
  </si>
  <si>
    <t>South Woodford</t>
  </si>
  <si>
    <t>E18 1BD</t>
  </si>
  <si>
    <t>TQ 40404 90279</t>
  </si>
  <si>
    <t xml:space="preserve">12 The Shrubberies, </t>
  </si>
  <si>
    <t>2 Glebelands Avenue</t>
  </si>
  <si>
    <t>E18 2AB</t>
  </si>
  <si>
    <t>TQ 40310 90124</t>
  </si>
  <si>
    <t>114 High Road</t>
  </si>
  <si>
    <t>E18 2QS</t>
  </si>
  <si>
    <t>TQ 40129 90669</t>
  </si>
  <si>
    <t>14 Clayhall Avenue</t>
  </si>
  <si>
    <t>IG5 0LG</t>
  </si>
  <si>
    <t>TQ 42206 90038</t>
  </si>
  <si>
    <t>375 High Road</t>
  </si>
  <si>
    <t>IG8 9QJ</t>
  </si>
  <si>
    <t>TQ 39982 91888</t>
  </si>
  <si>
    <t>61 Cleveland Road</t>
  </si>
  <si>
    <t>IG1 1EE</t>
  </si>
  <si>
    <t>TQ 43897 86254</t>
  </si>
  <si>
    <t>417 Ilford Lane</t>
  </si>
  <si>
    <t>IG1 2SN</t>
  </si>
  <si>
    <t>TQ 44106 85110</t>
  </si>
  <si>
    <t>281 Ilford Lane</t>
  </si>
  <si>
    <t>IG1 2SF</t>
  </si>
  <si>
    <t>TQ 43991 85477</t>
  </si>
  <si>
    <t>273-275 Green Lane</t>
  </si>
  <si>
    <t>IG3 9TJ</t>
  </si>
  <si>
    <t>TQ 45422 86734</t>
  </si>
  <si>
    <t>34 New North Road</t>
  </si>
  <si>
    <t>Hainault</t>
  </si>
  <si>
    <t>IG6 2XG</t>
  </si>
  <si>
    <t>TQ 44572 91321</t>
  </si>
  <si>
    <t>1 Tomswood Hill</t>
  </si>
  <si>
    <t>IG6 2HG</t>
  </si>
  <si>
    <t>TQ 44435 90476</t>
  </si>
  <si>
    <t>40 Perrymans Farm Road</t>
  </si>
  <si>
    <t>IG2 7LE</t>
  </si>
  <si>
    <t>TQ 44654 88447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</si>
  <si>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</si>
  <si>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</si>
  <si>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</si>
  <si>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</si>
  <si>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</si>
  <si>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</si>
  <si>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</si>
  <si>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</si>
  <si>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</si>
  <si>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</si>
  <si>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</si>
  <si>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</si>
  <si>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</si>
  <si>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</si>
  <si>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</si>
  <si>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</si>
  <si>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</si>
  <si>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</si>
  <si>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</si>
  <si>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</si>
  <si>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</si>
  <si>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</si>
  <si>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</si>
  <si>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</si>
  <si>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</si>
  <si>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</si>
  <si>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</si>
  <si>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</si>
  <si>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</si>
  <si>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</si>
  <si>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</si>
  <si>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</si>
  <si>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</si>
  <si>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</si>
  <si>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</si>
  <si>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</si>
  <si>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</si>
  <si>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</si>
  <si>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</si>
  <si>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</si>
  <si>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</si>
  <si>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</si>
  <si>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</si>
  <si>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</si>
  <si>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</si>
  <si>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</si>
  <si>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</si>
  <si>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</si>
  <si>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</si>
  <si>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Tower Network</t>
  </si>
  <si>
    <t>79 Ben Jonson Road</t>
  </si>
  <si>
    <t>E1 4SA</t>
  </si>
  <si>
    <t>TQ 35898 81752</t>
  </si>
  <si>
    <t>F84039</t>
  </si>
  <si>
    <t>Goodman’s Field Health Centre</t>
  </si>
  <si>
    <t>44-56 Hessel Street</t>
  </si>
  <si>
    <t>E1 2LP</t>
  </si>
  <si>
    <t>TQ 34537 81246</t>
  </si>
  <si>
    <t>F84114</t>
  </si>
  <si>
    <t>City Square Medical Group</t>
  </si>
  <si>
    <t>129 Cannon Street Road</t>
  </si>
  <si>
    <t>E1 2LX</t>
  </si>
  <si>
    <t>TQ 34595 81156</t>
  </si>
  <si>
    <t>F84079</t>
  </si>
  <si>
    <t>Wapping Group Practice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</si>
  <si>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</si>
  <si>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</si>
  <si>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</si>
  <si>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</si>
  <si>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</si>
  <si>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</si>
  <si>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</si>
  <si>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</si>
  <si>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</si>
  <si>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</si>
  <si>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</si>
  <si>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</si>
  <si>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</si>
  <si>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</si>
  <si>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</si>
  <si>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TH-NW4</t>
  </si>
  <si>
    <t xml:space="preserve">Bow Health 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</si>
  <si>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</si>
  <si>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</si>
  <si>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</si>
  <si>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</si>
  <si>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</si>
  <si>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</si>
  <si>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</si>
  <si>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</si>
  <si>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</si>
  <si>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</si>
  <si>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</si>
  <si>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</si>
  <si>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</si>
  <si>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</si>
  <si>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</si>
  <si>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</si>
  <si>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</si>
  <si>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</si>
  <si>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</si>
  <si>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</si>
  <si>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</si>
  <si>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</si>
  <si>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</si>
  <si>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F84676</t>
  </si>
  <si>
    <t>Stroudley Walk Centre</t>
  </si>
  <si>
    <t>TH-NW5</t>
  </si>
  <si>
    <t>Mile End East and Bromley by Bow Network</t>
  </si>
  <si>
    <t>38 Stroudley Walk, Bow</t>
  </si>
  <si>
    <t>E3 3EW</t>
  </si>
  <si>
    <t>TQ 37650 82725</t>
  </si>
  <si>
    <t>Y03023</t>
  </si>
  <si>
    <t>St Andrews Health Centre</t>
  </si>
  <si>
    <t>2 Hannaford Way</t>
  </si>
  <si>
    <t>E3 3FF</t>
  </si>
  <si>
    <t>TQ 37837 82418</t>
  </si>
  <si>
    <t>F84118</t>
  </si>
  <si>
    <t>Merchant Street (Dr Rana)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</si>
  <si>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</si>
  <si>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</si>
  <si>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</si>
  <si>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</si>
  <si>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</si>
  <si>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</si>
  <si>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</si>
  <si>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</si>
  <si>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</si>
  <si>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XXP/BBB</t>
  </si>
  <si>
    <t>St Leonard’s Street</t>
  </si>
  <si>
    <t>E3 3BT</t>
  </si>
  <si>
    <t>TQ 37975 82706</t>
  </si>
  <si>
    <t>F84054</t>
  </si>
  <si>
    <t>Limehouse Practice (Gill Street)</t>
  </si>
  <si>
    <t>TH-NW6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</si>
  <si>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</si>
  <si>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</si>
  <si>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</si>
  <si>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</si>
  <si>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</si>
  <si>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</si>
  <si>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</si>
  <si>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</si>
  <si>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</si>
  <si>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</si>
  <si>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</si>
  <si>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</si>
  <si>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</si>
  <si>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</si>
  <si>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</si>
  <si>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</si>
  <si>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</si>
  <si>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</si>
  <si>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</si>
  <si>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</si>
  <si>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</si>
  <si>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TH-NW7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</si>
  <si>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</si>
  <si>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</si>
  <si>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</si>
  <si>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</si>
  <si>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</si>
  <si>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</si>
  <si>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</si>
  <si>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</si>
  <si>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</si>
  <si>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</si>
  <si>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</si>
  <si>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</si>
  <si>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</si>
  <si>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</si>
  <si>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</si>
  <si>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</si>
  <si>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</si>
  <si>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</si>
  <si>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</si>
  <si>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F86026</t>
  </si>
  <si>
    <t>Forest Surgery</t>
  </si>
  <si>
    <t>WF</t>
  </si>
  <si>
    <t>Waltham Forest</t>
  </si>
  <si>
    <t>WF-1</t>
  </si>
  <si>
    <t>Chingford/ Walthamstow</t>
  </si>
  <si>
    <t>2 Macdonald Road</t>
  </si>
  <si>
    <t>Walthamstow</t>
  </si>
  <si>
    <t>E17 4BA</t>
  </si>
  <si>
    <t>TQ 38283 90316</t>
  </si>
  <si>
    <t>F86700</t>
  </si>
  <si>
    <t>Kings Head Medical Practice</t>
  </si>
  <si>
    <t>178 Kings Head Hill</t>
  </si>
  <si>
    <t>Chingford</t>
  </si>
  <si>
    <t>E4 7NX</t>
  </si>
  <si>
    <t>TQ 37715 94859</t>
  </si>
  <si>
    <t>F86664</t>
  </si>
  <si>
    <t>Larkshall Medical Centre</t>
  </si>
  <si>
    <t>1 Larkshall Road</t>
  </si>
  <si>
    <t>E4 7HS</t>
  </si>
  <si>
    <t>TQ 38739 93914</t>
  </si>
  <si>
    <t>F86005</t>
  </si>
  <si>
    <t xml:space="preserve"> The Penryhn Surgery</t>
  </si>
  <si>
    <t>2a Penryn Avenue</t>
  </si>
  <si>
    <t>E17 5DB</t>
  </si>
  <si>
    <t>TQ 36985 90544</t>
  </si>
  <si>
    <t>F86626</t>
  </si>
  <si>
    <t>Dr Shantir Practice</t>
  </si>
  <si>
    <t>354-358 Forest Rd</t>
  </si>
  <si>
    <t>E17 5JG</t>
  </si>
  <si>
    <t>TQ 36694 89687</t>
  </si>
  <si>
    <t>Y01839</t>
  </si>
  <si>
    <t>Lime Tree &amp; Sinnott Healthcare Ltd</t>
  </si>
  <si>
    <t>12b Sinnott Road</t>
  </si>
  <si>
    <t>E17 5QB</t>
  </si>
  <si>
    <t>TQ 35891 90652</t>
  </si>
  <si>
    <t>F86689</t>
  </si>
  <si>
    <t>The Bailey Practice</t>
  </si>
  <si>
    <t>107 Shernhall Street</t>
  </si>
  <si>
    <t>E17 9HS</t>
  </si>
  <si>
    <t>TQ 38167 89081</t>
  </si>
  <si>
    <t>F86638</t>
  </si>
  <si>
    <t>The Microfaculty</t>
  </si>
  <si>
    <t>107 Chingford Mount Road</t>
  </si>
  <si>
    <t>E4 8LT</t>
  </si>
  <si>
    <t>TQ 37307 92314</t>
  </si>
  <si>
    <t>F86004</t>
  </si>
  <si>
    <t>Handsworth Medical Centre</t>
  </si>
  <si>
    <t>WF-2</t>
  </si>
  <si>
    <t>Chingford E4</t>
  </si>
  <si>
    <t>Highams Park, Handsworth Avenue</t>
  </si>
  <si>
    <t>E4 9PD</t>
  </si>
  <si>
    <t>Y01291</t>
  </si>
  <si>
    <t>Chingford Medical Practice</t>
  </si>
  <si>
    <t>109 York Road</t>
  </si>
  <si>
    <t>E4 8LF</t>
  </si>
  <si>
    <t>TQ 37006 92657</t>
  </si>
  <si>
    <t>F86627</t>
  </si>
  <si>
    <t>Churchill Medical Centre</t>
  </si>
  <si>
    <t>1 Churchill Terrace</t>
  </si>
  <si>
    <t>E4 8DG</t>
  </si>
  <si>
    <t>TQ 37293 92913</t>
  </si>
  <si>
    <t>F86078</t>
  </si>
  <si>
    <t>The Ridgeway Surgery</t>
  </si>
  <si>
    <t>1 Mount Echo Avenue</t>
  </si>
  <si>
    <t>E4 7JX</t>
  </si>
  <si>
    <t>TQ 37765 94083</t>
  </si>
  <si>
    <t>F86616</t>
  </si>
  <si>
    <t>Old Church Surgery</t>
  </si>
  <si>
    <t>99 Chingford Avenue</t>
  </si>
  <si>
    <t>E4 6RG</t>
  </si>
  <si>
    <t>TQ 37534 93450</t>
  </si>
  <si>
    <t>Leyton Healthcare (Oliver Road)</t>
  </si>
  <si>
    <t>WF-3</t>
  </si>
  <si>
    <t>Leyton Collaborative</t>
  </si>
  <si>
    <t>Leyton Orient Football Club (West Stand), 75 Oliver Road</t>
  </si>
  <si>
    <t>Leyton</t>
  </si>
  <si>
    <t>E10 5LG</t>
  </si>
  <si>
    <t>TQ 37815 86429</t>
  </si>
  <si>
    <t>F86011</t>
  </si>
  <si>
    <t>The Manor Practice</t>
  </si>
  <si>
    <t>454 Lea Bridge Road</t>
  </si>
  <si>
    <t>E10 7DY</t>
  </si>
  <si>
    <t>TQ 37179 87682</t>
  </si>
  <si>
    <t>F86038</t>
  </si>
  <si>
    <t>Sma Medical Centre</t>
  </si>
  <si>
    <t>693-695 High Road</t>
  </si>
  <si>
    <t>E10 6RA</t>
  </si>
  <si>
    <t>TQ 38108 87688</t>
  </si>
  <si>
    <t>F86018</t>
  </si>
  <si>
    <t>The Ecclesbourne Practice</t>
  </si>
  <si>
    <t>WF-4</t>
  </si>
  <si>
    <t>Forest Integrated Health</t>
  </si>
  <si>
    <t>Ecclesbourne Warwick Terrace, Leabridge Rd</t>
  </si>
  <si>
    <t>E17 9DP</t>
  </si>
  <si>
    <t>TQ 38574 88755</t>
  </si>
  <si>
    <t>F86036</t>
  </si>
  <si>
    <t>The Allum Medical Centre</t>
  </si>
  <si>
    <t>Fairlop Road</t>
  </si>
  <si>
    <t>Leytonstone</t>
  </si>
  <si>
    <t>E11 1BN</t>
  </si>
  <si>
    <t>TQ 38947 87574</t>
  </si>
  <si>
    <t>F86044</t>
  </si>
  <si>
    <t xml:space="preserve"> Crawley Road Medical Centre</t>
  </si>
  <si>
    <t>479 High Road</t>
  </si>
  <si>
    <t>E10 5EL</t>
  </si>
  <si>
    <t>TQ 37940 86918</t>
  </si>
  <si>
    <t>F86696</t>
  </si>
  <si>
    <t>Francis Road Medical Centre</t>
  </si>
  <si>
    <t>94 Francis Road</t>
  </si>
  <si>
    <t>E10 6PP</t>
  </si>
  <si>
    <t>TQ 38466 86672</t>
  </si>
  <si>
    <t>F86712</t>
  </si>
  <si>
    <t>Hampton Medical Centre</t>
  </si>
  <si>
    <t>1 Pretoria Road</t>
  </si>
  <si>
    <t>E11 4BB</t>
  </si>
  <si>
    <t>TQ 38721 87186</t>
  </si>
  <si>
    <t>F86650</t>
  </si>
  <si>
    <t>Lime Tree Surgery</t>
  </si>
  <si>
    <t>38 Cann Hall Road</t>
  </si>
  <si>
    <t>E11 3HZ</t>
  </si>
  <si>
    <t>TQ 39258 85734</t>
  </si>
  <si>
    <t>F86088</t>
  </si>
  <si>
    <t>The Lyndhurst Surgery</t>
  </si>
  <si>
    <t>53 Lyndhurst Drive</t>
  </si>
  <si>
    <t>E10 6JB</t>
  </si>
  <si>
    <t>TQ 38433 87787</t>
  </si>
  <si>
    <t>F86621</t>
  </si>
  <si>
    <t>Green Man Medical Centre</t>
  </si>
  <si>
    <t>WF-5</t>
  </si>
  <si>
    <t>South Leytonstone</t>
  </si>
  <si>
    <t>1 Hanbury Drive</t>
  </si>
  <si>
    <t>E11 1HR</t>
  </si>
  <si>
    <t>TQ 39685 87696</t>
  </si>
  <si>
    <t>F86045</t>
  </si>
  <si>
    <t>High Road Surgery</t>
  </si>
  <si>
    <t>287 High Road</t>
  </si>
  <si>
    <t>E11 4HH</t>
  </si>
  <si>
    <t>TQ 39101 85749</t>
  </si>
  <si>
    <t>F86701</t>
  </si>
  <si>
    <t>Kiyani Medical Practice</t>
  </si>
  <si>
    <t>13 Langthorne Rd</t>
  </si>
  <si>
    <t>E11 4HX</t>
  </si>
  <si>
    <t>TQ 38897 85957</t>
  </si>
  <si>
    <t>F86625</t>
  </si>
  <si>
    <t>LL Medical Care (Agarwal &amp; Agrwal Practice)</t>
  </si>
  <si>
    <t>F86666</t>
  </si>
  <si>
    <t>The Harrow Road Surgery</t>
  </si>
  <si>
    <t>2-8 Harrow Road</t>
  </si>
  <si>
    <t>E11 3QF</t>
  </si>
  <si>
    <t>TQ 39369 86366</t>
  </si>
  <si>
    <t>F86705</t>
  </si>
  <si>
    <t>The Langthorne Sharma Family Practice</t>
  </si>
  <si>
    <t>F86607</t>
  </si>
  <si>
    <t>Addison Road Medical Practice</t>
  </si>
  <si>
    <t>WF-6</t>
  </si>
  <si>
    <t>Central Walthamstow</t>
  </si>
  <si>
    <t>Comely Bank Clinic</t>
  </si>
  <si>
    <t>E17 9LY</t>
  </si>
  <si>
    <t>TQ 38040 89024</t>
  </si>
  <si>
    <t>F86708</t>
  </si>
  <si>
    <t>Claremont Medical Centre</t>
  </si>
  <si>
    <t>29-31 Claremont Medical Centre</t>
  </si>
  <si>
    <t>E17 5RJ</t>
  </si>
  <si>
    <t>TQ 36291 90221</t>
  </si>
  <si>
    <t>F86001</t>
  </si>
  <si>
    <t xml:space="preserve"> The Firs</t>
  </si>
  <si>
    <t>26 Stephenson Road</t>
  </si>
  <si>
    <t>E17 7JT</t>
  </si>
  <si>
    <t>TQ 36241 88655</t>
  </si>
  <si>
    <t>F86086</t>
  </si>
  <si>
    <t>Dr Dhital Practice</t>
  </si>
  <si>
    <t>6 Linford Rd</t>
  </si>
  <si>
    <t>E17 3LA</t>
  </si>
  <si>
    <t>TQ 38444 89544</t>
  </si>
  <si>
    <t>F86644</t>
  </si>
  <si>
    <t>Waltham Forest Community &amp; Family Health Services Ltd</t>
  </si>
  <si>
    <t>F86006</t>
  </si>
  <si>
    <t>Seymour Medical Centre</t>
  </si>
  <si>
    <t>WF-7</t>
  </si>
  <si>
    <t>Walthamstow West</t>
  </si>
  <si>
    <t>266 Lea Bridge Road</t>
  </si>
  <si>
    <t>E10 7LD</t>
  </si>
  <si>
    <t>TQ 36763 87420</t>
  </si>
  <si>
    <t>F86030</t>
  </si>
  <si>
    <t>Queens Road Medical Centre</t>
  </si>
  <si>
    <t>48 Queens Road</t>
  </si>
  <si>
    <t>E17 8PX</t>
  </si>
  <si>
    <t>TQ 37259 88627</t>
  </si>
  <si>
    <t>F86062</t>
  </si>
  <si>
    <t>103-105 Grove Road</t>
  </si>
  <si>
    <t>E17 9BU</t>
  </si>
  <si>
    <t>TQ 37919 88578</t>
  </si>
  <si>
    <t>F86679</t>
  </si>
  <si>
    <t>Higham Hill Medical Centre</t>
  </si>
  <si>
    <t>258-260 Higham Hill Road</t>
  </si>
  <si>
    <t>E17 5RQ</t>
  </si>
  <si>
    <t>TQ 36234 90272</t>
  </si>
  <si>
    <t>F86058</t>
  </si>
  <si>
    <t>St James Medical Practice Ltd</t>
  </si>
  <si>
    <t>47 St James St</t>
  </si>
  <si>
    <t>E17 7NH</t>
  </si>
  <si>
    <t>TQ 36455 88670</t>
  </si>
  <si>
    <t>Y06760</t>
  </si>
  <si>
    <t>City &amp; Hackney GP Confederation</t>
  </si>
  <si>
    <t>AF</t>
  </si>
  <si>
    <t>0</t>
  </si>
  <si>
    <t>Organisation Code</t>
  </si>
  <si>
    <t>AF01 Patients with pulse rhythm recorded (12m)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</si>
</sst>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\ mmmm\ yyyy"/>
    <numFmt numFmtId="165" formatCode="_-* #,##0_-;\-* #,##0_-;_-* &quot;-&quot;??_-;_-@_-"/>
  </numFmts>
  <fonts count="2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Arial"/>
      <family val="2"/>
    </font>
    <font>
      <sz val="16"/>
      <color theme="1"/>
      <name val="Arial"/>
      <family val="2"/>
    </font>
    <font>
      <sz val="1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8"/>
      <color theme="1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13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4">
    <xf numFmtId="0" fontId="0" fillId="0" borderId="0" xfId="0"/>
    <xf numFmtId="0" fontId="1" fillId="0" borderId="0" xfId="0" applyFont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0" borderId="4" xfId="0" applyBorder="1"/>
    <xf numFmtId="0" fontId="4" fillId="0" borderId="4" xfId="0" applyFont="1" applyBorder="1"/>
    <xf numFmtId="0" fontId="0" fillId="3" borderId="4" xfId="0" applyFill="1" applyBorder="1"/>
    <xf numFmtId="0" fontId="3" fillId="0" borderId="0" xfId="0" applyFont="1"/>
    <xf numFmtId="0" fontId="2" fillId="2" borderId="5" xfId="0" applyFont="1" applyFill="1" applyBorder="1"/>
    <xf numFmtId="0" fontId="2" fillId="2" borderId="4" xfId="0" applyFont="1" applyFill="1" applyBorder="1"/>
    <xf numFmtId="0" fontId="2" fillId="2" borderId="6" xfId="0" applyFont="1" applyFill="1" applyBorder="1"/>
    <xf numFmtId="0" fontId="0" fillId="3" borderId="5" xfId="0" applyFill="1" applyBorder="1"/>
    <xf numFmtId="0" fontId="4" fillId="3" borderId="4" xfId="0" applyFont="1" applyFill="1" applyBorder="1"/>
    <xf numFmtId="0" fontId="4" fillId="3" borderId="6" xfId="0" applyFont="1" applyFill="1" applyBorder="1"/>
    <xf numFmtId="0" fontId="0" fillId="0" borderId="5" xfId="0" applyBorder="1"/>
    <xf numFmtId="0" fontId="4" fillId="0" borderId="6" xfId="0" applyFont="1" applyBorder="1"/>
    <xf numFmtId="0" fontId="0" fillId="3" borderId="6" xfId="0" applyFill="1" applyBorder="1"/>
    <xf numFmtId="0" fontId="0" fillId="0" borderId="6" xfId="0" applyBorder="1"/>
    <xf numFmtId="0" fontId="0" fillId="5" borderId="0" xfId="0" applyFill="1"/>
    <xf numFmtId="0" fontId="3" fillId="5" borderId="0" xfId="0" applyFont="1" applyFill="1"/>
    <xf numFmtId="0" fontId="9" fillId="5" borderId="0" xfId="0" applyFont="1" applyFill="1"/>
    <xf numFmtId="0" fontId="11" fillId="5" borderId="0" xfId="0" applyFont="1" applyFill="1" applyAlignment="1">
      <alignment vertical="center"/>
    </xf>
    <xf numFmtId="0" fontId="10" fillId="5" borderId="0" xfId="0" applyFont="1" applyFill="1" applyAlignment="1">
      <alignment horizontal="left" vertical="center" wrapText="1" indent="5"/>
    </xf>
    <xf numFmtId="0" fontId="10" fillId="5" borderId="0" xfId="0" applyFont="1" applyFill="1" applyAlignment="1">
      <alignment vertical="center" wrapText="1"/>
    </xf>
    <xf numFmtId="0" fontId="12" fillId="5" borderId="0" xfId="0" applyFont="1" applyFill="1" applyAlignment="1">
      <alignment horizontal="left" vertical="center" wrapText="1" indent="5"/>
    </xf>
    <xf numFmtId="0" fontId="11" fillId="5" borderId="0" xfId="0" applyFont="1" applyFill="1" applyAlignment="1">
      <alignment vertical="center" wrapText="1"/>
    </xf>
    <xf numFmtId="0" fontId="8" fillId="5" borderId="0" xfId="0" applyFont="1" applyFill="1"/>
    <xf numFmtId="0" fontId="2" fillId="2" borderId="0" xfId="0" applyFont="1" applyFill="1"/>
    <xf numFmtId="0" fontId="6" fillId="5" borderId="0" xfId="0" applyFont="1" applyFill="1" applyAlignment="1">
      <alignment vertical="top"/>
    </xf>
    <xf numFmtId="0" fontId="0" fillId="5" borderId="0" xfId="0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7" xfId="0" applyFont="1" applyBorder="1"/>
    <xf numFmtId="165" fontId="3" fillId="0" borderId="0" xfId="1" applyNumberFormat="1" applyFont="1" applyProtection="1"/>
    <xf numFmtId="9" fontId="3" fillId="0" borderId="0" xfId="2" applyFont="1" applyProtection="1"/>
    <xf numFmtId="0" fontId="7" fillId="0" borderId="0" xfId="0" applyFont="1"/>
    <xf numFmtId="0" fontId="0" fillId="0" borderId="8" xfId="0" applyBorder="1"/>
    <xf numFmtId="165" fontId="0" fillId="0" borderId="0" xfId="1" applyNumberFormat="1" applyFont="1" applyProtection="1"/>
    <xf numFmtId="0" fontId="0" fillId="4" borderId="0" xfId="0" applyFill="1"/>
    <xf numFmtId="0" fontId="7" fillId="4" borderId="0" xfId="0" applyFont="1" applyFill="1"/>
    <xf numFmtId="165" fontId="0" fillId="4" borderId="0" xfId="1" applyNumberFormat="1" applyFont="1" applyFill="1" applyProtection="1"/>
    <xf numFmtId="9" fontId="5" fillId="0" borderId="0" xfId="2" applyFont="1" applyProtection="1"/>
    <xf numFmtId="165" fontId="5" fillId="4" borderId="0" xfId="1" applyNumberFormat="1" applyFont="1" applyFill="1" applyProtection="1"/>
    <xf numFmtId="0" fontId="0" fillId="5" borderId="8" xfId="0" applyFill="1" applyBorder="1"/>
    <xf numFmtId="0" fontId="0" fillId="0" borderId="0" xfId="0" applyAlignment="1">
      <alignment horizontal="center" vertical="center" wrapText="1"/>
    </xf>
    <xf numFmtId="0" fontId="13" fillId="5" borderId="0" xfId="0" applyFont="1" applyFill="1"/>
    <xf numFmtId="0" fontId="14" fillId="5" borderId="0" xfId="0" applyFont="1" applyFill="1"/>
    <xf numFmtId="0" fontId="13" fillId="4" borderId="0" xfId="0" applyFont="1" applyFill="1"/>
    <xf numFmtId="0" fontId="13" fillId="0" borderId="0" xfId="0" applyFont="1"/>
    <xf numFmtId="0" fontId="16" fillId="0" borderId="0" xfId="0" applyFont="1"/>
    <xf numFmtId="0" fontId="17" fillId="5" borderId="0" xfId="0" applyFont="1" applyFill="1"/>
    <xf numFmtId="0" fontId="18" fillId="5" borderId="0" xfId="0" applyFont="1" applyFill="1"/>
    <xf numFmtId="0" fontId="19" fillId="5" borderId="0" xfId="0" applyFont="1" applyFill="1"/>
    <xf numFmtId="0" fontId="20" fillId="5" borderId="0" xfId="0" applyFont="1" applyFill="1" applyAlignment="1">
      <alignment vertical="center"/>
    </xf>
    <xf numFmtId="0" fontId="15" fillId="5" borderId="0" xfId="0" applyFont="1" applyFill="1"/>
    <xf numFmtId="0" fontId="15" fillId="5" borderId="0" xfId="0" applyFont="1" applyFill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165" fontId="5" fillId="4" borderId="10" xfId="1" applyNumberFormat="1" applyFont="1" applyFill="1" applyBorder="1" applyProtection="1"/>
    <xf numFmtId="9" fontId="3" fillId="0" borderId="10" xfId="2" applyFont="1" applyBorder="1" applyProtection="1"/>
    <xf numFmtId="9" fontId="5" fillId="0" borderId="10" xfId="2" applyFont="1" applyBorder="1" applyProtection="1"/>
    <xf numFmtId="9" fontId="5" fillId="0" borderId="11" xfId="2" applyFont="1" applyBorder="1" applyProtection="1"/>
    <xf numFmtId="0" fontId="0" fillId="0" borderId="0" xfId="0" applyAlignment="1">
      <alignment horizontal="left" vertical="center" wrapText="1"/>
    </xf>
    <xf numFmtId="14" fontId="0" fillId="0" borderId="0" xfId="0" applyNumberFormat="1"/>
    <xf numFmtId="0" fontId="0" fillId="0" borderId="1" xfId="0" applyBorder="1"/>
    <xf numFmtId="164" fontId="1" fillId="0" borderId="0" xfId="0" applyNumberFormat="1" applyFont="1"/>
    <xf numFmtId="1" fontId="1" fillId="0" borderId="0" xfId="0" applyNumberFormat="1" applyFont="1"/>
    <xf numFmtId="14" fontId="21" fillId="5" borderId="0" xfId="0" applyNumberFormat="1" applyFont="1" applyFill="1" applyAlignment="1" applyProtection="1">
      <alignment horizontal="center" vertical="center" wrapText="1"/>
      <protection locked="0"/>
    </xf>
    <xf numFmtId="0" fontId="2" fillId="6" borderId="12" xfId="0" applyFont="1" applyFill="1" applyBorder="1"/>
    <xf numFmtId="0" fontId="0" fillId="7" borderId="12" xfId="0" applyFill="1" applyBorder="1"/>
    <xf numFmtId="0" fontId="0" fillId="0" borderId="12" xfId="0" applyBorder="1"/>
    <xf numFmtId="0" fontId="0" fillId="0" borderId="0" xfId="0" applyNumberFormat="1"/>
    <xf numFmtId="0" fontId="0" fillId="0" borderId="0" xfId="0" applyFill="1"/>
    <xf numFmtId="0" fontId="2" fillId="0" borderId="12" xfId="0" applyFont="1" applyFill="1" applyBorder="1"/>
  </cellXfs>
  <cellStyles count="3">
    <cellStyle name="Comma" xfId="1" builtinId="3"/>
    <cellStyle name="Normal" xfId="0" builtinId="0"/>
    <cellStyle name="Percent" xfId="2" builtinId="5"/>
  </cellStyles>
  <dxfs count="77"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64" formatCode="dd\ mmmm\ yyyy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64" formatCode="dd\ mmmm\ yyyy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19" Type="http://schemas.openxmlformats.org/officeDocument/2006/relationships/customXml" Target="../customXml/item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266851464413167E-2"/>
          <c:y val="5.8556426892699222E-2"/>
          <c:w val="0.80984473551914604"/>
          <c:h val="0.670585099003115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'Diagnoses and Anticoagulation'!$G$17</c:f>
              <c:strCache>
                <c:ptCount val="1"/>
                <c:pt idx="0">
                  <c:v>Irregular pulse rhythm (12m)</c:v>
                </c:pt>
              </c:strCache>
            </c:strRef>
          </c:tx>
          <c:spPr>
            <a:solidFill>
              <a:schemeClr val="accent4">
                <a:shade val="58000"/>
              </a:schemeClr>
            </a:solidFill>
            <a:ln w="19050">
              <a:solidFill>
                <a:schemeClr val="lt1"/>
              </a:solidFill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'Diagnoses and Anticoagulation'!$G$19:$G$24</c:f>
              <c:numCache>
                <c:formatCode>_-* #,##0_-;\-* #,##0_-;_-* "-"??_-;_-@_-</c:formatCode>
                <c:ptCount val="6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3">
                  <c:v>13</c:v>
                </c:pt>
                <c:pt idx="4">
                  <c:v>14</c:v>
                </c:pt>
                <c:pt idx="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4-49B1-BB27-146EC35EB94C}"/>
            </c:ext>
          </c:extLst>
        </c:ser>
        <c:ser>
          <c:idx val="2"/>
          <c:order val="2"/>
          <c:tx>
            <c:strRef>
              <c:f>'Diagnoses and Anticoagulation'!$I$17</c:f>
              <c:strCache>
                <c:ptCount val="1"/>
                <c:pt idx="0">
                  <c:v>AF Diagnosis through Opportunistic rhythm pulse check</c:v>
                </c:pt>
              </c:strCache>
            </c:strRef>
          </c:tx>
          <c:spPr>
            <a:solidFill>
              <a:schemeClr val="accent4">
                <a:tint val="86000"/>
              </a:schemeClr>
            </a:solidFill>
            <a:ln w="19050">
              <a:solidFill>
                <a:schemeClr val="lt1"/>
              </a:solidFill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'Diagnoses and Anticoagulation'!$I$19:$I$24</c:f>
              <c:numCache>
                <c:formatCode>_-* #,##0_-;\-* #,##0_-;_-* "-"??_-;_-@_-</c:formatCode>
                <c:ptCount val="6"/>
                <c:pt idx="0">
                  <c:v>1</c:v>
                </c:pt>
                <c:pt idx="1">
                  <c:v>1</c:v>
                </c:pt>
                <c:pt idx="2">
                  <c:v>2</c:v>
                </c:pt>
                <c:pt idx="3">
                  <c:v>5</c:v>
                </c:pt>
                <c:pt idx="4">
                  <c:v>2</c:v>
                </c:pt>
                <c:pt idx="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44-49B1-BB27-146EC35EB9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axId val="525772527"/>
        <c:axId val="525774191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'Diagnoses and Anticoagulation'!$H$17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shade val="86000"/>
                    </a:schemeClr>
                  </a:solidFill>
                  <a:ln w="19050">
                    <a:solidFill>
                      <a:schemeClr val="lt1"/>
                    </a:solidFill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'Diagnoses and Anticoagulation'!$H$19:$H$24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7.677543186180422E-3</c:v>
                      </c:pt>
                      <c:pt idx="1">
                        <c:v>1.1185682326621925E-2</c:v>
                      </c:pt>
                      <c:pt idx="2">
                        <c:v>9.2449922958397542E-3</c:v>
                      </c:pt>
                      <c:pt idx="3">
                        <c:v>1.1565836298932384E-2</c:v>
                      </c:pt>
                      <c:pt idx="4">
                        <c:v>1.5435501653803748E-2</c:v>
                      </c:pt>
                      <c:pt idx="5">
                        <c:v>3.7037037037037038E-3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6944-49B1-BB27-146EC35EB94C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Anticoagulation'!$J$17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tint val="58000"/>
                    </a:schemeClr>
                  </a:solidFill>
                  <a:ln w="19050">
                    <a:solidFill>
                      <a:schemeClr val="lt1"/>
                    </a:solidFill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Anticoagulation'!$J$19:$J$24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1.9193857965451055E-3</c:v>
                      </c:pt>
                      <c:pt idx="1">
                        <c:v>2.2371364653243847E-3</c:v>
                      </c:pt>
                      <c:pt idx="2">
                        <c:v>3.0816640986132513E-3</c:v>
                      </c:pt>
                      <c:pt idx="3">
                        <c:v>4.4483985765124559E-3</c:v>
                      </c:pt>
                      <c:pt idx="4">
                        <c:v>2.205071664829107E-3</c:v>
                      </c:pt>
                      <c:pt idx="5">
                        <c:v>3.7037037037037038E-3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6944-49B1-BB27-146EC35EB94C}"/>
                  </c:ext>
                </c:extLst>
              </c15:ser>
            </c15:filteredBarSeries>
          </c:ext>
        </c:extLst>
      </c:barChart>
      <c:valAx>
        <c:axId val="525774191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out"/>
        <c:minorTickMark val="none"/>
        <c:tickLblPos val="nextTo"/>
        <c:crossAx val="525772527"/>
        <c:crosses val="autoZero"/>
        <c:crossBetween val="between"/>
      </c:valAx>
      <c:catAx>
        <c:axId val="52577252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577419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3276159910433734"/>
          <c:y val="8.2908516231251866E-2"/>
          <c:w val="0.1578200086284188"/>
          <c:h val="0.8256570004027664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344813515518731"/>
          <c:y val="7.0694738619811279E-2"/>
          <c:w val="0.42915930171421002"/>
          <c:h val="0.663783429907461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'Diagnoses and Anticoagulation'!$V$16:$V$17</c:f>
              <c:strCache>
                <c:ptCount val="2"/>
                <c:pt idx="0">
                  <c:v>AF03b Patients with HASBLED &gt;=3</c:v>
                </c:pt>
                <c:pt idx="1">
                  <c:v>HASBLED &gt;=3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'Diagnoses and Anticoagulation'!$V$19:$V$24</c:f>
              <c:numCache>
                <c:formatCode>_-* #,##0_-;\-* #,##0_-;_-* "-"??_-;_-@_-</c:formatCode>
                <c:ptCount val="6"/>
                <c:pt idx="0">
                  <c:v>1</c:v>
                </c:pt>
                <c:pt idx="1">
                  <c:v>0</c:v>
                </c:pt>
                <c:pt idx="2">
                  <c:v>4</c:v>
                </c:pt>
                <c:pt idx="3">
                  <c:v>7</c:v>
                </c:pt>
                <c:pt idx="4">
                  <c:v>0</c:v>
                </c:pt>
                <c:pt idx="5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E4-4BC9-A1F3-64066EC98F1A}"/>
            </c:ext>
          </c:extLst>
        </c:ser>
        <c:ser>
          <c:idx val="2"/>
          <c:order val="2"/>
          <c:tx>
            <c:strRef>
              <c:f>'Diagnoses and Anticoagulation'!$X$16:$X$17</c:f>
              <c:strCache>
                <c:ptCount val="2"/>
                <c:pt idx="0">
                  <c:v>AF0302 Referral to haematologist</c:v>
                </c:pt>
                <c:pt idx="1">
                  <c:v>Referral to haematologist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'Diagnoses and Anticoagulation'!$X$19:$X$24</c:f>
              <c:numCache>
                <c:formatCode>_-* #,##0_-;\-* #,##0_-;_-* "-"??_-;_-@_-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9E4-4BC9-A1F3-64066EC98F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162548560"/>
        <c:axId val="1162549392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'Diagnoses and Anticoagulation'!$W$16:$W$17</c15:sqref>
                        </c15:formulaRef>
                      </c:ext>
                    </c:extLst>
                    <c:strCache>
                      <c:ptCount val="2"/>
                      <c:pt idx="0">
                        <c:v>% HASBLED &gt;=3</c:v>
                      </c:pt>
                      <c:pt idx="1">
                        <c:v>%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'Diagnoses and Anticoagulation'!$W$19:$W$24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1.4925373134328358E-2</c:v>
                      </c:pt>
                      <c:pt idx="1">
                        <c:v>0</c:v>
                      </c:pt>
                      <c:pt idx="2">
                        <c:v>6.4516129032258063E-2</c:v>
                      </c:pt>
                      <c:pt idx="3">
                        <c:v>3.783783783783784E-2</c:v>
                      </c:pt>
                      <c:pt idx="4">
                        <c:v>0</c:v>
                      </c:pt>
                      <c:pt idx="5">
                        <c:v>5.4054054054054057E-2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99E4-4BC9-A1F3-64066EC98F1A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Anticoagulation'!$Y$16:$Y$17</c15:sqref>
                        </c15:formulaRef>
                      </c:ext>
                    </c:extLst>
                    <c:strCache>
                      <c:ptCount val="2"/>
                      <c:pt idx="0">
                        <c:v>% Referral to haematologist</c:v>
                      </c:pt>
                      <c:pt idx="1">
                        <c:v>%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Anticoagulation'!$Y$19:$Y$24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0.14285714285714285</c:v>
                      </c:pt>
                      <c:pt idx="4">
                        <c:v>0</c:v>
                      </c:pt>
                      <c:pt idx="5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99E4-4BC9-A1F3-64066EC98F1A}"/>
                  </c:ext>
                </c:extLst>
              </c15:ser>
            </c15:filteredBarSeries>
          </c:ext>
        </c:extLst>
      </c:barChart>
      <c:catAx>
        <c:axId val="1162548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2549392"/>
        <c:crosses val="autoZero"/>
        <c:auto val="1"/>
        <c:lblAlgn val="ctr"/>
        <c:lblOffset val="100"/>
        <c:noMultiLvlLbl val="0"/>
      </c:catAx>
      <c:valAx>
        <c:axId val="11625493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2548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6056603333765793"/>
          <c:y val="3.920617549996179E-2"/>
          <c:w val="0.2276817511724078"/>
          <c:h val="0.874615608369769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13703147895377E-2"/>
          <c:y val="5.4439593678772102E-2"/>
          <c:w val="0.63597737188577119"/>
          <c:h val="0.67325410430501453"/>
        </c:manualLayout>
      </c:layout>
      <c:barChart>
        <c:barDir val="col"/>
        <c:grouping val="clustered"/>
        <c:varyColors val="0"/>
        <c:ser>
          <c:idx val="4"/>
          <c:order val="4"/>
          <c:tx>
            <c:strRef>
              <c:f>'Diagnoses and Anticoagulation'!$P$16:$P$17</c:f>
              <c:strCache>
                <c:ptCount val="2"/>
                <c:pt idx="0">
                  <c:v>% Anticoagulation Therapy Discussed (within 1 month)</c:v>
                </c:pt>
                <c:pt idx="1">
                  <c:v>%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Anticoagulation'!$B$18:$C$24</c:f>
              <c:multiLvlStrCache>
                <c:ptCount val="7"/>
                <c:lvl>
                  <c:pt idx="0">
                    <c:v>Redbridge</c:v>
                  </c:pt>
                  <c:pt idx="1">
                    <c:v>Cranbrook</c:v>
                  </c:pt>
                  <c:pt idx="2">
                    <c:v>Fairlop</c:v>
                  </c:pt>
                  <c:pt idx="3">
                    <c:v>Seven Kings</c:v>
                  </c:pt>
                  <c:pt idx="4">
                    <c:v>Wanstead &amp; Woodford</c:v>
                  </c:pt>
                  <c:pt idx="5">
                    <c:v>Loxford</c:v>
                  </c:pt>
                  <c:pt idx="6">
                    <c:v>NewCross Alliance</c:v>
                  </c:pt>
                </c:lvl>
                <c:lvl>
                  <c:pt idx="1">
                    <c:v>RB-1</c:v>
                  </c:pt>
                  <c:pt idx="2">
                    <c:v>RB-2</c:v>
                  </c:pt>
                  <c:pt idx="3">
                    <c:v>RB-3</c:v>
                  </c:pt>
                  <c:pt idx="4">
                    <c:v>RB-4</c:v>
                  </c:pt>
                  <c:pt idx="5">
                    <c:v>RB-5</c:v>
                  </c:pt>
                  <c:pt idx="6">
                    <c:v>RB-6</c:v>
                  </c:pt>
                </c:lvl>
              </c:multiLvlStrCache>
            </c:multiLvlStrRef>
          </c:cat>
          <c:val>
            <c:numRef>
              <c:f>'Diagnoses and Anticoagulation'!$P$18:$P$24</c:f>
              <c:numCache>
                <c:formatCode>0%</c:formatCode>
                <c:ptCount val="7"/>
                <c:pt idx="0">
                  <c:v>0.42105263157894735</c:v>
                </c:pt>
                <c:pt idx="1">
                  <c:v>0.54545454545454541</c:v>
                </c:pt>
                <c:pt idx="2">
                  <c:v>0.63157894736842102</c:v>
                </c:pt>
                <c:pt idx="3">
                  <c:v>0.2857142857142857</c:v>
                </c:pt>
                <c:pt idx="4">
                  <c:v>0.4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DEF-48BE-A6B5-558D045BAF76}"/>
            </c:ext>
          </c:extLst>
        </c:ser>
        <c:ser>
          <c:idx val="6"/>
          <c:order val="6"/>
          <c:tx>
            <c:strRef>
              <c:f>'Diagnoses and Anticoagulation'!$R$16:$R$17</c:f>
              <c:strCache>
                <c:ptCount val="2"/>
                <c:pt idx="0">
                  <c:v>% Started or issued prescription for anticoagulation</c:v>
                </c:pt>
                <c:pt idx="1">
                  <c:v>%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Anticoagulation'!$B$18:$C$24</c:f>
              <c:multiLvlStrCache>
                <c:ptCount val="7"/>
                <c:lvl>
                  <c:pt idx="0">
                    <c:v>Redbridge</c:v>
                  </c:pt>
                  <c:pt idx="1">
                    <c:v>Cranbrook</c:v>
                  </c:pt>
                  <c:pt idx="2">
                    <c:v>Fairlop</c:v>
                  </c:pt>
                  <c:pt idx="3">
                    <c:v>Seven Kings</c:v>
                  </c:pt>
                  <c:pt idx="4">
                    <c:v>Wanstead &amp; Woodford</c:v>
                  </c:pt>
                  <c:pt idx="5">
                    <c:v>Loxford</c:v>
                  </c:pt>
                  <c:pt idx="6">
                    <c:v>NewCross Alliance</c:v>
                  </c:pt>
                </c:lvl>
                <c:lvl>
                  <c:pt idx="1">
                    <c:v>RB-1</c:v>
                  </c:pt>
                  <c:pt idx="2">
                    <c:v>RB-2</c:v>
                  </c:pt>
                  <c:pt idx="3">
                    <c:v>RB-3</c:v>
                  </c:pt>
                  <c:pt idx="4">
                    <c:v>RB-4</c:v>
                  </c:pt>
                  <c:pt idx="5">
                    <c:v>RB-5</c:v>
                  </c:pt>
                  <c:pt idx="6">
                    <c:v>RB-6</c:v>
                  </c:pt>
                </c:lvl>
              </c:multiLvlStrCache>
            </c:multiLvlStrRef>
          </c:cat>
          <c:val>
            <c:numRef>
              <c:f>'Diagnoses and Anticoagulation'!$R$18:$R$24</c:f>
              <c:numCache>
                <c:formatCode>0%</c:formatCode>
                <c:ptCount val="7"/>
                <c:pt idx="0">
                  <c:v>0.40789473684210525</c:v>
                </c:pt>
                <c:pt idx="1">
                  <c:v>0.54545454545454541</c:v>
                </c:pt>
                <c:pt idx="2">
                  <c:v>0.63157894736842102</c:v>
                </c:pt>
                <c:pt idx="3">
                  <c:v>0.2857142857142857</c:v>
                </c:pt>
                <c:pt idx="4">
                  <c:v>0.33333333333333331</c:v>
                </c:pt>
                <c:pt idx="5">
                  <c:v>0.5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DEF-48BE-A6B5-558D045BAF76}"/>
            </c:ext>
          </c:extLst>
        </c:ser>
        <c:ser>
          <c:idx val="8"/>
          <c:order val="8"/>
          <c:tx>
            <c:strRef>
              <c:f>'Diagnoses and Anticoagulation'!$T$16:$T$17</c:f>
              <c:strCache>
                <c:ptCount val="2"/>
                <c:pt idx="0">
                  <c:v>% Anticoag therapy discussed with follow-up (4-6 weeks)</c:v>
                </c:pt>
                <c:pt idx="1">
                  <c:v>%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Anticoagulation'!$B$18:$C$24</c:f>
              <c:multiLvlStrCache>
                <c:ptCount val="7"/>
                <c:lvl>
                  <c:pt idx="0">
                    <c:v>Redbridge</c:v>
                  </c:pt>
                  <c:pt idx="1">
                    <c:v>Cranbrook</c:v>
                  </c:pt>
                  <c:pt idx="2">
                    <c:v>Fairlop</c:v>
                  </c:pt>
                  <c:pt idx="3">
                    <c:v>Seven Kings</c:v>
                  </c:pt>
                  <c:pt idx="4">
                    <c:v>Wanstead &amp; Woodford</c:v>
                  </c:pt>
                  <c:pt idx="5">
                    <c:v>Loxford</c:v>
                  </c:pt>
                  <c:pt idx="6">
                    <c:v>NewCross Alliance</c:v>
                  </c:pt>
                </c:lvl>
                <c:lvl>
                  <c:pt idx="1">
                    <c:v>RB-1</c:v>
                  </c:pt>
                  <c:pt idx="2">
                    <c:v>RB-2</c:v>
                  </c:pt>
                  <c:pt idx="3">
                    <c:v>RB-3</c:v>
                  </c:pt>
                  <c:pt idx="4">
                    <c:v>RB-4</c:v>
                  </c:pt>
                  <c:pt idx="5">
                    <c:v>RB-5</c:v>
                  </c:pt>
                  <c:pt idx="6">
                    <c:v>RB-6</c:v>
                  </c:pt>
                </c:lvl>
              </c:multiLvlStrCache>
            </c:multiLvlStrRef>
          </c:cat>
          <c:val>
            <c:numRef>
              <c:f>'Diagnoses and Anticoagulation'!$T$18:$T$24</c:f>
              <c:numCache>
                <c:formatCode>0%</c:formatCode>
                <c:ptCount val="7"/>
                <c:pt idx="0">
                  <c:v>0.14473684210526316</c:v>
                </c:pt>
                <c:pt idx="1">
                  <c:v>0</c:v>
                </c:pt>
                <c:pt idx="2">
                  <c:v>0.15789473684210525</c:v>
                </c:pt>
                <c:pt idx="3">
                  <c:v>0</c:v>
                </c:pt>
                <c:pt idx="4">
                  <c:v>0.26666666666666666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DEF-48BE-A6B5-558D045BA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15615312"/>
        <c:axId val="415613232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'Diagnoses and Anticoagulation'!$L$16:$L$17</c15:sqref>
                        </c15:formulaRef>
                      </c:ext>
                    </c:extLst>
                    <c:strCache>
                      <c:ptCount val="2"/>
                      <c:pt idx="0">
                        <c:v>AF02 New diagnoses of AF</c:v>
                      </c:pt>
                      <c:pt idx="1">
                        <c:v>New diagnoses of AF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Redbridge</c:v>
                        </c:pt>
                        <c:pt idx="1">
                          <c:v>Cranbrook</c:v>
                        </c:pt>
                        <c:pt idx="2">
                          <c:v>Fairlop</c:v>
                        </c:pt>
                        <c:pt idx="3">
                          <c:v>Seven Kings</c:v>
                        </c:pt>
                        <c:pt idx="4">
                          <c:v>Wanstead &amp; Woodford</c:v>
                        </c:pt>
                        <c:pt idx="5">
                          <c:v>Loxford</c:v>
                        </c:pt>
                        <c:pt idx="6">
                          <c:v>NewCross Alliance</c:v>
                        </c:pt>
                      </c:lvl>
                      <c:lvl>
                        <c:pt idx="1">
                          <c:v>RB-1</c:v>
                        </c:pt>
                        <c:pt idx="2">
                          <c:v>RB-2</c:v>
                        </c:pt>
                        <c:pt idx="3">
                          <c:v>RB-3</c:v>
                        </c:pt>
                        <c:pt idx="4">
                          <c:v>RB-4</c:v>
                        </c:pt>
                        <c:pt idx="5">
                          <c:v>RB-5</c:v>
                        </c:pt>
                        <c:pt idx="6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'Diagnoses and Anticoagulation'!$L$18:$L$24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7"/>
                      <c:pt idx="0">
                        <c:v>526</c:v>
                      </c:pt>
                      <c:pt idx="1">
                        <c:v>67</c:v>
                      </c:pt>
                      <c:pt idx="2">
                        <c:v>79</c:v>
                      </c:pt>
                      <c:pt idx="3">
                        <c:v>62</c:v>
                      </c:pt>
                      <c:pt idx="4">
                        <c:v>185</c:v>
                      </c:pt>
                      <c:pt idx="5">
                        <c:v>59</c:v>
                      </c:pt>
                      <c:pt idx="6">
                        <c:v>74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5DEF-48BE-A6B5-558D045BAF76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Anticoagulation'!$M$16:$M$17</c15:sqref>
                        </c15:formulaRef>
                      </c:ext>
                    </c:extLst>
                    <c:strCache>
                      <c:ptCount val="2"/>
                      <c:pt idx="0">
                        <c:v>AF03a Patients with HASBLED &lt;=2</c:v>
                      </c:pt>
                      <c:pt idx="1">
                        <c:v>HASBLED &lt;=2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Redbridge</c:v>
                        </c:pt>
                        <c:pt idx="1">
                          <c:v>Cranbrook</c:v>
                        </c:pt>
                        <c:pt idx="2">
                          <c:v>Fairlop</c:v>
                        </c:pt>
                        <c:pt idx="3">
                          <c:v>Seven Kings</c:v>
                        </c:pt>
                        <c:pt idx="4">
                          <c:v>Wanstead &amp; Woodford</c:v>
                        </c:pt>
                        <c:pt idx="5">
                          <c:v>Loxford</c:v>
                        </c:pt>
                        <c:pt idx="6">
                          <c:v>NewCross Alliance</c:v>
                        </c:pt>
                      </c:lvl>
                      <c:lvl>
                        <c:pt idx="1">
                          <c:v>RB-1</c:v>
                        </c:pt>
                        <c:pt idx="2">
                          <c:v>RB-2</c:v>
                        </c:pt>
                        <c:pt idx="3">
                          <c:v>RB-3</c:v>
                        </c:pt>
                        <c:pt idx="4">
                          <c:v>RB-4</c:v>
                        </c:pt>
                        <c:pt idx="5">
                          <c:v>RB-5</c:v>
                        </c:pt>
                        <c:pt idx="6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Anticoagulation'!$M$18:$M$24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7"/>
                      <c:pt idx="0">
                        <c:v>76</c:v>
                      </c:pt>
                      <c:pt idx="1">
                        <c:v>11</c:v>
                      </c:pt>
                      <c:pt idx="2">
                        <c:v>19</c:v>
                      </c:pt>
                      <c:pt idx="3">
                        <c:v>7</c:v>
                      </c:pt>
                      <c:pt idx="4">
                        <c:v>30</c:v>
                      </c:pt>
                      <c:pt idx="5">
                        <c:v>2</c:v>
                      </c:pt>
                      <c:pt idx="6">
                        <c:v>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5DEF-48BE-A6B5-558D045BAF76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Anticoagulation'!$N$16:$N$17</c15:sqref>
                        </c15:formulaRef>
                      </c:ext>
                    </c:extLst>
                    <c:strCache>
                      <c:ptCount val="2"/>
                      <c:pt idx="0">
                        <c:v>% HASBLED &lt;=2</c:v>
                      </c:pt>
                      <c:pt idx="1">
                        <c:v>%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Redbridge</c:v>
                        </c:pt>
                        <c:pt idx="1">
                          <c:v>Cranbrook</c:v>
                        </c:pt>
                        <c:pt idx="2">
                          <c:v>Fairlop</c:v>
                        </c:pt>
                        <c:pt idx="3">
                          <c:v>Seven Kings</c:v>
                        </c:pt>
                        <c:pt idx="4">
                          <c:v>Wanstead &amp; Woodford</c:v>
                        </c:pt>
                        <c:pt idx="5">
                          <c:v>Loxford</c:v>
                        </c:pt>
                        <c:pt idx="6">
                          <c:v>NewCross Alliance</c:v>
                        </c:pt>
                      </c:lvl>
                      <c:lvl>
                        <c:pt idx="1">
                          <c:v>RB-1</c:v>
                        </c:pt>
                        <c:pt idx="2">
                          <c:v>RB-2</c:v>
                        </c:pt>
                        <c:pt idx="3">
                          <c:v>RB-3</c:v>
                        </c:pt>
                        <c:pt idx="4">
                          <c:v>RB-4</c:v>
                        </c:pt>
                        <c:pt idx="5">
                          <c:v>RB-5</c:v>
                        </c:pt>
                        <c:pt idx="6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Anticoagulation'!$N$18:$N$24</c15:sqref>
                        </c15:formulaRef>
                      </c:ext>
                    </c:extLst>
                    <c:numCache>
                      <c:formatCode>0%</c:formatCode>
                      <c:ptCount val="7"/>
                      <c:pt idx="0">
                        <c:v>0.14448669201520911</c:v>
                      </c:pt>
                      <c:pt idx="1">
                        <c:v>0.16417910447761194</c:v>
                      </c:pt>
                      <c:pt idx="2">
                        <c:v>0.24050632911392406</c:v>
                      </c:pt>
                      <c:pt idx="3">
                        <c:v>0.11290322580645161</c:v>
                      </c:pt>
                      <c:pt idx="4">
                        <c:v>0.16216216216216217</c:v>
                      </c:pt>
                      <c:pt idx="5">
                        <c:v>3.3898305084745763E-2</c:v>
                      </c:pt>
                      <c:pt idx="6">
                        <c:v>9.45945945945946E-2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5DEF-48BE-A6B5-558D045BAF76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Anticoagulation'!$O$16:$O$17</c15:sqref>
                        </c15:formulaRef>
                      </c:ext>
                    </c:extLst>
                    <c:strCache>
                      <c:ptCount val="2"/>
                      <c:pt idx="0">
                        <c:v>AF0301 Anticoagulation Therapy Discussed (within 1 month)</c:v>
                      </c:pt>
                      <c:pt idx="1">
                        <c:v>Anticoagulation Therapy Discussed (within 1 month)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Redbridge</c:v>
                        </c:pt>
                        <c:pt idx="1">
                          <c:v>Cranbrook</c:v>
                        </c:pt>
                        <c:pt idx="2">
                          <c:v>Fairlop</c:v>
                        </c:pt>
                        <c:pt idx="3">
                          <c:v>Seven Kings</c:v>
                        </c:pt>
                        <c:pt idx="4">
                          <c:v>Wanstead &amp; Woodford</c:v>
                        </c:pt>
                        <c:pt idx="5">
                          <c:v>Loxford</c:v>
                        </c:pt>
                        <c:pt idx="6">
                          <c:v>NewCross Alliance</c:v>
                        </c:pt>
                      </c:lvl>
                      <c:lvl>
                        <c:pt idx="1">
                          <c:v>RB-1</c:v>
                        </c:pt>
                        <c:pt idx="2">
                          <c:v>RB-2</c:v>
                        </c:pt>
                        <c:pt idx="3">
                          <c:v>RB-3</c:v>
                        </c:pt>
                        <c:pt idx="4">
                          <c:v>RB-4</c:v>
                        </c:pt>
                        <c:pt idx="5">
                          <c:v>RB-5</c:v>
                        </c:pt>
                        <c:pt idx="6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Anticoagulation'!$O$18:$O$24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7"/>
                      <c:pt idx="0">
                        <c:v>32</c:v>
                      </c:pt>
                      <c:pt idx="1">
                        <c:v>6</c:v>
                      </c:pt>
                      <c:pt idx="2">
                        <c:v>12</c:v>
                      </c:pt>
                      <c:pt idx="3">
                        <c:v>2</c:v>
                      </c:pt>
                      <c:pt idx="4">
                        <c:v>12</c:v>
                      </c:pt>
                      <c:pt idx="5">
                        <c:v>0</c:v>
                      </c:pt>
                      <c:pt idx="6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DEF-48BE-A6B5-558D045BAF76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Anticoagulation'!$Q$16:$Q$17</c15:sqref>
                        </c15:formulaRef>
                      </c:ext>
                    </c:extLst>
                    <c:strCache>
                      <c:ptCount val="2"/>
                      <c:pt idx="0">
                        <c:v>AF0301a Patients started or issued prescription for anticoagulation</c:v>
                      </c:pt>
                      <c:pt idx="1">
                        <c:v>Started or issued prescription for anticoagulation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Redbridge</c:v>
                        </c:pt>
                        <c:pt idx="1">
                          <c:v>Cranbrook</c:v>
                        </c:pt>
                        <c:pt idx="2">
                          <c:v>Fairlop</c:v>
                        </c:pt>
                        <c:pt idx="3">
                          <c:v>Seven Kings</c:v>
                        </c:pt>
                        <c:pt idx="4">
                          <c:v>Wanstead &amp; Woodford</c:v>
                        </c:pt>
                        <c:pt idx="5">
                          <c:v>Loxford</c:v>
                        </c:pt>
                        <c:pt idx="6">
                          <c:v>NewCross Alliance</c:v>
                        </c:pt>
                      </c:lvl>
                      <c:lvl>
                        <c:pt idx="1">
                          <c:v>RB-1</c:v>
                        </c:pt>
                        <c:pt idx="2">
                          <c:v>RB-2</c:v>
                        </c:pt>
                        <c:pt idx="3">
                          <c:v>RB-3</c:v>
                        </c:pt>
                        <c:pt idx="4">
                          <c:v>RB-4</c:v>
                        </c:pt>
                        <c:pt idx="5">
                          <c:v>RB-5</c:v>
                        </c:pt>
                        <c:pt idx="6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Anticoagulation'!$Q$18:$Q$24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7"/>
                      <c:pt idx="0">
                        <c:v>31</c:v>
                      </c:pt>
                      <c:pt idx="1">
                        <c:v>6</c:v>
                      </c:pt>
                      <c:pt idx="2">
                        <c:v>12</c:v>
                      </c:pt>
                      <c:pt idx="3">
                        <c:v>2</c:v>
                      </c:pt>
                      <c:pt idx="4">
                        <c:v>10</c:v>
                      </c:pt>
                      <c:pt idx="5">
                        <c:v>1</c:v>
                      </c:pt>
                      <c:pt idx="6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DEF-48BE-A6B5-558D045BAF76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Anticoagulation'!$S$16:$S$17</c15:sqref>
                        </c15:formulaRef>
                      </c:ext>
                    </c:extLst>
                    <c:strCache>
                      <c:ptCount val="2"/>
                      <c:pt idx="0">
                        <c:v>AF0301b Anticoag therapy discussed with follow-up (6 weeks)</c:v>
                      </c:pt>
                      <c:pt idx="1">
                        <c:v>Anticoag therapy discussed with follow-up (4-6 weeks)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Redbridge</c:v>
                        </c:pt>
                        <c:pt idx="1">
                          <c:v>Cranbrook</c:v>
                        </c:pt>
                        <c:pt idx="2">
                          <c:v>Fairlop</c:v>
                        </c:pt>
                        <c:pt idx="3">
                          <c:v>Seven Kings</c:v>
                        </c:pt>
                        <c:pt idx="4">
                          <c:v>Wanstead &amp; Woodford</c:v>
                        </c:pt>
                        <c:pt idx="5">
                          <c:v>Loxford</c:v>
                        </c:pt>
                        <c:pt idx="6">
                          <c:v>NewCross Alliance</c:v>
                        </c:pt>
                      </c:lvl>
                      <c:lvl>
                        <c:pt idx="1">
                          <c:v>RB-1</c:v>
                        </c:pt>
                        <c:pt idx="2">
                          <c:v>RB-2</c:v>
                        </c:pt>
                        <c:pt idx="3">
                          <c:v>RB-3</c:v>
                        </c:pt>
                        <c:pt idx="4">
                          <c:v>RB-4</c:v>
                        </c:pt>
                        <c:pt idx="5">
                          <c:v>RB-5</c:v>
                        </c:pt>
                        <c:pt idx="6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Anticoagulation'!$S$18:$S$24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7"/>
                      <c:pt idx="0">
                        <c:v>11</c:v>
                      </c:pt>
                      <c:pt idx="1">
                        <c:v>0</c:v>
                      </c:pt>
                      <c:pt idx="2">
                        <c:v>3</c:v>
                      </c:pt>
                      <c:pt idx="3">
                        <c:v>0</c:v>
                      </c:pt>
                      <c:pt idx="4">
                        <c:v>8</c:v>
                      </c:pt>
                      <c:pt idx="5">
                        <c:v>0</c:v>
                      </c:pt>
                      <c:pt idx="6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DEF-48BE-A6B5-558D045BAF76}"/>
                  </c:ext>
                </c:extLst>
              </c15:ser>
            </c15:filteredBarSeries>
          </c:ext>
        </c:extLst>
      </c:barChart>
      <c:catAx>
        <c:axId val="41561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15613232"/>
        <c:crosses val="autoZero"/>
        <c:auto val="1"/>
        <c:lblAlgn val="ctr"/>
        <c:lblOffset val="100"/>
        <c:noMultiLvlLbl val="0"/>
      </c:catAx>
      <c:valAx>
        <c:axId val="4156132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15615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1919807651574508"/>
          <c:y val="3.4314090346344139E-2"/>
          <c:w val="0.26073797711783264"/>
          <c:h val="0.935991585828871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'Care Plan and Blood tests'!$Z$16</c:f>
              <c:strCache>
                <c:ptCount val="1"/>
                <c:pt idx="0">
                  <c:v>% CHADSVASC &gt;1</c:v>
                </c:pt>
              </c:strCache>
            </c:strRef>
          </c:tx>
          <c:spPr>
            <a:solidFill>
              <a:schemeClr val="accent2">
                <a:shade val="51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tests'!$Z$19:$Z$24</c:f>
              <c:numCache>
                <c:formatCode>0%</c:formatCode>
                <c:ptCount val="6"/>
                <c:pt idx="0">
                  <c:v>0.66666666666666663</c:v>
                </c:pt>
                <c:pt idx="1">
                  <c:v>0.875</c:v>
                </c:pt>
                <c:pt idx="2">
                  <c:v>0.75</c:v>
                </c:pt>
                <c:pt idx="3">
                  <c:v>0.82608695652173914</c:v>
                </c:pt>
                <c:pt idx="4">
                  <c:v>0</c:v>
                </c:pt>
                <c:pt idx="5">
                  <c:v>0.75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1-E8AC-476E-80AE-F2D33F321FE6}"/>
            </c:ext>
          </c:extLst>
        </c:ser>
        <c:ser>
          <c:idx val="3"/>
          <c:order val="3"/>
          <c:tx>
            <c:strRef>
              <c:f>'Care Plan and Blood tests'!$AB$16</c:f>
              <c:strCache>
                <c:ptCount val="1"/>
                <c:pt idx="0">
                  <c:v>% Patients with FBC</c:v>
                </c:pt>
              </c:strCache>
            </c:strRef>
          </c:tx>
          <c:spPr>
            <a:solidFill>
              <a:schemeClr val="accent2">
                <a:shade val="73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tests'!$AB$19:$AB$24</c:f>
              <c:numCache>
                <c:formatCode>0%</c:formatCode>
                <c:ptCount val="6"/>
                <c:pt idx="0">
                  <c:v>1</c:v>
                </c:pt>
                <c:pt idx="1">
                  <c:v>0.9285714285714286</c:v>
                </c:pt>
                <c:pt idx="2">
                  <c:v>1</c:v>
                </c:pt>
                <c:pt idx="3">
                  <c:v>0.78947368421052633</c:v>
                </c:pt>
                <c:pt idx="4">
                  <c:v>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3-E8AC-476E-80AE-F2D33F321FE6}"/>
            </c:ext>
          </c:extLst>
        </c:ser>
        <c:ser>
          <c:idx val="5"/>
          <c:order val="5"/>
          <c:tx>
            <c:strRef>
              <c:f>'Care Plan and Blood tests'!$AD$16</c:f>
              <c:strCache>
                <c:ptCount val="1"/>
                <c:pt idx="0">
                  <c:v>% Patients with LFT</c:v>
                </c:pt>
              </c:strCache>
            </c:strRef>
          </c:tx>
          <c:spPr>
            <a:solidFill>
              <a:schemeClr val="accent2">
                <a:shade val="94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tests'!$AD$19:$AD$24</c:f>
              <c:numCache>
                <c:formatCode>0%</c:formatCode>
                <c:ptCount val="6"/>
                <c:pt idx="0">
                  <c:v>1</c:v>
                </c:pt>
                <c:pt idx="1">
                  <c:v>0.9285714285714286</c:v>
                </c:pt>
                <c:pt idx="2">
                  <c:v>1</c:v>
                </c:pt>
                <c:pt idx="3">
                  <c:v>0.78947368421052633</c:v>
                </c:pt>
                <c:pt idx="4">
                  <c:v>0</c:v>
                </c:pt>
                <c:pt idx="5">
                  <c:v>0.77777777777777779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5-E8AC-476E-80AE-F2D33F321FE6}"/>
            </c:ext>
          </c:extLst>
        </c:ser>
        <c:ser>
          <c:idx val="7"/>
          <c:order val="7"/>
          <c:tx>
            <c:strRef>
              <c:f>'Care Plan and Blood tests'!$AF$16</c:f>
              <c:strCache>
                <c:ptCount val="1"/>
                <c:pt idx="0">
                  <c:v>% Patients with Us and Es</c:v>
                </c:pt>
              </c:strCache>
            </c:strRef>
          </c:tx>
          <c:spPr>
            <a:solidFill>
              <a:schemeClr val="accent2">
                <a:tint val="84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tests'!$AF$19:$AF$24</c:f>
              <c:numCache>
                <c:formatCode>0%</c:formatCode>
                <c:ptCount val="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0.84210526315789469</c:v>
                </c:pt>
                <c:pt idx="4">
                  <c:v>0</c:v>
                </c:pt>
                <c:pt idx="5">
                  <c:v>0.77777777777777779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7-E8AC-476E-80AE-F2D33F321FE6}"/>
            </c:ext>
          </c:extLst>
        </c:ser>
        <c:ser>
          <c:idx val="9"/>
          <c:order val="9"/>
          <c:tx>
            <c:strRef>
              <c:f>'Care Plan and Blood tests'!$AH$16</c:f>
              <c:strCache>
                <c:ptCount val="1"/>
                <c:pt idx="0">
                  <c:v>% Patients with eGFR</c:v>
                </c:pt>
              </c:strCache>
            </c:strRef>
          </c:tx>
          <c:spPr>
            <a:solidFill>
              <a:schemeClr val="accent2">
                <a:tint val="63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tests'!$AH$19:$AH$24</c:f>
              <c:numCache>
                <c:formatCode>0%</c:formatCode>
                <c:ptCount val="6"/>
                <c:pt idx="0">
                  <c:v>0</c:v>
                </c:pt>
                <c:pt idx="1">
                  <c:v>0.14285714285714285</c:v>
                </c:pt>
                <c:pt idx="2">
                  <c:v>0.66666666666666663</c:v>
                </c:pt>
                <c:pt idx="3">
                  <c:v>0.63157894736842102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9-E8AC-476E-80AE-F2D33F321FE6}"/>
            </c:ext>
          </c:extLst>
        </c:ser>
        <c:ser>
          <c:idx val="11"/>
          <c:order val="11"/>
          <c:tx>
            <c:strRef>
              <c:f>'Care Plan and Blood tests'!$AJ$16</c:f>
              <c:strCache>
                <c:ptCount val="1"/>
                <c:pt idx="0">
                  <c:v>% Patients with INR</c:v>
                </c:pt>
              </c:strCache>
            </c:strRef>
          </c:tx>
          <c:spPr>
            <a:solidFill>
              <a:schemeClr val="accent2">
                <a:tint val="41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tests'!$AJ$19:$AJ$24</c:f>
              <c:numCache>
                <c:formatCode>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0.21052631578947367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B-E8AC-476E-80AE-F2D33F321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74856831"/>
        <c:axId val="37486057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'Care Plan and Blood tests'!$Y$16</c15:sqref>
                        </c15:formulaRef>
                      </c:ext>
                    </c:extLst>
                    <c:strCache>
                      <c:ptCount val="1"/>
                      <c:pt idx="0">
                        <c:v>AF-RS01 Patients with CHADSVASC &gt;1</c:v>
                      </c:pt>
                    </c:strCache>
                  </c:strRef>
                </c:tx>
                <c:spPr>
                  <a:solidFill>
                    <a:schemeClr val="accent2">
                      <a:shade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'Care Plan and Blood tests'!$Y$19:$Y$24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6"/>
                      <c:pt idx="0">
                        <c:v>4</c:v>
                      </c:pt>
                      <c:pt idx="1">
                        <c:v>14</c:v>
                      </c:pt>
                      <c:pt idx="2">
                        <c:v>3</c:v>
                      </c:pt>
                      <c:pt idx="3">
                        <c:v>19</c:v>
                      </c:pt>
                      <c:pt idx="4">
                        <c:v>0</c:v>
                      </c:pt>
                      <c:pt idx="5">
                        <c:v>9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E8AC-476E-80AE-F2D33F321FE6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tests'!$AA$16</c15:sqref>
                        </c15:formulaRef>
                      </c:ext>
                    </c:extLst>
                    <c:strCache>
                      <c:ptCount val="1"/>
                      <c:pt idx="0">
                        <c:v>AF-RS0101 Patients with FBC</c:v>
                      </c:pt>
                    </c:strCache>
                  </c:strRef>
                </c:tx>
                <c:spPr>
                  <a:solidFill>
                    <a:schemeClr val="accent2">
                      <a:shade val="62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tests'!$AA$19:$AA$24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6"/>
                      <c:pt idx="0">
                        <c:v>4</c:v>
                      </c:pt>
                      <c:pt idx="1">
                        <c:v>13</c:v>
                      </c:pt>
                      <c:pt idx="2">
                        <c:v>3</c:v>
                      </c:pt>
                      <c:pt idx="3">
                        <c:v>15</c:v>
                      </c:pt>
                      <c:pt idx="4">
                        <c:v>0</c:v>
                      </c:pt>
                      <c:pt idx="5">
                        <c:v>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E8AC-476E-80AE-F2D33F321FE6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tests'!$AC$16</c15:sqref>
                        </c15:formulaRef>
                      </c:ext>
                    </c:extLst>
                    <c:strCache>
                      <c:ptCount val="1"/>
                      <c:pt idx="0">
                        <c:v>AF-RS0102 Patients with LFT</c:v>
                      </c:pt>
                    </c:strCache>
                  </c:strRef>
                </c:tx>
                <c:spPr>
                  <a:solidFill>
                    <a:schemeClr val="accent2">
                      <a:shade val="83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tests'!$AC$19:$AC$24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6"/>
                      <c:pt idx="0">
                        <c:v>4</c:v>
                      </c:pt>
                      <c:pt idx="1">
                        <c:v>13</c:v>
                      </c:pt>
                      <c:pt idx="2">
                        <c:v>3</c:v>
                      </c:pt>
                      <c:pt idx="3">
                        <c:v>15</c:v>
                      </c:pt>
                      <c:pt idx="4">
                        <c:v>0</c:v>
                      </c:pt>
                      <c:pt idx="5">
                        <c:v>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E8AC-476E-80AE-F2D33F321FE6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tests'!$AE$16</c15:sqref>
                        </c15:formulaRef>
                      </c:ext>
                    </c:extLst>
                    <c:strCache>
                      <c:ptCount val="1"/>
                      <c:pt idx="0">
                        <c:v>AF-RS0103 Patients with Us and Es</c:v>
                      </c:pt>
                    </c:strCache>
                  </c:strRef>
                </c:tx>
                <c:spPr>
                  <a:solidFill>
                    <a:schemeClr val="accent2">
                      <a:tint val="95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tests'!$AE$19:$AE$24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6"/>
                      <c:pt idx="0">
                        <c:v>4</c:v>
                      </c:pt>
                      <c:pt idx="1">
                        <c:v>14</c:v>
                      </c:pt>
                      <c:pt idx="2">
                        <c:v>3</c:v>
                      </c:pt>
                      <c:pt idx="3">
                        <c:v>16</c:v>
                      </c:pt>
                      <c:pt idx="4">
                        <c:v>0</c:v>
                      </c:pt>
                      <c:pt idx="5">
                        <c:v>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E8AC-476E-80AE-F2D33F321FE6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tests'!$AG$16</c15:sqref>
                        </c15:formulaRef>
                      </c:ext>
                    </c:extLst>
                    <c:strCache>
                      <c:ptCount val="1"/>
                      <c:pt idx="0">
                        <c:v>AF-RS0104 Patients with eGFR</c:v>
                      </c:pt>
                    </c:strCache>
                  </c:strRef>
                </c:tx>
                <c:spPr>
                  <a:solidFill>
                    <a:schemeClr val="accent2">
                      <a:tint val="74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tests'!$AG$19:$AG$24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6"/>
                      <c:pt idx="0">
                        <c:v>0</c:v>
                      </c:pt>
                      <c:pt idx="1">
                        <c:v>2</c:v>
                      </c:pt>
                      <c:pt idx="2">
                        <c:v>2</c:v>
                      </c:pt>
                      <c:pt idx="3">
                        <c:v>12</c:v>
                      </c:pt>
                      <c:pt idx="4">
                        <c:v>0</c:v>
                      </c:pt>
                      <c:pt idx="5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E8AC-476E-80AE-F2D33F321FE6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tests'!$AI$16</c15:sqref>
                        </c15:formulaRef>
                      </c:ext>
                    </c:extLst>
                    <c:strCache>
                      <c:ptCount val="1"/>
                      <c:pt idx="0">
                        <c:v>AF-RS0105 Patients with INR</c:v>
                      </c:pt>
                    </c:strCache>
                  </c:strRef>
                </c:tx>
                <c:spPr>
                  <a:solidFill>
                    <a:schemeClr val="accent2">
                      <a:tint val="52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tests'!$AI$19:$AI$24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6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4</c:v>
                      </c:pt>
                      <c:pt idx="4">
                        <c:v>0</c:v>
                      </c:pt>
                      <c:pt idx="5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E8AC-476E-80AE-F2D33F321FE6}"/>
                  </c:ext>
                </c:extLst>
              </c15:ser>
            </c15:filteredBarSeries>
          </c:ext>
        </c:extLst>
      </c:barChart>
      <c:catAx>
        <c:axId val="3748568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4860575"/>
        <c:crosses val="autoZero"/>
        <c:auto val="1"/>
        <c:lblAlgn val="ctr"/>
        <c:lblOffset val="100"/>
        <c:noMultiLvlLbl val="0"/>
      </c:catAx>
      <c:valAx>
        <c:axId val="3748605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48568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263578991348206E-2"/>
          <c:y val="0.17129315984483928"/>
          <c:w val="0.60677674227311773"/>
          <c:h val="0.563050674509795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'Care Plan and Blood tests'!$G$17</c:f>
              <c:strCache>
                <c:ptCount val="1"/>
                <c:pt idx="0">
                  <c:v>BP, BMI, CHADsVASC, Care Plan &amp; written info provided (for payment)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tests'!$G$19:$G$24</c:f>
              <c:numCache>
                <c:formatCode>_-* #,##0_-;\-* #,##0_-;_-* "-"??_-;_-@_-</c:formatCode>
                <c:ptCount val="6"/>
                <c:pt idx="0">
                  <c:v>5</c:v>
                </c:pt>
                <c:pt idx="1">
                  <c:v>12</c:v>
                </c:pt>
                <c:pt idx="2">
                  <c:v>4</c:v>
                </c:pt>
                <c:pt idx="3">
                  <c:v>16</c:v>
                </c:pt>
                <c:pt idx="4">
                  <c:v>1</c:v>
                </c:pt>
                <c:pt idx="5">
                  <c:v>6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C199-4C56-9499-3CB6E4A91929}"/>
            </c:ext>
          </c:extLst>
        </c:ser>
        <c:ser>
          <c:idx val="2"/>
          <c:order val="2"/>
          <c:tx>
            <c:strRef>
              <c:f>'Care Plan and Blood tests'!$I$17</c:f>
              <c:strCache>
                <c:ptCount val="1"/>
                <c:pt idx="0">
                  <c:v>BP prior to or on same day as CP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tests'!$I$19:$I$24</c:f>
              <c:numCache>
                <c:formatCode>_-* #,##0_-;\-* #,##0_-;_-* "-"??_-;_-@_-</c:formatCode>
                <c:ptCount val="6"/>
                <c:pt idx="0">
                  <c:v>5</c:v>
                </c:pt>
                <c:pt idx="1">
                  <c:v>15</c:v>
                </c:pt>
                <c:pt idx="2">
                  <c:v>4</c:v>
                </c:pt>
                <c:pt idx="3">
                  <c:v>21</c:v>
                </c:pt>
                <c:pt idx="4">
                  <c:v>0</c:v>
                </c:pt>
                <c:pt idx="5">
                  <c:v>8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2-C199-4C56-9499-3CB6E4A91929}"/>
            </c:ext>
          </c:extLst>
        </c:ser>
        <c:ser>
          <c:idx val="4"/>
          <c:order val="4"/>
          <c:tx>
            <c:strRef>
              <c:f>'Care Plan and Blood tests'!$K$17</c:f>
              <c:strCache>
                <c:ptCount val="1"/>
                <c:pt idx="0">
                  <c:v>BMI prior to or on same day as CP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tests'!$K$19:$K$24</c:f>
              <c:numCache>
                <c:formatCode>_-* #,##0_-;\-* #,##0_-;_-* "-"??_-;_-@_-</c:formatCode>
                <c:ptCount val="6"/>
                <c:pt idx="0">
                  <c:v>5</c:v>
                </c:pt>
                <c:pt idx="1">
                  <c:v>14</c:v>
                </c:pt>
                <c:pt idx="2">
                  <c:v>4</c:v>
                </c:pt>
                <c:pt idx="3">
                  <c:v>18</c:v>
                </c:pt>
                <c:pt idx="4">
                  <c:v>0</c:v>
                </c:pt>
                <c:pt idx="5">
                  <c:v>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4-C199-4C56-9499-3CB6E4A91929}"/>
            </c:ext>
          </c:extLst>
        </c:ser>
        <c:ser>
          <c:idx val="6"/>
          <c:order val="6"/>
          <c:tx>
            <c:strRef>
              <c:f>'Care Plan and Blood tests'!$M$17</c:f>
              <c:strCache>
                <c:ptCount val="1"/>
                <c:pt idx="0">
                  <c:v>Careplan same day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tests'!$M$19:$M$24</c:f>
              <c:numCache>
                <c:formatCode>_-* #,##0_-;\-* #,##0_-;_-* "-"??_-;_-@_-</c:formatCode>
                <c:ptCount val="6"/>
                <c:pt idx="0">
                  <c:v>5</c:v>
                </c:pt>
                <c:pt idx="1">
                  <c:v>16</c:v>
                </c:pt>
                <c:pt idx="2">
                  <c:v>4</c:v>
                </c:pt>
                <c:pt idx="3">
                  <c:v>23</c:v>
                </c:pt>
                <c:pt idx="4">
                  <c:v>0</c:v>
                </c:pt>
                <c:pt idx="5">
                  <c:v>10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6-C199-4C56-9499-3CB6E4A91929}"/>
            </c:ext>
          </c:extLst>
        </c:ser>
        <c:ser>
          <c:idx val="8"/>
          <c:order val="8"/>
          <c:tx>
            <c:strRef>
              <c:f>'Care Plan and Blood tests'!$O$17</c:f>
              <c:strCache>
                <c:ptCount val="1"/>
                <c:pt idx="0">
                  <c:v>CHADsVASC same day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tests'!$O$19:$O$24</c:f>
              <c:numCache>
                <c:formatCode>_-* #,##0_-;\-* #,##0_-;_-* "-"??_-;_-@_-</c:formatCode>
                <c:ptCount val="6"/>
                <c:pt idx="0">
                  <c:v>5</c:v>
                </c:pt>
                <c:pt idx="1">
                  <c:v>15</c:v>
                </c:pt>
                <c:pt idx="2">
                  <c:v>4</c:v>
                </c:pt>
                <c:pt idx="3">
                  <c:v>23</c:v>
                </c:pt>
                <c:pt idx="4">
                  <c:v>0</c:v>
                </c:pt>
                <c:pt idx="5">
                  <c:v>12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E-C199-4C56-9499-3CB6E4A91929}"/>
            </c:ext>
          </c:extLst>
        </c:ser>
        <c:ser>
          <c:idx val="10"/>
          <c:order val="10"/>
          <c:tx>
            <c:strRef>
              <c:f>'Care Plan and Blood tests'!$Q$17</c:f>
              <c:strCache>
                <c:ptCount val="1"/>
                <c:pt idx="0">
                  <c:v>Written information provided same day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tests'!$Q$19:$Q$24</c:f>
              <c:numCache>
                <c:formatCode>_-* #,##0_-;\-* #,##0_-;_-* "-"??_-;_-@_-</c:formatCode>
                <c:ptCount val="6"/>
                <c:pt idx="0">
                  <c:v>5</c:v>
                </c:pt>
                <c:pt idx="1">
                  <c:v>16</c:v>
                </c:pt>
                <c:pt idx="2">
                  <c:v>3</c:v>
                </c:pt>
                <c:pt idx="3">
                  <c:v>20</c:v>
                </c:pt>
                <c:pt idx="4">
                  <c:v>0</c:v>
                </c:pt>
                <c:pt idx="5">
                  <c:v>11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0-C199-4C56-9499-3CB6E4A91929}"/>
            </c:ext>
          </c:extLst>
        </c:ser>
        <c:ser>
          <c:idx val="12"/>
          <c:order val="12"/>
          <c:tx>
            <c:strRef>
              <c:f>'Care Plan and Blood tests'!$S$17</c:f>
              <c:strCache>
                <c:ptCount val="1"/>
                <c:pt idx="0">
                  <c:v>Alcohol consumption (12m)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tests'!$S$19:$S$24</c:f>
              <c:numCache>
                <c:formatCode>_-* #,##0_-;\-* #,##0_-;_-* "-"??_-;_-@_-</c:formatCode>
                <c:ptCount val="6"/>
                <c:pt idx="0">
                  <c:v>6</c:v>
                </c:pt>
                <c:pt idx="1">
                  <c:v>9</c:v>
                </c:pt>
                <c:pt idx="2">
                  <c:v>2</c:v>
                </c:pt>
                <c:pt idx="3">
                  <c:v>13</c:v>
                </c:pt>
                <c:pt idx="4">
                  <c:v>0</c:v>
                </c:pt>
                <c:pt idx="5">
                  <c:v>10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2-C199-4C56-9499-3CB6E4A91929}"/>
            </c:ext>
          </c:extLst>
        </c:ser>
        <c:ser>
          <c:idx val="14"/>
          <c:order val="14"/>
          <c:tx>
            <c:strRef>
              <c:f>'Care Plan and Blood tests'!$U$17</c:f>
              <c:strCache>
                <c:ptCount val="1"/>
                <c:pt idx="0">
                  <c:v>Smoking status (12m)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Cranbrook</c:v>
                  </c:pt>
                  <c:pt idx="1">
                    <c:v>Fairlop</c:v>
                  </c:pt>
                  <c:pt idx="2">
                    <c:v>Seven Kings</c:v>
                  </c:pt>
                  <c:pt idx="3">
                    <c:v>Wanstead &amp; Woodford</c:v>
                  </c:pt>
                  <c:pt idx="4">
                    <c:v>Loxford</c:v>
                  </c:pt>
                  <c:pt idx="5">
                    <c:v>NewCross Alliance</c:v>
                  </c:pt>
                </c:lvl>
                <c:lvl>
                  <c:pt idx="0">
                    <c:v>RB-1</c:v>
                  </c:pt>
                  <c:pt idx="1">
                    <c:v>RB-2</c:v>
                  </c:pt>
                  <c:pt idx="2">
                    <c:v>RB-3</c:v>
                  </c:pt>
                  <c:pt idx="3">
                    <c:v>RB-4</c:v>
                  </c:pt>
                  <c:pt idx="4">
                    <c:v>RB-5</c:v>
                  </c:pt>
                  <c:pt idx="5">
                    <c:v>RB-6</c:v>
                  </c:pt>
                </c:lvl>
              </c:multiLvlStrCache>
            </c:multiLvlStrRef>
          </c:cat>
          <c:val>
            <c:numRef>
              <c:f>'Care Plan and Blood tests'!$U$19:$U$24</c:f>
              <c:numCache>
                <c:formatCode>_-* #,##0_-;\-* #,##0_-;_-* "-"??_-;_-@_-</c:formatCode>
                <c:ptCount val="6"/>
                <c:pt idx="0">
                  <c:v>5</c:v>
                </c:pt>
                <c:pt idx="1">
                  <c:v>12</c:v>
                </c:pt>
                <c:pt idx="2">
                  <c:v>3</c:v>
                </c:pt>
                <c:pt idx="3">
                  <c:v>19</c:v>
                </c:pt>
                <c:pt idx="4">
                  <c:v>0</c:v>
                </c:pt>
                <c:pt idx="5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EA7-42E0-9AA2-0573CEB816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285874480"/>
        <c:axId val="128586865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'Care Plan and Blood tests'!$H$17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'Care Plan and Blood tests'!$H$19:$H$24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0.83333333333333337</c:v>
                      </c:pt>
                      <c:pt idx="1">
                        <c:v>0.75</c:v>
                      </c:pt>
                      <c:pt idx="2">
                        <c:v>1</c:v>
                      </c:pt>
                      <c:pt idx="3">
                        <c:v>0.69565217391304346</c:v>
                      </c:pt>
                      <c:pt idx="4">
                        <c:v>0</c:v>
                      </c:pt>
                      <c:pt idx="5">
                        <c:v>0.5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C199-4C56-9499-3CB6E4A91929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tests'!$J$17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tests'!$J$19:$J$24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0.83333333333333337</c:v>
                      </c:pt>
                      <c:pt idx="1">
                        <c:v>0.9375</c:v>
                      </c:pt>
                      <c:pt idx="2">
                        <c:v>1</c:v>
                      </c:pt>
                      <c:pt idx="3">
                        <c:v>0.91304347826086951</c:v>
                      </c:pt>
                      <c:pt idx="4">
                        <c:v>0</c:v>
                      </c:pt>
                      <c:pt idx="5">
                        <c:v>0.66666666666666663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C199-4C56-9499-3CB6E4A91929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tests'!$L$17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tests'!$L$19:$L$24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0.83333333333333337</c:v>
                      </c:pt>
                      <c:pt idx="1">
                        <c:v>0.875</c:v>
                      </c:pt>
                      <c:pt idx="2">
                        <c:v>1</c:v>
                      </c:pt>
                      <c:pt idx="3">
                        <c:v>0.78260869565217395</c:v>
                      </c:pt>
                      <c:pt idx="4">
                        <c:v>0</c:v>
                      </c:pt>
                      <c:pt idx="5">
                        <c:v>0.75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C199-4C56-9499-3CB6E4A91929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tests'!$N$17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tests'!$N$19:$N$24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0.83333333333333337</c:v>
                      </c:pt>
                      <c:pt idx="1">
                        <c:v>1</c:v>
                      </c:pt>
                      <c:pt idx="2">
                        <c:v>1</c:v>
                      </c:pt>
                      <c:pt idx="3">
                        <c:v>1</c:v>
                      </c:pt>
                      <c:pt idx="4">
                        <c:v>0</c:v>
                      </c:pt>
                      <c:pt idx="5">
                        <c:v>0.83333333333333337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C199-4C56-9499-3CB6E4A91929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tests'!$P$17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tests'!$P$19:$P$24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0.83333333333333337</c:v>
                      </c:pt>
                      <c:pt idx="1">
                        <c:v>0.9375</c:v>
                      </c:pt>
                      <c:pt idx="2">
                        <c:v>1</c:v>
                      </c:pt>
                      <c:pt idx="3">
                        <c:v>1</c:v>
                      </c:pt>
                      <c:pt idx="4">
                        <c:v>0</c:v>
                      </c:pt>
                      <c:pt idx="5">
                        <c:v>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C199-4C56-9499-3CB6E4A91929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tests'!$R$17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tests'!$R$19:$R$24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0.83333333333333337</c:v>
                      </c:pt>
                      <c:pt idx="1">
                        <c:v>1</c:v>
                      </c:pt>
                      <c:pt idx="2">
                        <c:v>0.75</c:v>
                      </c:pt>
                      <c:pt idx="3">
                        <c:v>0.86956521739130432</c:v>
                      </c:pt>
                      <c:pt idx="4">
                        <c:v>0</c:v>
                      </c:pt>
                      <c:pt idx="5">
                        <c:v>0.91666666666666663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1-C199-4C56-9499-3CB6E4A91929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tests'!$T$17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tests'!$T$19:$T$24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1</c:v>
                      </c:pt>
                      <c:pt idx="1">
                        <c:v>0.5625</c:v>
                      </c:pt>
                      <c:pt idx="2">
                        <c:v>0.5</c:v>
                      </c:pt>
                      <c:pt idx="3">
                        <c:v>0.56521739130434778</c:v>
                      </c:pt>
                      <c:pt idx="4">
                        <c:v>0</c:v>
                      </c:pt>
                      <c:pt idx="5">
                        <c:v>0.83333333333333337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0-6EA7-42E0-9AA2-0573CEB816F6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tests'!$V$17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Cranbrook</c:v>
                        </c:pt>
                        <c:pt idx="1">
                          <c:v>Fairlop</c:v>
                        </c:pt>
                        <c:pt idx="2">
                          <c:v>Seven Kings</c:v>
                        </c:pt>
                        <c:pt idx="3">
                          <c:v>Wanstead &amp; Woodford</c:v>
                        </c:pt>
                        <c:pt idx="4">
                          <c:v>Loxford</c:v>
                        </c:pt>
                        <c:pt idx="5">
                          <c:v>NewCross Alliance</c:v>
                        </c:pt>
                      </c:lvl>
                      <c:lvl>
                        <c:pt idx="0">
                          <c:v>RB-1</c:v>
                        </c:pt>
                        <c:pt idx="1">
                          <c:v>RB-2</c:v>
                        </c:pt>
                        <c:pt idx="2">
                          <c:v>RB-3</c:v>
                        </c:pt>
                        <c:pt idx="3">
                          <c:v>RB-4</c:v>
                        </c:pt>
                        <c:pt idx="4">
                          <c:v>RB-5</c:v>
                        </c:pt>
                        <c:pt idx="5">
                          <c:v>RB-6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tests'!$V$19:$V$24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0.83333333333333337</c:v>
                      </c:pt>
                      <c:pt idx="1">
                        <c:v>0.75</c:v>
                      </c:pt>
                      <c:pt idx="2">
                        <c:v>0.75</c:v>
                      </c:pt>
                      <c:pt idx="3">
                        <c:v>0.82608695652173914</c:v>
                      </c:pt>
                      <c:pt idx="4">
                        <c:v>0</c:v>
                      </c:pt>
                      <c:pt idx="5">
                        <c:v>0.58333333333333337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6EA7-42E0-9AA2-0573CEB816F6}"/>
                  </c:ext>
                </c:extLst>
              </c15:ser>
            </c15:filteredBarSeries>
          </c:ext>
        </c:extLst>
      </c:barChart>
      <c:catAx>
        <c:axId val="128587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85868656"/>
        <c:crosses val="autoZero"/>
        <c:auto val="1"/>
        <c:lblAlgn val="ctr"/>
        <c:lblOffset val="100"/>
        <c:noMultiLvlLbl val="0"/>
      </c:catAx>
      <c:valAx>
        <c:axId val="1285868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85874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6454388878225401"/>
          <c:y val="4.1119174221478851E-2"/>
          <c:w val="0.28208434129046989"/>
          <c:h val="0.8862876718230938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7">
  <a:schemeClr val="accent4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495300</xdr:colOff>
      <xdr:row>0</xdr:row>
      <xdr:rowOff>107017</xdr:rowOff>
    </xdr:from>
    <xdr:to>
      <xdr:col>6</xdr:col>
      <xdr:colOff>435278</xdr:colOff>
      <xdr:row>2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87100" y="107017"/>
          <a:ext cx="1159178" cy="6454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05118" y="212912"/>
          <a:ext cx="20448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3989293</xdr:colOff>
      <xdr:row>1</xdr:row>
      <xdr:rowOff>180414</xdr:rowOff>
    </xdr:from>
    <xdr:to>
      <xdr:col>10</xdr:col>
      <xdr:colOff>134471</xdr:colOff>
      <xdr:row>13</xdr:row>
      <xdr:rowOff>33617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11205</xdr:colOff>
      <xdr:row>2</xdr:row>
      <xdr:rowOff>67235</xdr:rowOff>
    </xdr:from>
    <xdr:to>
      <xdr:col>25</xdr:col>
      <xdr:colOff>268940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280146</xdr:colOff>
      <xdr:row>2</xdr:row>
      <xdr:rowOff>44822</xdr:rowOff>
    </xdr:from>
    <xdr:to>
      <xdr:col>20</xdr:col>
      <xdr:colOff>67235</xdr:colOff>
      <xdr:row>13</xdr:row>
      <xdr:rowOff>179293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34</xdr:col>
      <xdr:colOff>81556</xdr:colOff>
      <xdr:row>0</xdr:row>
      <xdr:rowOff>94130</xdr:rowOff>
    </xdr:from>
    <xdr:to>
      <xdr:col>36</xdr:col>
      <xdr:colOff>232204</xdr:colOff>
      <xdr:row>1</xdr:row>
      <xdr:rowOff>156882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747880" y="94130"/>
          <a:ext cx="1159178" cy="645458"/>
        </a:xfrm>
        <a:prstGeom prst="rect">
          <a:avLst/>
        </a:prstGeom>
      </xdr:spPr>
    </xdr:pic>
    <xdr:clientData/>
  </xdr:twoCellAnchor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3" name="Chevro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561415" y="212912"/>
          <a:ext cx="20504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  <xdr:twoCellAnchor>
    <xdr:from>
      <xdr:col>20</xdr:col>
      <xdr:colOff>381000</xdr:colOff>
      <xdr:row>3</xdr:row>
      <xdr:rowOff>112059</xdr:rowOff>
    </xdr:from>
    <xdr:to>
      <xdr:col>33</xdr:col>
      <xdr:colOff>347381</xdr:colOff>
      <xdr:row>13</xdr:row>
      <xdr:rowOff>156883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1697689</xdr:colOff>
      <xdr:row>2</xdr:row>
      <xdr:rowOff>22412</xdr:rowOff>
    </xdr:from>
    <xdr:to>
      <xdr:col>19</xdr:col>
      <xdr:colOff>33617</xdr:colOff>
      <xdr:row>13</xdr:row>
      <xdr:rowOff>112059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6" name="Chevro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1890" y="212912"/>
          <a:ext cx="20504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16" applyNumberFormats="0" applyBorderFormats="0" applyFontFormats="0" applyPatternFormats="0" applyAlignmentFormats="0" applyWidthHeightFormats="0">
  <queryTableRefresh nextId="22">
    <queryTableFields count="11">
      <queryTableField id="1" name="Registered practice" tableColumnId="1"/>
      <queryTableField id="2" name="Registered practice ID" tableColumnId="2"/>
      <queryTableField id="11" name="AF0101 Patients with regular pulse rhythm (12m)" tableColumnId="11"/>
      <queryTableField id="20" name="AF0102a AF Diagnosis through Opportunistic rhythm pulse check.csv" tableColumnId="3"/>
      <queryTableField id="12" name="AF0102 Patients with irregular pulse rhythm (12m)" tableColumnId="12"/>
      <queryTableField id="13" name="AF01 L&amp;D No CVD  =65 years old" tableColumnId="13"/>
      <queryTableField id="14" name="AF01 Patients with pulse rhythm recorded (12m)" tableColumnId="14"/>
      <queryTableField id="15" name="AF02 New diagnoses of AF 2020-21" tableColumnId="15"/>
      <queryTableField id="16" name="AF03a Patients with HASBLED  =2" tableColumnId="16"/>
      <queryTableField id="17" name="AF03b Patients with HASBLED  =3" tableColumnId="17"/>
      <queryTableField id="18" name="Listsize" tableColumnId="18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6" xr16:uid="{00000000-0016-0000-0700-000001000000}" autoFormatId="16" applyNumberFormats="0" applyBorderFormats="0" applyFontFormats="0" applyPatternFormats="0" applyAlignmentFormats="0" applyWidthHeightFormats="0">
  <queryTableRefresh nextId="16">
    <queryTableFields count="15">
      <queryTableField id="1" name="Practice ID" tableColumnId="1"/>
      <queryTableField id="2" name="Practice" tableColumnId="2"/>
      <queryTableField id="3" name="Locality ID" tableColumnId="3"/>
      <queryTableField id="4" name="Locality" tableColumnId="4"/>
      <queryTableField id="5" name="SubLocality ID" tableColumnId="5"/>
      <queryTableField id="6" name="SubLocality" tableColumnId="6"/>
      <queryTableField id="7" name="Clinical System" tableColumnId="7"/>
      <queryTableField id="8" name="Address 1" tableColumnId="8"/>
      <queryTableField id="9" name="Address 2" tableColumnId="9"/>
      <queryTableField id="10" name="Postcode" tableColumnId="10"/>
      <queryTableField id="11" name="Grid Reference" tableColumnId="11"/>
      <queryTableField id="12" name="X (easting)" tableColumnId="12"/>
      <queryTableField id="13" name="Y (northing)" tableColumnId="13"/>
      <queryTableField id="14" name="Latitude" tableColumnId="14"/>
      <queryTableField id="15" name="Longitude" tableColumnId="15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800-000002000000}" autoFormatId="16" applyNumberFormats="0" applyBorderFormats="0" applyFontFormats="0" applyPatternFormats="0" applyAlignmentFormats="0" applyWidthHeightFormats="0">
  <queryTableRefresh nextId="150">
    <queryTableFields count="36">
      <queryTableField id="114" name="ProjectID" tableColumnId="114"/>
      <queryTableField id="115" name="Rel_D" tableColumnId="115"/>
      <queryTableField id="116" name="Run_D" tableColumnId="116"/>
      <queryTableField id="117" name="OrgID" tableColumnId="117"/>
      <queryTableField id="118" name="AF01 L&amp;D No CVD &gt;=65 years old" tableColumnId="118"/>
      <queryTableField id="119" name="AF01 Patients with pulse rate and rhythm recorded (12m)" tableColumnId="119"/>
      <queryTableField id="120" name="AF0101 Patients with regular pulse rhythm (12m)" tableColumnId="120"/>
      <queryTableField id="121" name="AF0102 Patients with irregular pulse rhythm (12m)" tableColumnId="121"/>
      <queryTableField id="122" name="AF0102a AF Diagnosis through Opportunistic rhythm pulse check" tableColumnId="122"/>
      <queryTableField id="123" name="AF02 New diagnoses of AF" tableColumnId="123"/>
      <queryTableField id="124" name="AF02-CP Patients on AF care pathway" tableColumnId="124"/>
      <queryTableField id="125" name="AF02-CP01 Patients with BP prior to or on same day as CP" tableColumnId="125"/>
      <queryTableField id="126" name="AF02-CP02 Patients with BMI prior to or on same day as CP" tableColumnId="126"/>
      <queryTableField id="127" name="AF02-CP03 Patients with Careplan same day" tableColumnId="127"/>
      <queryTableField id="128" name="AF02-CP04 Patients with CHADsVASC same day" tableColumnId="128"/>
      <queryTableField id="129" name="AF02-CP05 Patients with written information provided same day" tableColumnId="129"/>
      <queryTableField id="130" name="AF02-CP06 Patients with Alcohol consumption (12m)" tableColumnId="130"/>
      <queryTableField id="131" name="AF02-CP07 Patients with smoking status (12m)" tableColumnId="131"/>
      <queryTableField id="132" name="AF02-RS Patients with CHADSVASC recorded (12m)" tableColumnId="132"/>
      <queryTableField id="133" name="AF03a Patients with HASBLED &lt;=2" tableColumnId="133"/>
      <queryTableField id="134" name="AF0301 Anticoagulation Therapy Discussed (within 1 month)" tableColumnId="134"/>
      <queryTableField id="135" name="AF0301a Patients started or issued prescription for anticoagulation" tableColumnId="135"/>
      <queryTableField id="136" name="AF0301b Anticoag therapy discussed with follow-up (6 weeks)" tableColumnId="136"/>
      <queryTableField id="137" name="AF03b Patients with HASBLED &gt;=3" tableColumnId="137"/>
      <queryTableField id="138" name="AF0302 Referral to haematologist" tableColumnId="138"/>
      <queryTableField id="139" name="AF02-CP0 BP, BMI, CHADsVASC (for payment)" tableColumnId="139"/>
      <queryTableField id="140" name="AF-RS01 Patients with CHADSVASC &gt;1" tableColumnId="140"/>
      <queryTableField id="141" name="AF-RS0101 Patients with FBC" tableColumnId="141"/>
      <queryTableField id="142" name="AF-RS0102 Patients with LFT" tableColumnId="142"/>
      <queryTableField id="143" name="AF-RS0103 Patients with Us and Es" tableColumnId="143"/>
      <queryTableField id="144" name="AF-RS0104 Patients with eGFR" tableColumnId="144"/>
      <queryTableField id="145" name="AF-RS0105 Patients with INR" tableColumnId="145"/>
      <queryTableField id="146" name="Practice" tableColumnId="146"/>
      <queryTableField id="147" name="Locality ID" tableColumnId="147"/>
      <queryTableField id="148" name="SubLocality ID" tableColumnId="148"/>
      <queryTableField id="149" name="SubLocality" tableColumnId="149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_01_01_2022" displayName="_01_01_2022" ref="A1:K6" tableType="queryTable" totalsRowShown="0">
  <autoFilter ref="A1:K6" xr:uid="{00000000-0009-0000-0100-000004000000}"/>
  <tableColumns count="11">
    <tableColumn id="1" xr3:uid="{00000000-0010-0000-0000-000001000000}" uniqueName="1" name="Registered practice" queryTableFieldId="1"/>
    <tableColumn id="2" xr3:uid="{00000000-0010-0000-0000-000002000000}" uniqueName="2" name="Registered practice ID" queryTableFieldId="2"/>
    <tableColumn id="11" xr3:uid="{00000000-0010-0000-0000-00000B000000}" uniqueName="11" name="AF0101 Patients with regular pulse rhythm (12m)" queryTableFieldId="11"/>
    <tableColumn id="3" xr3:uid="{946AACD5-D4D3-4A36-83CB-47D904926BB9}" uniqueName="3" name="AF0102a AF Diagnosis through Opportunistic rhythm pulse check" queryTableFieldId="20"/>
    <tableColumn id="12" xr3:uid="{00000000-0010-0000-0000-00000C000000}" uniqueName="12" name="AF0102 Patients with irregular pulse rhythm (12m)" queryTableFieldId="12"/>
    <tableColumn id="13" xr3:uid="{00000000-0010-0000-0000-00000D000000}" uniqueName="13" name="AF01 L&amp;D No CVD &gt;=65 years old" queryTableFieldId="13"/>
    <tableColumn id="14" xr3:uid="{00000000-0010-0000-0000-00000E000000}" uniqueName="14" name="AF01 Patients with pulse rhythm recorded (12m)" queryTableFieldId="14"/>
    <tableColumn id="15" xr3:uid="{00000000-0010-0000-0000-00000F000000}" uniqueName="15" name="AF02 New diagnoses of AF 2020-21" queryTableFieldId="15"/>
    <tableColumn id="16" xr3:uid="{00000000-0010-0000-0000-000010000000}" uniqueName="16" name="AF03a Patients with HASBLED  =2" queryTableFieldId="16"/>
    <tableColumn id="17" xr3:uid="{00000000-0010-0000-0000-000011000000}" uniqueName="17" name="AF03b Patients with HASBLED  =3" queryTableFieldId="17"/>
    <tableColumn id="18" xr3:uid="{00000000-0010-0000-0000-000012000000}" uniqueName="18" name="Listsize" queryTableFieldId="18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C55" totalsRowShown="0">
  <autoFilter ref="A1:C55" xr:uid="{00000000-0009-0000-0100-000002000000}"/>
  <tableColumns count="3">
    <tableColumn id="1" xr3:uid="{00000000-0010-0000-0100-000001000000}" name="Metric"/>
    <tableColumn id="2" xr3:uid="{00000000-0010-0000-0100-000002000000}" name="Metric Code" dataDxfId="76">
      <calculatedColumnFormula>LEFT(Table2[[#This Row],[Metric]],FIND(" ",Table2[[#This Row],[Metric]]))</calculatedColumnFormula>
    </tableColumn>
    <tableColumn id="3" xr3:uid="{00000000-0010-0000-0100-000003000000}" name="Metric Title" dataDxfId="75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BHRAF201920" displayName="BHRAF201920" ref="A1:AH1157" totalsRowShown="0" headerRowDxfId="74" dataDxfId="73">
  <sortState xmlns:xlrd2="http://schemas.microsoft.com/office/spreadsheetml/2017/richdata2" ref="A2:AH802">
    <sortCondition ref="B1:B802"/>
  </sortState>
  <tableColumns count="34">
    <tableColumn id="1" xr3:uid="{00000000-0010-0000-0200-000001000000}" name="ProjectID" dataDxfId="72"/>
    <tableColumn id="2" xr3:uid="{00000000-0010-0000-0200-000002000000}" name="Rel_D" dataDxfId="71"/>
    <tableColumn id="3" xr3:uid="{00000000-0010-0000-0200-000003000000}" name="Run_D" dataDxfId="70"/>
    <tableColumn id="4" xr3:uid="{00000000-0010-0000-0200-000004000000}" name="OrgID" dataDxfId="69"/>
    <tableColumn id="5" xr3:uid="{00000000-0010-0000-0200-000005000000}" name="AF01 L&amp;D No CVD &gt;=65 years old" dataDxfId="68"/>
    <tableColumn id="6" xr3:uid="{00000000-0010-0000-0200-000006000000}" name="AF01 Patients with pulse rate and rhythm recorded (12m)" dataDxfId="67"/>
    <tableColumn id="7" xr3:uid="{00000000-0010-0000-0200-000007000000}" name="AF0101 Patients with regular pulse rhythm (12m)" dataDxfId="66"/>
    <tableColumn id="8" xr3:uid="{00000000-0010-0000-0200-000008000000}" name="AF0102 Patients with irregular pulse rhythm (12m)" dataDxfId="65"/>
    <tableColumn id="9" xr3:uid="{00000000-0010-0000-0200-000009000000}" name="AF0102a AF Diagnosis through Opportunistic rhythm pulse check" dataDxfId="64"/>
    <tableColumn id="10" xr3:uid="{00000000-0010-0000-0200-00000A000000}" name="AF02-CP Patients on AF care pathway" dataDxfId="63"/>
    <tableColumn id="11" xr3:uid="{00000000-0010-0000-0200-00000B000000}" name="AF02-CP01 Patients with BP prior to or on same day as CP" dataDxfId="62"/>
    <tableColumn id="12" xr3:uid="{00000000-0010-0000-0200-00000C000000}" name="AF02-CP02 Patients with BMI prior to or on same day as CP" dataDxfId="61"/>
    <tableColumn id="13" xr3:uid="{00000000-0010-0000-0200-00000D000000}" name="AF02-CP06 Patients with Alcohol consumption (12m)" dataDxfId="60"/>
    <tableColumn id="14" xr3:uid="{00000000-0010-0000-0200-00000E000000}" name="AF02-CP07 Patients with smoking status (12m)" dataDxfId="59"/>
    <tableColumn id="15" xr3:uid="{00000000-0010-0000-0200-00000F000000}" name="AF02-RS Patients with CHADSVASC recorded (12m)" dataDxfId="58"/>
    <tableColumn id="16" xr3:uid="{00000000-0010-0000-0200-000010000000}" name="AF02-CP03 Patients with Careplan same day" dataDxfId="57"/>
    <tableColumn id="17" xr3:uid="{00000000-0010-0000-0200-000011000000}" name="AF02-CP05 Patients with written information provided same day" dataDxfId="56"/>
    <tableColumn id="18" xr3:uid="{00000000-0010-0000-0200-000012000000}" name="AF02-CP04 Patients with CHADsVASC same day" dataDxfId="55"/>
    <tableColumn id="19" xr3:uid="{00000000-0010-0000-0200-000013000000}" name="AF03b Patients with HASBLED &gt;=3" dataDxfId="54"/>
    <tableColumn id="20" xr3:uid="{00000000-0010-0000-0200-000014000000}" name="AF0302 Referral to haematologist" dataDxfId="53"/>
    <tableColumn id="21" xr3:uid="{00000000-0010-0000-0200-000015000000}" name="AF03a Patients with HASBLED &lt;=2" dataDxfId="52"/>
    <tableColumn id="22" xr3:uid="{00000000-0010-0000-0200-000016000000}" name="AF0301a Patients started or issued prescription for anticoagulation" dataDxfId="51"/>
    <tableColumn id="23" xr3:uid="{00000000-0010-0000-0200-000017000000}" name="AF-RS01 Patients with CHADSVASC &gt;1" dataDxfId="50"/>
    <tableColumn id="24" xr3:uid="{00000000-0010-0000-0200-000018000000}" name="AF-RS0101 Patients with FBC" dataDxfId="49"/>
    <tableColumn id="25" xr3:uid="{00000000-0010-0000-0200-000019000000}" name="AF-RS0102 Patients with LFT" dataDxfId="48"/>
    <tableColumn id="26" xr3:uid="{00000000-0010-0000-0200-00001A000000}" name="AF-RS0103 Patients with Us and Es" dataDxfId="47"/>
    <tableColumn id="27" xr3:uid="{00000000-0010-0000-0200-00001B000000}" name="AF-RS0104 Patients with eGFR" dataDxfId="46"/>
    <tableColumn id="28" xr3:uid="{00000000-0010-0000-0200-00001C000000}" name="AF-RS0105 Patients with INR" dataDxfId="45"/>
    <tableColumn id="29" xr3:uid="{00000000-0010-0000-0200-00001D000000}" name="AF02 New diagnoses of AF 2020-21" dataDxfId="44"/>
    <tableColumn id="30" xr3:uid="{00000000-0010-0000-0200-00001E000000}" name="AF02-CP0 BP, BMI, CHADsVASC (for payment)" dataDxfId="43"/>
    <tableColumn id="31" xr3:uid="{00000000-0010-0000-0200-00001F000000}" name="AF0301 Anticoagulation Therapy Discussed (within 1 month)" dataDxfId="42"/>
    <tableColumn id="32" xr3:uid="{00000000-0010-0000-0200-000020000000}" name="AF0301b Anticoag therapy discussed with follow-up (6 weeks)" dataDxfId="41"/>
    <tableColumn id="33" xr3:uid="{00000000-0010-0000-0200-000021000000}" name="Locality" dataDxfId="40">
      <calculatedColumnFormula>VLOOKUP(BHRAF201920[[#This Row],[OrgID]],'Practice Panel'!$A$14:$F$129,4,FALSE)</calculatedColumnFormula>
    </tableColumn>
    <tableColumn id="34" xr3:uid="{00000000-0010-0000-0200-000022000000}" name="PCN" dataDxfId="39">
      <calculatedColumnFormula>VLOOKUP(BHRAF201920[[#This Row],[OrgID]],'Practice Panel'!$A$14:$F$129,6,FALSE)</calculatedColumnFormula>
    </tableColumn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3000000}" name="PracticeTABLE1" displayName="PracticeTABLE1" ref="A1:O274" tableType="queryTable" totalsRowShown="0">
  <autoFilter ref="A1:O274" xr:uid="{00000000-0009-0000-0100-000005000000}"/>
  <tableColumns count="15">
    <tableColumn id="1" xr3:uid="{00000000-0010-0000-0300-000001000000}" uniqueName="1" name="Practice ID" queryTableFieldId="1" dataDxfId="38"/>
    <tableColumn id="2" xr3:uid="{00000000-0010-0000-0300-000002000000}" uniqueName="2" name="Practice" queryTableFieldId="2" dataDxfId="37"/>
    <tableColumn id="3" xr3:uid="{00000000-0010-0000-0300-000003000000}" uniqueName="3" name="Locality ID" queryTableFieldId="3" dataDxfId="36"/>
    <tableColumn id="4" xr3:uid="{00000000-0010-0000-0300-000004000000}" uniqueName="4" name="Locality" queryTableFieldId="4" dataDxfId="35"/>
    <tableColumn id="5" xr3:uid="{00000000-0010-0000-0300-000005000000}" uniqueName="5" name="SubLocality ID" queryTableFieldId="5" dataDxfId="34"/>
    <tableColumn id="6" xr3:uid="{00000000-0010-0000-0300-000006000000}" uniqueName="6" name="SubLocality" queryTableFieldId="6" dataDxfId="33"/>
    <tableColumn id="7" xr3:uid="{00000000-0010-0000-0300-000007000000}" uniqueName="7" name="Clinical System" queryTableFieldId="7" dataDxfId="32"/>
    <tableColumn id="8" xr3:uid="{00000000-0010-0000-0300-000008000000}" uniqueName="8" name="Address 1" queryTableFieldId="8" dataDxfId="31"/>
    <tableColumn id="9" xr3:uid="{00000000-0010-0000-0300-000009000000}" uniqueName="9" name="Address 2" queryTableFieldId="9" dataDxfId="30"/>
    <tableColumn id="10" xr3:uid="{00000000-0010-0000-0300-00000A000000}" uniqueName="10" name="Postcode" queryTableFieldId="10" dataDxfId="29"/>
    <tableColumn id="11" xr3:uid="{00000000-0010-0000-0300-00000B000000}" uniqueName="11" name="Grid Reference" queryTableFieldId="11" dataDxfId="28"/>
    <tableColumn id="12" xr3:uid="{00000000-0010-0000-0300-00000C000000}" uniqueName="12" name="X (easting)" queryTableFieldId="12"/>
    <tableColumn id="13" xr3:uid="{00000000-0010-0000-0300-00000D000000}" uniqueName="13" name="Y (northing)" queryTableFieldId="13"/>
    <tableColumn id="14" xr3:uid="{00000000-0010-0000-0300-00000E000000}" uniqueName="14" name="Latitude" queryTableFieldId="14"/>
    <tableColumn id="15" xr3:uid="{00000000-0010-0000-0300-00000F000000}" uniqueName="15" name="Longitude" queryTableFieldId="15"/>
  </tableColumns>
  <tableStyleInfo name="TableStyleMedium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4000000}" name="_01_EMIS_Data" displayName="_01_EMIS_Data" ref="A1:AJ460" tableType="queryTable" totalsRowShown="0">
  <autoFilter ref="A1:AJ460" xr:uid="{00000000-0009-0000-0100-000003000000}"/>
  <tableColumns count="36">
    <tableColumn id="114" xr3:uid="{00000000-0010-0000-0400-000072000000}" uniqueName="114" name="ProjectID" queryTableFieldId="114"/>
    <tableColumn id="115" xr3:uid="{00000000-0010-0000-0400-000073000000}" uniqueName="115" name="Rel_D" queryTableFieldId="115" dataDxfId="27"/>
    <tableColumn id="116" xr3:uid="{00000000-0010-0000-0400-000074000000}" uniqueName="116" name="Run_D" queryTableFieldId="116" dataDxfId="26"/>
    <tableColumn id="117" xr3:uid="{00000000-0010-0000-0400-000075000000}" uniqueName="117" name="OrgID" queryTableFieldId="117"/>
    <tableColumn id="118" xr3:uid="{00000000-0010-0000-0400-000076000000}" uniqueName="118" name="AF01 L&amp;D No CVD &gt;=65 years old" queryTableFieldId="118"/>
    <tableColumn id="119" xr3:uid="{00000000-0010-0000-0400-000077000000}" uniqueName="119" name="AF01 Patients with pulse rate and rhythm recorded (12m)" queryTableFieldId="119"/>
    <tableColumn id="120" xr3:uid="{00000000-0010-0000-0400-000078000000}" uniqueName="120" name="AF0101 Patients with regular pulse rhythm (12m)" queryTableFieldId="120"/>
    <tableColumn id="121" xr3:uid="{00000000-0010-0000-0400-000079000000}" uniqueName="121" name="AF0102 Patients with irregular pulse rhythm (12m)" queryTableFieldId="121"/>
    <tableColumn id="122" xr3:uid="{00000000-0010-0000-0400-00007A000000}" uniqueName="122" name="AF0102a AF Diagnosis through Opportunistic rhythm pulse check" queryTableFieldId="122"/>
    <tableColumn id="123" xr3:uid="{00000000-0010-0000-0400-00007B000000}" uniqueName="123" name="AF02 New diagnoses of AF" queryTableFieldId="123"/>
    <tableColumn id="124" xr3:uid="{00000000-0010-0000-0400-00007C000000}" uniqueName="124" name="AF02-CP Patients on AF care pathway" queryTableFieldId="124"/>
    <tableColumn id="125" xr3:uid="{00000000-0010-0000-0400-00007D000000}" uniqueName="125" name="AF02-CP01 Patients with BP prior to or on same day as CP" queryTableFieldId="125"/>
    <tableColumn id="126" xr3:uid="{00000000-0010-0000-0400-00007E000000}" uniqueName="126" name="AF02-CP02 Patients with BMI prior to or on same day as CP" queryTableFieldId="126"/>
    <tableColumn id="127" xr3:uid="{00000000-0010-0000-0400-00007F000000}" uniqueName="127" name="AF02-CP03 Patients with Careplan same day" queryTableFieldId="127"/>
    <tableColumn id="128" xr3:uid="{00000000-0010-0000-0400-000080000000}" uniqueName="128" name="AF02-CP04 Patients with CHADsVASC same day" queryTableFieldId="128"/>
    <tableColumn id="129" xr3:uid="{00000000-0010-0000-0400-000081000000}" uniqueName="129" name="AF02-CP05 Patients with written information provided same day" queryTableFieldId="129"/>
    <tableColumn id="130" xr3:uid="{00000000-0010-0000-0400-000082000000}" uniqueName="130" name="AF02-CP06 Patients with Alcohol consumption (12m)" queryTableFieldId="130"/>
    <tableColumn id="131" xr3:uid="{00000000-0010-0000-0400-000083000000}" uniqueName="131" name="AF02-CP07 Patients with smoking status (12m)" queryTableFieldId="131"/>
    <tableColumn id="132" xr3:uid="{00000000-0010-0000-0400-000084000000}" uniqueName="132" name="AF02-RS Patients with CHADSVASC recorded (12m)" queryTableFieldId="132"/>
    <tableColumn id="133" xr3:uid="{00000000-0010-0000-0400-000085000000}" uniqueName="133" name="AF03a Patients with HASBLED &lt;=2" queryTableFieldId="133"/>
    <tableColumn id="134" xr3:uid="{00000000-0010-0000-0400-000086000000}" uniqueName="134" name="AF0301 Anticoagulation Therapy Discussed (within 1 month)" queryTableFieldId="134"/>
    <tableColumn id="135" xr3:uid="{00000000-0010-0000-0400-000087000000}" uniqueName="135" name="AF0301a Patients started or issued prescription for anticoagulation" queryTableFieldId="135"/>
    <tableColumn id="136" xr3:uid="{00000000-0010-0000-0400-000088000000}" uniqueName="136" name="AF0301b Anticoag therapy discussed with follow-up (6 weeks)" queryTableFieldId="136"/>
    <tableColumn id="137" xr3:uid="{00000000-0010-0000-0400-000089000000}" uniqueName="137" name="AF03b Patients with HASBLED &gt;=3" queryTableFieldId="137"/>
    <tableColumn id="138" xr3:uid="{00000000-0010-0000-0400-00008A000000}" uniqueName="138" name="AF0302 Referral to haematologist" queryTableFieldId="138"/>
    <tableColumn id="139" xr3:uid="{00000000-0010-0000-0400-00008B000000}" uniqueName="139" name="AF02-CP0 BP, BMI, CHADsVASC (for payment)" queryTableFieldId="139"/>
    <tableColumn id="140" xr3:uid="{00000000-0010-0000-0400-00008C000000}" uniqueName="140" name="AF-RS01 Patients with CHADSVASC &gt;1" queryTableFieldId="140"/>
    <tableColumn id="141" xr3:uid="{00000000-0010-0000-0400-00008D000000}" uniqueName="141" name="AF-RS0101 Patients with FBC" queryTableFieldId="141"/>
    <tableColumn id="142" xr3:uid="{00000000-0010-0000-0400-00008E000000}" uniqueName="142" name="AF-RS0102 Patients with LFT" queryTableFieldId="142"/>
    <tableColumn id="143" xr3:uid="{00000000-0010-0000-0400-00008F000000}" uniqueName="143" name="AF-RS0103 Patients with Us and Es" queryTableFieldId="143"/>
    <tableColumn id="144" xr3:uid="{00000000-0010-0000-0400-000090000000}" uniqueName="144" name="AF-RS0104 Patients with eGFR" queryTableFieldId="144"/>
    <tableColumn id="145" xr3:uid="{00000000-0010-0000-0400-000091000000}" uniqueName="145" name="AF-RS0105 Patients with INR" queryTableFieldId="145"/>
    <tableColumn id="146" xr3:uid="{00000000-0010-0000-0400-000092000000}" uniqueName="146" name="Practice" queryTableFieldId="146" dataDxfId="25"/>
    <tableColumn id="147" xr3:uid="{00000000-0010-0000-0400-000093000000}" uniqueName="147" name="Locality ID" queryTableFieldId="147" dataDxfId="24"/>
    <tableColumn id="148" xr3:uid="{00000000-0010-0000-0400-000094000000}" uniqueName="148" name="SubLocality ID" queryTableFieldId="148" dataDxfId="23"/>
    <tableColumn id="149" xr3:uid="{00000000-0010-0000-0400-000095000000}" uniqueName="149" name="SubLocality" queryTableFieldId="149" dataDxfId="2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C46"/>
  <sheetViews>
    <sheetView showGridLines="0" tabSelected="1" workbookViewId="0">
      <selection activeCell="C26" sqref="C26"/>
    </sheetView>
  </sheetViews>
  <sheetFormatPr defaultColWidth="0" defaultRowHeight="15" zeroHeight="1" x14ac:dyDescent="0.25"/>
  <cols>
    <col min="1" max="1" width="9.140625" customWidth="1"/>
    <col min="2" max="2" width="22.7109375" customWidth="1"/>
    <col min="3" max="3" width="131.42578125" customWidth="1"/>
    <col min="4" max="7" width="9.140625" customWidth="1"/>
    <col min="8" max="27" width="9.140625" hidden="1" customWidth="1"/>
    <col min="28" max="29" width="0" hidden="1" customWidth="1"/>
    <col min="30" max="16384" width="9.140625" hidden="1"/>
  </cols>
  <sheetData>
    <row r="1" spans="1:27" x14ac:dyDescent="0.2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</row>
    <row r="2" spans="1:27" ht="31.5" x14ac:dyDescent="0.5">
      <c r="A2" s="19"/>
      <c r="B2" s="21" t="s">
        <v>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</row>
    <row r="3" spans="1:27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</row>
    <row r="4" spans="1:27" ht="20.25" x14ac:dyDescent="0.3">
      <c r="A4" s="19"/>
      <c r="B4" s="50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</row>
    <row r="5" spans="1:27" x14ac:dyDescent="0.25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</row>
    <row r="6" spans="1:27" x14ac:dyDescent="0.25">
      <c r="A6" s="19"/>
      <c r="B6" s="22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</row>
    <row r="7" spans="1:27" ht="15.75" x14ac:dyDescent="0.25">
      <c r="A7" s="19"/>
      <c r="B7" s="53" t="s">
        <v>2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</row>
    <row r="8" spans="1:27" ht="15.75" x14ac:dyDescent="0.25">
      <c r="A8" s="19"/>
      <c r="B8" s="51" t="s">
        <v>3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</row>
    <row r="9" spans="1:27" ht="15.75" x14ac:dyDescent="0.25">
      <c r="A9" s="19"/>
      <c r="B9" s="54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</row>
    <row r="10" spans="1:27" ht="15.75" x14ac:dyDescent="0.25">
      <c r="A10" s="19"/>
      <c r="B10" s="55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</row>
    <row r="11" spans="1:27" ht="15.75" x14ac:dyDescent="0.25">
      <c r="A11" s="19"/>
      <c r="B11" s="53" t="s">
        <v>4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27" ht="15.75" x14ac:dyDescent="0.25">
      <c r="A12" s="19"/>
      <c r="B12" s="51" t="s">
        <v>5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</row>
    <row r="13" spans="1:27" x14ac:dyDescent="0.25">
      <c r="A13" s="19"/>
      <c r="B13" s="56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</row>
    <row r="14" spans="1:27" ht="15.75" x14ac:dyDescent="0.25">
      <c r="A14" s="19"/>
      <c r="B14" s="53" t="s">
        <v>6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</row>
    <row r="15" spans="1:27" ht="15.75" x14ac:dyDescent="0.25">
      <c r="A15" s="19"/>
      <c r="B15" s="51" t="s">
        <v>7</v>
      </c>
      <c r="C15" s="22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</row>
    <row r="16" spans="1:27" ht="15.75" x14ac:dyDescent="0.25">
      <c r="A16" s="19"/>
      <c r="B16" s="51"/>
      <c r="C16" s="23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</row>
    <row r="17" spans="1:27" ht="15.75" x14ac:dyDescent="0.25">
      <c r="A17" s="19"/>
      <c r="B17" s="53" t="s">
        <v>8</v>
      </c>
      <c r="C17" s="23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</row>
    <row r="18" spans="1:27" ht="15.75" x14ac:dyDescent="0.25">
      <c r="A18" s="19"/>
      <c r="B18" s="51" t="s">
        <v>9</v>
      </c>
      <c r="C18" s="24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</row>
    <row r="19" spans="1:27" x14ac:dyDescent="0.25">
      <c r="A19" s="19"/>
      <c r="B19" s="19"/>
      <c r="C19" s="25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</row>
    <row r="20" spans="1:27" x14ac:dyDescent="0.25">
      <c r="A20" s="19"/>
      <c r="B20" s="19" t="str">
        <f>"Data up to "&amp;TEXT(MAX(_01_EMIS_Data[[#All],[Rel_D]]),"mmmm yyyy")</f>
        <v>Data up to April 2022</v>
      </c>
      <c r="C20" s="24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</row>
    <row r="21" spans="1:27" x14ac:dyDescent="0.25">
      <c r="A21" s="19"/>
      <c r="B21" s="19"/>
      <c r="C21" s="22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</row>
    <row r="22" spans="1:27" x14ac:dyDescent="0.25">
      <c r="A22" s="19"/>
      <c r="B22" s="19"/>
      <c r="C22" s="23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</row>
    <row r="23" spans="1:27" x14ac:dyDescent="0.25">
      <c r="A23" s="19"/>
      <c r="C23" s="23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</row>
    <row r="24" spans="1:27" x14ac:dyDescent="0.25">
      <c r="A24" s="19"/>
      <c r="B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</row>
    <row r="25" spans="1:27" x14ac:dyDescent="0.25">
      <c r="A25" s="19"/>
      <c r="B25" s="20"/>
      <c r="C25" s="24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</row>
    <row r="26" spans="1:27" x14ac:dyDescent="0.25">
      <c r="A26" s="19"/>
      <c r="B26" s="20"/>
      <c r="C26" s="26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</row>
    <row r="27" spans="1:27" x14ac:dyDescent="0.25">
      <c r="A27" s="19"/>
      <c r="B27" s="19"/>
      <c r="C27" s="23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</row>
    <row r="28" spans="1:27" x14ac:dyDescent="0.25">
      <c r="A28" s="19"/>
      <c r="B28" s="19"/>
      <c r="C28" s="24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</row>
    <row r="29" spans="1:27" x14ac:dyDescent="0.2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</row>
    <row r="30" spans="1:27" x14ac:dyDescent="0.2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</row>
    <row r="31" spans="1:27" x14ac:dyDescent="0.2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</row>
    <row r="32" spans="1:27" x14ac:dyDescent="0.2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</row>
    <row r="33" spans="1:27" x14ac:dyDescent="0.2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</row>
    <row r="34" spans="1:27" x14ac:dyDescent="0.2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</row>
    <row r="35" spans="1:27" x14ac:dyDescent="0.2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</row>
    <row r="36" spans="1:27" x14ac:dyDescent="0.2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</row>
    <row r="37" spans="1:27" x14ac:dyDescent="0.2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44" spans="1:27" x14ac:dyDescent="0.25"/>
    <row r="45" spans="1:27" x14ac:dyDescent="0.25"/>
    <row r="46" spans="1:27" x14ac:dyDescent="0.25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1:Z68"/>
  <sheetViews>
    <sheetView zoomScale="85" zoomScaleNormal="85" workbookViewId="0">
      <selection activeCell="C9" sqref="C9"/>
    </sheetView>
  </sheetViews>
  <sheetFormatPr defaultColWidth="0" defaultRowHeight="15" customHeight="1" zeroHeight="1" x14ac:dyDescent="0.25"/>
  <cols>
    <col min="1" max="1" width="6.42578125" style="49" customWidth="1"/>
    <col min="2" max="2" width="4.7109375" bestFit="1" customWidth="1"/>
    <col min="3" max="3" width="40.140625" bestFit="1" customWidth="1"/>
    <col min="4" max="5" width="14.42578125" customWidth="1"/>
    <col min="6" max="6" width="7.85546875" customWidth="1"/>
    <col min="7" max="7" width="10.28515625" customWidth="1"/>
    <col min="8" max="8" width="5.85546875" customWidth="1"/>
    <col min="9" max="9" width="14.42578125" customWidth="1"/>
    <col min="10" max="10" width="5.85546875" customWidth="1"/>
    <col min="11" max="11" width="2.42578125" customWidth="1"/>
    <col min="12" max="13" width="14.7109375" customWidth="1"/>
    <col min="14" max="14" width="5.85546875" customWidth="1"/>
    <col min="15" max="15" width="15.5703125" customWidth="1"/>
    <col min="16" max="16" width="5.85546875" customWidth="1"/>
    <col min="17" max="17" width="14.7109375" customWidth="1"/>
    <col min="18" max="18" width="5.85546875" customWidth="1"/>
    <col min="19" max="19" width="14.7109375" customWidth="1"/>
    <col min="20" max="20" width="6.7109375" customWidth="1"/>
    <col min="21" max="21" width="2.42578125" customWidth="1"/>
    <col min="22" max="22" width="22.85546875" customWidth="1"/>
    <col min="23" max="23" width="5.85546875" customWidth="1"/>
    <col min="24" max="24" width="25" customWidth="1"/>
    <col min="25" max="25" width="5.85546875" customWidth="1"/>
    <col min="26" max="26" width="15.7109375" customWidth="1"/>
    <col min="27" max="16384" width="15.42578125" hidden="1"/>
  </cols>
  <sheetData>
    <row r="1" spans="1:26" ht="45.75" customHeight="1" x14ac:dyDescent="0.45">
      <c r="A1" s="46"/>
      <c r="B1" s="19"/>
      <c r="C1" s="29" t="str">
        <f>Information!B2</f>
        <v>Redbridge</v>
      </c>
      <c r="D1" s="52" t="str">
        <f>"Activity from 01/04/2021 to "&amp;TEXT(MAX(_01_EMIS_Data[Rel_D]),"dd/mm/yyyy")</f>
        <v>Activity from 01/04/2021 to 01/04/2022</v>
      </c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x14ac:dyDescent="0.25">
      <c r="A2" s="46"/>
      <c r="B2" s="19"/>
      <c r="C2" s="19"/>
      <c r="D2" s="20" t="s">
        <v>10</v>
      </c>
      <c r="E2" s="20"/>
      <c r="F2" s="20"/>
      <c r="G2" s="20"/>
      <c r="H2" s="20"/>
      <c r="I2" s="20"/>
      <c r="J2" s="20"/>
      <c r="K2" s="20"/>
      <c r="L2" s="20" t="s">
        <v>11</v>
      </c>
      <c r="M2" s="20"/>
      <c r="N2" s="20"/>
      <c r="O2" s="20"/>
      <c r="P2" s="20"/>
      <c r="Q2" s="20"/>
      <c r="R2" s="20"/>
      <c r="S2" s="20"/>
      <c r="T2" s="20"/>
      <c r="U2" s="20"/>
      <c r="V2" s="20" t="s">
        <v>12</v>
      </c>
      <c r="W2" s="19"/>
      <c r="X2" s="19"/>
      <c r="Y2" s="19"/>
      <c r="Z2" s="19"/>
    </row>
    <row r="3" spans="1:26" x14ac:dyDescent="0.25">
      <c r="A3" s="46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U3" s="19"/>
      <c r="V3" s="19"/>
      <c r="W3" s="19"/>
      <c r="X3" s="19"/>
      <c r="Y3" s="19"/>
      <c r="Z3" s="19"/>
    </row>
    <row r="4" spans="1:26" x14ac:dyDescent="0.25">
      <c r="A4" s="46"/>
      <c r="B4" s="19"/>
      <c r="C4" s="19"/>
      <c r="D4" s="19"/>
      <c r="E4" s="19"/>
      <c r="F4" s="30"/>
      <c r="G4" s="19"/>
      <c r="H4" s="30"/>
      <c r="I4" s="19"/>
      <c r="J4" s="30"/>
      <c r="K4" s="30"/>
      <c r="L4" s="19"/>
      <c r="U4" s="30"/>
      <c r="Z4" s="19"/>
    </row>
    <row r="5" spans="1:26" x14ac:dyDescent="0.25">
      <c r="A5" s="46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U5" s="19"/>
      <c r="Z5" s="19"/>
    </row>
    <row r="6" spans="1:26" x14ac:dyDescent="0.25">
      <c r="A6" s="46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U6" s="19"/>
      <c r="Z6" s="19"/>
    </row>
    <row r="7" spans="1:26" x14ac:dyDescent="0.25">
      <c r="A7" s="46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U7" s="19"/>
      <c r="Z7" s="19"/>
    </row>
    <row r="8" spans="1:26" x14ac:dyDescent="0.25">
      <c r="A8" s="46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U8" s="19"/>
      <c r="Z8" s="19"/>
    </row>
    <row r="9" spans="1:26" x14ac:dyDescent="0.25">
      <c r="A9" s="46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U9" s="19"/>
      <c r="Z9" s="19"/>
    </row>
    <row r="10" spans="1:26" x14ac:dyDescent="0.25">
      <c r="A10" s="46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U10" s="19"/>
      <c r="Z10" s="19"/>
    </row>
    <row r="11" spans="1:26" x14ac:dyDescent="0.25">
      <c r="A11" s="46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U11" s="19"/>
      <c r="Z11" s="19"/>
    </row>
    <row r="12" spans="1:26" x14ac:dyDescent="0.25">
      <c r="A12" s="46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U12" s="19"/>
      <c r="Z12" s="19"/>
    </row>
    <row r="13" spans="1:26" ht="41.25" customHeight="1" x14ac:dyDescent="0.25">
      <c r="A13" s="46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U13" s="19"/>
      <c r="Z13" s="19"/>
    </row>
    <row r="14" spans="1:26" ht="35.25" customHeight="1" x14ac:dyDescent="0.25">
      <c r="A14" s="46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U14" s="19"/>
      <c r="Z14" s="19"/>
    </row>
    <row r="15" spans="1:26" ht="34.5" hidden="1" customHeight="1" x14ac:dyDescent="0.25">
      <c r="A15" s="46"/>
      <c r="B15" s="19"/>
      <c r="C15" s="19"/>
      <c r="D15" t="str">
        <f>"_01_EMIS_Data["&amp;D16&amp;"]"</f>
        <v>_01_EMIS_Data[AF01 Patients with pulse rate and rhythm recorded (12m)]</v>
      </c>
      <c r="E15" t="str">
        <f>"_01_EMIS_Data["&amp;E16&amp;"]"</f>
        <v>_01_EMIS_Data[AF0101 Patients with regular pulse rhythm (12m)]</v>
      </c>
      <c r="F15" t="str">
        <f t="shared" ref="F15:Y15" si="0">"_01_EMIS_Data["&amp;F16&amp;"]"</f>
        <v>_01_EMIS_Data[]</v>
      </c>
      <c r="G15" t="str">
        <f t="shared" si="0"/>
        <v>_01_EMIS_Data[AF0102 Patients with irregular pulse rhythm (12m)]</v>
      </c>
      <c r="H15" t="str">
        <f t="shared" si="0"/>
        <v>_01_EMIS_Data[]</v>
      </c>
      <c r="I15" t="str">
        <f t="shared" si="0"/>
        <v>_01_EMIS_Data[AF0102a AF Diagnosis through Opportunistic rhythm pulse check]</v>
      </c>
      <c r="J15" t="str">
        <f t="shared" si="0"/>
        <v>_01_EMIS_Data[]</v>
      </c>
      <c r="K15" t="str">
        <f t="shared" si="0"/>
        <v>_01_EMIS_Data[]</v>
      </c>
      <c r="L15" t="str">
        <f t="shared" si="0"/>
        <v>_01_EMIS_Data[AF02 New diagnoses of AF]</v>
      </c>
      <c r="M15" t="str">
        <f t="shared" si="0"/>
        <v>_01_EMIS_Data[AF03a Patients with HASBLED &lt;=2]</v>
      </c>
      <c r="N15" t="str">
        <f t="shared" si="0"/>
        <v>_01_EMIS_Data[% HASBLED &lt;=2]</v>
      </c>
      <c r="O15" t="str">
        <f t="shared" si="0"/>
        <v>_01_EMIS_Data[AF0301 Anticoagulation Therapy Discussed (within 1 month)]</v>
      </c>
      <c r="P15" t="str">
        <f t="shared" si="0"/>
        <v>_01_EMIS_Data[% Anticoagulation Therapy Discussed (within 1 month)]</v>
      </c>
      <c r="Q15" t="str">
        <f t="shared" si="0"/>
        <v>_01_EMIS_Data[AF0301a Patients started or issued prescription for anticoagulation]</v>
      </c>
      <c r="R15" t="str">
        <f t="shared" si="0"/>
        <v>_01_EMIS_Data[% Started or issued prescription for anticoagulation]</v>
      </c>
      <c r="S15" t="str">
        <f t="shared" si="0"/>
        <v>_01_EMIS_Data[AF0301b Anticoag therapy discussed with follow-up (6 weeks)]</v>
      </c>
      <c r="T15" t="str">
        <f t="shared" si="0"/>
        <v>_01_EMIS_Data[% Anticoag therapy discussed with follow-up (4-6 weeks)]</v>
      </c>
      <c r="U15" t="str">
        <f t="shared" si="0"/>
        <v>_01_EMIS_Data[]</v>
      </c>
      <c r="V15" t="str">
        <f t="shared" si="0"/>
        <v>_01_EMIS_Data[AF03b Patients with HASBLED &gt;=3]</v>
      </c>
      <c r="W15" t="str">
        <f t="shared" si="0"/>
        <v>_01_EMIS_Data[% HASBLED &gt;=3]</v>
      </c>
      <c r="X15" t="str">
        <f t="shared" si="0"/>
        <v>_01_EMIS_Data[AF0302 Referral to haematologist]</v>
      </c>
      <c r="Y15" t="str">
        <f t="shared" si="0"/>
        <v>_01_EMIS_Data[% Referral to haematologist]</v>
      </c>
      <c r="Z15" s="19"/>
    </row>
    <row r="16" spans="1:26" ht="39" hidden="1" customHeight="1" x14ac:dyDescent="0.25">
      <c r="A16" s="46"/>
      <c r="B16" s="19"/>
      <c r="C16" s="19"/>
      <c r="D16" s="45" t="s">
        <v>13</v>
      </c>
      <c r="E16" s="45" t="s">
        <v>14</v>
      </c>
      <c r="F16" s="19"/>
      <c r="G16" s="45" t="s">
        <v>15</v>
      </c>
      <c r="H16" s="19"/>
      <c r="I16" s="45" t="s">
        <v>16</v>
      </c>
      <c r="J16" s="19"/>
      <c r="K16" s="19"/>
      <c r="L16" s="64" t="s">
        <v>17</v>
      </c>
      <c r="M16" s="45" t="s">
        <v>18</v>
      </c>
      <c r="N16" s="19" t="str">
        <f>N17&amp;" "&amp;M17</f>
        <v>% HASBLED &lt;=2</v>
      </c>
      <c r="O16" s="45" t="s">
        <v>19</v>
      </c>
      <c r="P16" s="19" t="str">
        <f>P17&amp;" "&amp;O17</f>
        <v>% Anticoagulation Therapy Discussed (within 1 month)</v>
      </c>
      <c r="Q16" s="45" t="s">
        <v>20</v>
      </c>
      <c r="R16" s="19" t="str">
        <f>R17&amp;" "&amp;Q17</f>
        <v>% Started or issued prescription for anticoagulation</v>
      </c>
      <c r="S16" s="45" t="s">
        <v>21</v>
      </c>
      <c r="T16" s="19" t="str">
        <f>T17&amp;" "&amp;S17</f>
        <v>% Anticoag therapy discussed with follow-up (4-6 weeks)</v>
      </c>
      <c r="U16" s="19"/>
      <c r="V16" s="45" t="s">
        <v>22</v>
      </c>
      <c r="W16" s="19" t="str">
        <f>W17&amp;" "&amp;V17</f>
        <v>% HASBLED &gt;=3</v>
      </c>
      <c r="X16" s="45" t="s">
        <v>23</v>
      </c>
      <c r="Y16" s="19" t="str">
        <f>Y17&amp;" "&amp;X17</f>
        <v>% Referral to haematologist</v>
      </c>
      <c r="Z16" s="19"/>
    </row>
    <row r="17" spans="1:26" s="27" customFormat="1" ht="90" x14ac:dyDescent="0.25">
      <c r="A17" s="46"/>
      <c r="B17" s="19"/>
      <c r="C17" s="67">
        <v>44652</v>
      </c>
      <c r="D17" s="32" t="str">
        <f>INDEX(Table2[Metric Title],MATCH('Diagnoses and Anticoagulation'!D16,Table2[Metric],0))</f>
        <v>Pulse rate and rhythm recorded (12m)</v>
      </c>
      <c r="E17" s="32" t="str">
        <f>INDEX(Table2[Metric Title],MATCH('Diagnoses and Anticoagulation'!E16,Table2[Metric],0))</f>
        <v>Regular pulse rhythm (12m)</v>
      </c>
      <c r="F17" s="32" t="s">
        <v>24</v>
      </c>
      <c r="G17" s="32" t="str">
        <f>INDEX(Table2[Metric Title],MATCH('Diagnoses and Anticoagulation'!G16,Table2[Metric],0))</f>
        <v>Irregular pulse rhythm (12m)</v>
      </c>
      <c r="H17" s="32" t="s">
        <v>24</v>
      </c>
      <c r="I17" s="32" t="str">
        <f>INDEX(Table2[Metric Title],MATCH('Diagnoses and Anticoagulation'!I16,Table2[Metric],0))</f>
        <v>AF Diagnosis through Opportunistic rhythm pulse check</v>
      </c>
      <c r="J17" s="57" t="s">
        <v>24</v>
      </c>
      <c r="K17" s="19"/>
      <c r="L17" s="32" t="str">
        <f>INDEX(Table2[Metric Title],MATCH(L16,Table2[Metric],0))</f>
        <v>New diagnoses of AF</v>
      </c>
      <c r="M17" s="32" t="str">
        <f>INDEX(Table2[Metric Title],MATCH(M16,Table2[Metric],0))</f>
        <v>HASBLED &lt;=2</v>
      </c>
      <c r="N17" s="32" t="s">
        <v>24</v>
      </c>
      <c r="O17" s="32" t="str">
        <f>INDEX(Table2[Metric Title],MATCH(O16,Table2[Metric],0))</f>
        <v>Anticoagulation Therapy Discussed (within 1 month)</v>
      </c>
      <c r="P17" s="32" t="s">
        <v>24</v>
      </c>
      <c r="Q17" s="32" t="str">
        <f>INDEX(Table2[Metric Title],MATCH(Q16,Table2[Metric],0))</f>
        <v>Started or issued prescription for anticoagulation</v>
      </c>
      <c r="R17" s="32" t="s">
        <v>24</v>
      </c>
      <c r="S17" s="32" t="str">
        <f>INDEX(Table2[Metric Title],MATCH(S16,Table2[Metric],0))</f>
        <v>Anticoag therapy discussed with follow-up (4-6 weeks)</v>
      </c>
      <c r="T17" s="57" t="s">
        <v>24</v>
      </c>
      <c r="U17" s="19"/>
      <c r="V17" s="32" t="str">
        <f>INDEX(Table2[Metric Title],MATCH(V16,Table2[Metric],0))</f>
        <v>HASBLED &gt;=3</v>
      </c>
      <c r="W17" s="32" t="s">
        <v>24</v>
      </c>
      <c r="X17" s="32" t="str">
        <f>INDEX(Table2[Metric Title],MATCH(X16,Table2[Metric],0))</f>
        <v>Referral to haematologist</v>
      </c>
      <c r="Y17" s="57" t="s">
        <v>24</v>
      </c>
    </row>
    <row r="18" spans="1:26" s="27" customFormat="1" x14ac:dyDescent="0.25">
      <c r="A18" s="47"/>
      <c r="B18" s="20"/>
      <c r="C18" s="33" t="str">
        <f>C1</f>
        <v>Redbridge</v>
      </c>
      <c r="D18" s="34">
        <f ca="1">SUM(D19:D24)</f>
        <v>3918</v>
      </c>
      <c r="E18" s="34">
        <f ca="1">SUM(E19:E24)</f>
        <v>3876</v>
      </c>
      <c r="F18" s="35">
        <f t="shared" ref="F18:F24" ca="1" si="1">IFERROR(E18/$D18,"-")</f>
        <v>0.98928024502297085</v>
      </c>
      <c r="G18" s="34">
        <f ca="1">SUM(G19:G24)</f>
        <v>43</v>
      </c>
      <c r="H18" s="35">
        <f t="shared" ref="H18:H24" ca="1" si="2">IFERROR(G18/$D18,"-")</f>
        <v>1.0974987238386932E-2</v>
      </c>
      <c r="I18" s="34">
        <f ca="1">SUM(I19:I24)</f>
        <v>12</v>
      </c>
      <c r="J18" s="35">
        <f t="shared" ref="J18:J24" ca="1" si="3">IFERROR(I18/$D18,"-")</f>
        <v>3.0627871362940277E-3</v>
      </c>
      <c r="K18" s="44"/>
      <c r="L18" s="34">
        <f ca="1">SUM(L19:L24)</f>
        <v>526</v>
      </c>
      <c r="M18" s="34">
        <f ca="1">SUM(M19:M24)</f>
        <v>76</v>
      </c>
      <c r="N18" s="35">
        <f ca="1">IFERROR(M18/$L18,"-")</f>
        <v>0.14448669201520911</v>
      </c>
      <c r="O18" s="34">
        <f ca="1">SUM(O19:O24)</f>
        <v>32</v>
      </c>
      <c r="P18" s="35">
        <f ca="1">IFERROR(O18/$M18,"-")</f>
        <v>0.42105263157894735</v>
      </c>
      <c r="Q18" s="34">
        <f ca="1">SUM(Q19:Q24)</f>
        <v>31</v>
      </c>
      <c r="R18" s="35">
        <f ca="1">IFERROR(Q18/$M18,"-")</f>
        <v>0.40789473684210525</v>
      </c>
      <c r="S18" s="34">
        <f ca="1">SUM(S19:S24)</f>
        <v>11</v>
      </c>
      <c r="T18" s="35">
        <f ca="1">IFERROR(S18/$M18,"-")</f>
        <v>0.14473684210526316</v>
      </c>
      <c r="U18" s="44"/>
      <c r="V18" s="34">
        <f ca="1">SUM(V19:V24)</f>
        <v>16</v>
      </c>
      <c r="W18" s="35">
        <f ca="1">IFERROR(V18/$L18,"-")</f>
        <v>3.0418250950570342E-2</v>
      </c>
      <c r="X18" s="34">
        <f ca="1">SUM(X19:X24)</f>
        <v>1</v>
      </c>
      <c r="Y18" s="59">
        <f ca="1">IFERROR(X18/$V18,"-")</f>
        <v>6.25E-2</v>
      </c>
    </row>
    <row r="19" spans="1:26" s="27" customFormat="1" x14ac:dyDescent="0.25">
      <c r="A19" s="46"/>
      <c r="B19" s="36" t="str">
        <f t="shared" ref="B19:B24" ca="1" si="4">IFERROR(INDEX(INDIRECT($C$18&amp;"SubID"),ROW(A1)),"")</f>
        <v>RB-1</v>
      </c>
      <c r="C19" s="37" t="str">
        <f ca="1">IFERROR(INDEX('Practice Panel'!$K$14:$K$29,MATCH(B19,'Practice Panel'!$J$14:$J$29,0)),"")</f>
        <v>Cranbrook</v>
      </c>
      <c r="D19" s="38">
        <f ca="1">SUMIFS(D$26:D$67,$B$26:$B$67,$B19)</f>
        <v>521</v>
      </c>
      <c r="E19" s="38">
        <f ca="1">SUMIFS(E$26:E$67,$B$26:$B$67,$B19)</f>
        <v>517</v>
      </c>
      <c r="F19" s="42">
        <f t="shared" ca="1" si="1"/>
        <v>0.99232245681381959</v>
      </c>
      <c r="G19" s="38">
        <f ca="1">SUMIFS(G$26:G$67,$B$26:$B$67,$B19)</f>
        <v>4</v>
      </c>
      <c r="H19" s="42">
        <f t="shared" ca="1" si="2"/>
        <v>7.677543186180422E-3</v>
      </c>
      <c r="I19" s="38">
        <f ca="1">SUMIFS(I$26:I$67,$B$26:$B$67,$B19)</f>
        <v>1</v>
      </c>
      <c r="J19" s="42">
        <f t="shared" ca="1" si="3"/>
        <v>1.9193857965451055E-3</v>
      </c>
      <c r="K19" s="44"/>
      <c r="L19" s="38">
        <f ca="1">SUMIFS(L$26:L$67,$B$26:$B$67,$B19)</f>
        <v>67</v>
      </c>
      <c r="M19" s="38">
        <f ca="1">SUMIFS(M$26:M$67,$B$26:$B$67,$B19)</f>
        <v>11</v>
      </c>
      <c r="N19" s="42">
        <f t="shared" ref="N19:N67" ca="1" si="5">IFERROR(M19/$L19,"-")</f>
        <v>0.16417910447761194</v>
      </c>
      <c r="O19" s="38">
        <f ca="1">SUMIFS(O$26:O$67,$B$26:$B$67,$B19)</f>
        <v>6</v>
      </c>
      <c r="P19" s="42">
        <f t="shared" ref="P19:R68" ca="1" si="6">IFERROR(O19/$M19,"-")</f>
        <v>0.54545454545454541</v>
      </c>
      <c r="Q19" s="38">
        <f ca="1">SUMIFS(Q$26:Q$67,$B$26:$B$67,$B19)</f>
        <v>6</v>
      </c>
      <c r="R19" s="42">
        <f t="shared" ca="1" si="6"/>
        <v>0.54545454545454541</v>
      </c>
      <c r="S19" s="38">
        <f ca="1">SUMIFS(S$26:S$67,$B$26:$B$67,$B19)</f>
        <v>0</v>
      </c>
      <c r="T19" s="42">
        <f t="shared" ref="T19" ca="1" si="7">IFERROR(S19/$M19,"-")</f>
        <v>0</v>
      </c>
      <c r="U19" s="44"/>
      <c r="V19" s="38">
        <f ca="1">SUMIFS(V$26:V$67,$B$26:$B$67,$B19)</f>
        <v>1</v>
      </c>
      <c r="W19" s="42">
        <f t="shared" ref="W19:W67" ca="1" si="8">IFERROR(V19/$L19,"-")</f>
        <v>1.4925373134328358E-2</v>
      </c>
      <c r="X19" s="38">
        <f ca="1">SUMIFS(X$26:X$67,$B$26:$B$67,$B19)</f>
        <v>0</v>
      </c>
      <c r="Y19" s="60">
        <f t="shared" ref="Y19:Y67" ca="1" si="9">IFERROR(X19/$V19,"-")</f>
        <v>0</v>
      </c>
    </row>
    <row r="20" spans="1:26" s="27" customFormat="1" x14ac:dyDescent="0.25">
      <c r="A20" s="46"/>
      <c r="B20" s="36" t="str">
        <f t="shared" ca="1" si="4"/>
        <v>RB-2</v>
      </c>
      <c r="C20" s="37" t="str">
        <f ca="1">IFERROR(INDEX('Practice Panel'!$K$14:$K$29,MATCH(B20,'Practice Panel'!$J$14:$J$29,0)),"")</f>
        <v>Fairlop</v>
      </c>
      <c r="D20" s="38">
        <f t="shared" ref="D20:I24" ca="1" si="10">SUMIFS(D$26:D$67,$B$26:$B$67,$B20)</f>
        <v>447</v>
      </c>
      <c r="E20" s="38">
        <f t="shared" ca="1" si="10"/>
        <v>442</v>
      </c>
      <c r="F20" s="42">
        <f t="shared" ca="1" si="1"/>
        <v>0.98881431767337813</v>
      </c>
      <c r="G20" s="38">
        <f t="shared" ca="1" si="10"/>
        <v>5</v>
      </c>
      <c r="H20" s="42">
        <f t="shared" ca="1" si="2"/>
        <v>1.1185682326621925E-2</v>
      </c>
      <c r="I20" s="38">
        <f t="shared" ca="1" si="10"/>
        <v>1</v>
      </c>
      <c r="J20" s="42">
        <f t="shared" ca="1" si="3"/>
        <v>2.2371364653243847E-3</v>
      </c>
      <c r="K20" s="44"/>
      <c r="L20" s="38">
        <f t="shared" ref="L20:M24" ca="1" si="11">SUMIFS(L$26:L$67,$B$26:$B$67,$B20)</f>
        <v>79</v>
      </c>
      <c r="M20" s="38">
        <f t="shared" ca="1" si="11"/>
        <v>19</v>
      </c>
      <c r="N20" s="42">
        <f t="shared" ca="1" si="5"/>
        <v>0.24050632911392406</v>
      </c>
      <c r="O20" s="38">
        <f t="shared" ref="O20:O24" ca="1" si="12">SUMIFS(O$26:O$67,$B$26:$B$67,$B20)</f>
        <v>12</v>
      </c>
      <c r="P20" s="42">
        <f t="shared" ca="1" si="6"/>
        <v>0.63157894736842102</v>
      </c>
      <c r="Q20" s="38">
        <f t="shared" ref="Q20:Q24" ca="1" si="13">SUMIFS(Q$26:Q$67,$B$26:$B$67,$B20)</f>
        <v>12</v>
      </c>
      <c r="R20" s="42">
        <f t="shared" ca="1" si="6"/>
        <v>0.63157894736842102</v>
      </c>
      <c r="S20" s="38">
        <f t="shared" ref="S20:S24" ca="1" si="14">SUMIFS(S$26:S$67,$B$26:$B$67,$B20)</f>
        <v>3</v>
      </c>
      <c r="T20" s="42">
        <f t="shared" ref="T20" ca="1" si="15">IFERROR(S20/$M20,"-")</f>
        <v>0.15789473684210525</v>
      </c>
      <c r="U20" s="44"/>
      <c r="V20" s="38">
        <f t="shared" ref="V20:V24" ca="1" si="16">SUMIFS(V$26:V$67,$B$26:$B$67,$B20)</f>
        <v>0</v>
      </c>
      <c r="W20" s="42">
        <f t="shared" ca="1" si="8"/>
        <v>0</v>
      </c>
      <c r="X20" s="38">
        <f t="shared" ref="X20:X24" ca="1" si="17">SUMIFS(X$26:X$67,$B$26:$B$67,$B20)</f>
        <v>0</v>
      </c>
      <c r="Y20" s="60" t="str">
        <f t="shared" ca="1" si="9"/>
        <v>-</v>
      </c>
    </row>
    <row r="21" spans="1:26" s="27" customFormat="1" x14ac:dyDescent="0.25">
      <c r="A21" s="46"/>
      <c r="B21" s="36" t="str">
        <f t="shared" ca="1" si="4"/>
        <v>RB-3</v>
      </c>
      <c r="C21" s="37" t="str">
        <f ca="1">IFERROR(INDEX('Practice Panel'!$K$14:$K$29,MATCH(B21,'Practice Panel'!$J$14:$J$29,0)),"")</f>
        <v>Seven Kings</v>
      </c>
      <c r="D21" s="38">
        <f t="shared" ca="1" si="10"/>
        <v>649</v>
      </c>
      <c r="E21" s="38">
        <f t="shared" ca="1" si="10"/>
        <v>643</v>
      </c>
      <c r="F21" s="42">
        <f t="shared" ca="1" si="1"/>
        <v>0.99075500770416025</v>
      </c>
      <c r="G21" s="38">
        <f t="shared" ca="1" si="10"/>
        <v>6</v>
      </c>
      <c r="H21" s="42">
        <f t="shared" ca="1" si="2"/>
        <v>9.2449922958397542E-3</v>
      </c>
      <c r="I21" s="38">
        <f t="shared" ca="1" si="10"/>
        <v>2</v>
      </c>
      <c r="J21" s="42">
        <f t="shared" ca="1" si="3"/>
        <v>3.0816640986132513E-3</v>
      </c>
      <c r="K21" s="44"/>
      <c r="L21" s="38">
        <f t="shared" ca="1" si="11"/>
        <v>62</v>
      </c>
      <c r="M21" s="38">
        <f t="shared" ca="1" si="11"/>
        <v>7</v>
      </c>
      <c r="N21" s="42">
        <f t="shared" ca="1" si="5"/>
        <v>0.11290322580645161</v>
      </c>
      <c r="O21" s="38">
        <f t="shared" ca="1" si="12"/>
        <v>2</v>
      </c>
      <c r="P21" s="42">
        <f t="shared" ca="1" si="6"/>
        <v>0.2857142857142857</v>
      </c>
      <c r="Q21" s="38">
        <f t="shared" ca="1" si="13"/>
        <v>2</v>
      </c>
      <c r="R21" s="42">
        <f t="shared" ca="1" si="6"/>
        <v>0.2857142857142857</v>
      </c>
      <c r="S21" s="38">
        <f t="shared" ca="1" si="14"/>
        <v>0</v>
      </c>
      <c r="T21" s="42">
        <f t="shared" ref="T21" ca="1" si="18">IFERROR(S21/$M21,"-")</f>
        <v>0</v>
      </c>
      <c r="U21" s="44"/>
      <c r="V21" s="38">
        <f t="shared" ca="1" si="16"/>
        <v>4</v>
      </c>
      <c r="W21" s="42">
        <f t="shared" ca="1" si="8"/>
        <v>6.4516129032258063E-2</v>
      </c>
      <c r="X21" s="38">
        <f t="shared" ca="1" si="17"/>
        <v>0</v>
      </c>
      <c r="Y21" s="60">
        <f t="shared" ca="1" si="9"/>
        <v>0</v>
      </c>
    </row>
    <row r="22" spans="1:26" s="27" customFormat="1" x14ac:dyDescent="0.25">
      <c r="A22" s="46"/>
      <c r="B22" s="36" t="str">
        <f t="shared" ca="1" si="4"/>
        <v>RB-4</v>
      </c>
      <c r="C22" s="37" t="str">
        <f ca="1">IFERROR(INDEX('Practice Panel'!$K$14:$K$29,MATCH(B22,'Practice Panel'!$J$14:$J$29,0)),"")</f>
        <v>Wanstead &amp; Woodford</v>
      </c>
      <c r="D22" s="38">
        <f t="shared" ca="1" si="10"/>
        <v>1124</v>
      </c>
      <c r="E22" s="38">
        <f t="shared" ca="1" si="10"/>
        <v>1111</v>
      </c>
      <c r="F22" s="42">
        <f t="shared" ca="1" si="1"/>
        <v>0.98843416370106763</v>
      </c>
      <c r="G22" s="38">
        <f t="shared" ca="1" si="10"/>
        <v>13</v>
      </c>
      <c r="H22" s="42">
        <f t="shared" ca="1" si="2"/>
        <v>1.1565836298932384E-2</v>
      </c>
      <c r="I22" s="38">
        <f t="shared" ca="1" si="10"/>
        <v>5</v>
      </c>
      <c r="J22" s="42">
        <f t="shared" ca="1" si="3"/>
        <v>4.4483985765124559E-3</v>
      </c>
      <c r="K22" s="44"/>
      <c r="L22" s="38">
        <f t="shared" ca="1" si="11"/>
        <v>185</v>
      </c>
      <c r="M22" s="38">
        <f t="shared" ca="1" si="11"/>
        <v>30</v>
      </c>
      <c r="N22" s="42">
        <f t="shared" ca="1" si="5"/>
        <v>0.16216216216216217</v>
      </c>
      <c r="O22" s="38">
        <f t="shared" ca="1" si="12"/>
        <v>12</v>
      </c>
      <c r="P22" s="42">
        <f t="shared" ca="1" si="6"/>
        <v>0.4</v>
      </c>
      <c r="Q22" s="38">
        <f t="shared" ca="1" si="13"/>
        <v>10</v>
      </c>
      <c r="R22" s="42">
        <f t="shared" ca="1" si="6"/>
        <v>0.33333333333333331</v>
      </c>
      <c r="S22" s="38">
        <f t="shared" ca="1" si="14"/>
        <v>8</v>
      </c>
      <c r="T22" s="61">
        <f t="shared" ref="T22" ca="1" si="19">IFERROR(S22/$M22,"-")</f>
        <v>0.26666666666666666</v>
      </c>
      <c r="U22" s="44"/>
      <c r="V22" s="38">
        <f t="shared" ca="1" si="16"/>
        <v>7</v>
      </c>
      <c r="W22" s="42">
        <f t="shared" ca="1" si="8"/>
        <v>3.783783783783784E-2</v>
      </c>
      <c r="X22" s="38">
        <f t="shared" ca="1" si="17"/>
        <v>1</v>
      </c>
      <c r="Y22" s="60">
        <f t="shared" ca="1" si="9"/>
        <v>0.14285714285714285</v>
      </c>
    </row>
    <row r="23" spans="1:26" s="27" customFormat="1" x14ac:dyDescent="0.25">
      <c r="A23" s="46"/>
      <c r="B23" s="36" t="str">
        <f t="shared" ca="1" si="4"/>
        <v>RB-5</v>
      </c>
      <c r="C23" s="37" t="str">
        <f ca="1">IFERROR(INDEX('Practice Panel'!$K$14:$K$29,MATCH(B23,'Practice Panel'!$J$14:$J$29,0)),"")</f>
        <v>Loxford</v>
      </c>
      <c r="D23" s="38">
        <f t="shared" ca="1" si="10"/>
        <v>907</v>
      </c>
      <c r="E23" s="38">
        <f t="shared" ca="1" si="10"/>
        <v>894</v>
      </c>
      <c r="F23" s="42">
        <f t="shared" ca="1" si="1"/>
        <v>0.98566703417861079</v>
      </c>
      <c r="G23" s="38">
        <f t="shared" ca="1" si="10"/>
        <v>14</v>
      </c>
      <c r="H23" s="42">
        <f t="shared" ca="1" si="2"/>
        <v>1.5435501653803748E-2</v>
      </c>
      <c r="I23" s="38">
        <f t="shared" ca="1" si="10"/>
        <v>2</v>
      </c>
      <c r="J23" s="42">
        <f t="shared" ca="1" si="3"/>
        <v>2.205071664829107E-3</v>
      </c>
      <c r="K23" s="44"/>
      <c r="L23" s="38">
        <f t="shared" ca="1" si="11"/>
        <v>59</v>
      </c>
      <c r="M23" s="38">
        <f t="shared" ca="1" si="11"/>
        <v>2</v>
      </c>
      <c r="N23" s="42">
        <f t="shared" ca="1" si="5"/>
        <v>3.3898305084745763E-2</v>
      </c>
      <c r="O23" s="38">
        <f t="shared" ca="1" si="12"/>
        <v>0</v>
      </c>
      <c r="P23" s="42">
        <f t="shared" ca="1" si="6"/>
        <v>0</v>
      </c>
      <c r="Q23" s="38">
        <f t="shared" ca="1" si="13"/>
        <v>1</v>
      </c>
      <c r="R23" s="42">
        <f t="shared" ca="1" si="6"/>
        <v>0.5</v>
      </c>
      <c r="S23" s="38">
        <f t="shared" ca="1" si="14"/>
        <v>0</v>
      </c>
      <c r="T23" s="42">
        <f t="shared" ref="T23" ca="1" si="20">IFERROR(S23/$M23,"-")</f>
        <v>0</v>
      </c>
      <c r="U23" s="44"/>
      <c r="V23" s="38">
        <f t="shared" ca="1" si="16"/>
        <v>0</v>
      </c>
      <c r="W23" s="42">
        <f t="shared" ca="1" si="8"/>
        <v>0</v>
      </c>
      <c r="X23" s="38">
        <f t="shared" ca="1" si="17"/>
        <v>0</v>
      </c>
      <c r="Y23" s="60" t="str">
        <f t="shared" ca="1" si="9"/>
        <v>-</v>
      </c>
    </row>
    <row r="24" spans="1:26" s="27" customFormat="1" x14ac:dyDescent="0.25">
      <c r="A24" s="46"/>
      <c r="B24" s="19" t="str">
        <f t="shared" ca="1" si="4"/>
        <v>RB-6</v>
      </c>
      <c r="C24" s="37" t="str">
        <f ca="1">IFERROR(INDEX('Practice Panel'!$K$14:$K$29,MATCH(B24,'Practice Panel'!$J$14:$J$29,0)),"")</f>
        <v>NewCross Alliance</v>
      </c>
      <c r="D24" s="38">
        <f t="shared" ca="1" si="10"/>
        <v>270</v>
      </c>
      <c r="E24" s="38">
        <f t="shared" ca="1" si="10"/>
        <v>269</v>
      </c>
      <c r="F24" s="42">
        <f t="shared" ca="1" si="1"/>
        <v>0.99629629629629635</v>
      </c>
      <c r="G24" s="38">
        <f t="shared" ca="1" si="10"/>
        <v>1</v>
      </c>
      <c r="H24" s="42">
        <f t="shared" ca="1" si="2"/>
        <v>3.7037037037037038E-3</v>
      </c>
      <c r="I24" s="38">
        <f t="shared" ca="1" si="10"/>
        <v>1</v>
      </c>
      <c r="J24" s="42">
        <f t="shared" ca="1" si="3"/>
        <v>3.7037037037037038E-3</v>
      </c>
      <c r="K24" s="44"/>
      <c r="L24" s="38">
        <f t="shared" ca="1" si="11"/>
        <v>74</v>
      </c>
      <c r="M24" s="38">
        <f t="shared" ca="1" si="11"/>
        <v>7</v>
      </c>
      <c r="N24" s="42">
        <f t="shared" ca="1" si="5"/>
        <v>9.45945945945946E-2</v>
      </c>
      <c r="O24" s="38">
        <f t="shared" ca="1" si="12"/>
        <v>0</v>
      </c>
      <c r="P24" s="42">
        <f t="shared" ca="1" si="6"/>
        <v>0</v>
      </c>
      <c r="Q24" s="38">
        <f t="shared" ca="1" si="13"/>
        <v>0</v>
      </c>
      <c r="R24" s="42">
        <f t="shared" ca="1" si="6"/>
        <v>0</v>
      </c>
      <c r="S24" s="38">
        <f t="shared" ca="1" si="14"/>
        <v>0</v>
      </c>
      <c r="T24" s="42">
        <f t="shared" ref="T24" ca="1" si="21">IFERROR(S24/$M24,"-")</f>
        <v>0</v>
      </c>
      <c r="U24" s="44"/>
      <c r="V24" s="38">
        <f t="shared" ca="1" si="16"/>
        <v>4</v>
      </c>
      <c r="W24" s="42">
        <f t="shared" ca="1" si="8"/>
        <v>5.4054054054054057E-2</v>
      </c>
      <c r="X24" s="38">
        <f t="shared" ca="1" si="17"/>
        <v>0</v>
      </c>
      <c r="Y24" s="60">
        <f t="shared" ca="1" si="9"/>
        <v>0</v>
      </c>
    </row>
    <row r="25" spans="1:26" x14ac:dyDescent="0.25">
      <c r="A25" s="48"/>
      <c r="B25" s="40"/>
      <c r="C25" s="39"/>
      <c r="D25" s="41"/>
      <c r="E25" s="41"/>
      <c r="F25" s="43"/>
      <c r="G25" s="41"/>
      <c r="H25" s="43"/>
      <c r="I25" s="41"/>
      <c r="J25" s="43"/>
      <c r="K25" s="19"/>
      <c r="L25" s="41"/>
      <c r="M25" s="41"/>
      <c r="N25" s="43"/>
      <c r="O25" s="41"/>
      <c r="P25" s="43"/>
      <c r="Q25" s="41"/>
      <c r="R25" s="43"/>
      <c r="S25" s="41"/>
      <c r="T25" s="58"/>
      <c r="U25" s="19"/>
      <c r="V25" s="41"/>
      <c r="W25" s="43"/>
      <c r="X25" s="41"/>
      <c r="Y25" s="43"/>
      <c r="Z25" s="19"/>
    </row>
    <row r="26" spans="1:26" x14ac:dyDescent="0.25">
      <c r="A26" s="49" t="s">
        <v>25</v>
      </c>
      <c r="B26" s="36" t="s">
        <v>26</v>
      </c>
      <c r="C26" t="s">
        <v>27</v>
      </c>
      <c r="D26" s="38">
        <f ca="1">SUMIFS(INDIRECT(D$15),_01_EMIS_Data[OrgID],$A26,_01_EMIS_Data[Rel_D],$C$17)</f>
        <v>45</v>
      </c>
      <c r="E26" s="38">
        <f ca="1">SUMIFS(INDIRECT(E$15),_01_EMIS_Data[OrgID],$A26,_01_EMIS_Data[Rel_D],$C$17)</f>
        <v>45</v>
      </c>
      <c r="F26" s="42">
        <f t="shared" ref="F26:F67" ca="1" si="22">IFERROR(E26/$D26,"-")</f>
        <v>1</v>
      </c>
      <c r="G26" s="38">
        <f ca="1">SUMIFS(INDIRECT(G$15),_01_EMIS_Data[OrgID],$A26,_01_EMIS_Data[Rel_D],$C$17)</f>
        <v>0</v>
      </c>
      <c r="H26" s="42">
        <f t="shared" ref="H26:H67" ca="1" si="23">IFERROR(G26/$D26,"-")</f>
        <v>0</v>
      </c>
      <c r="I26" s="38">
        <f ca="1">SUMIFS(INDIRECT(I$15),_01_EMIS_Data[OrgID],$A26,_01_EMIS_Data[Rel_D],$C$17)</f>
        <v>0</v>
      </c>
      <c r="J26" s="42">
        <f t="shared" ref="J26:J67" ca="1" si="24">IFERROR(I26/$D26,"-")</f>
        <v>0</v>
      </c>
      <c r="K26" s="19"/>
      <c r="L26" s="38">
        <f ca="1">SUMIFS(INDIRECT(L$15),_01_EMIS_Data[OrgID],$A26,_01_EMIS_Data[Rel_D],$C$17)</f>
        <v>13</v>
      </c>
      <c r="M26" s="38">
        <f ca="1">SUMIFS(INDIRECT(M$15),_01_EMIS_Data[OrgID],$A26,_01_EMIS_Data[Rel_D],$C$17)</f>
        <v>4</v>
      </c>
      <c r="N26" s="42">
        <f t="shared" ca="1" si="5"/>
        <v>0.30769230769230771</v>
      </c>
      <c r="O26" s="38">
        <f ca="1">SUMIFS(INDIRECT(O$15),_01_EMIS_Data[OrgID],$A26,_01_EMIS_Data[Rel_D],$C$17)</f>
        <v>0</v>
      </c>
      <c r="P26" s="42">
        <f t="shared" ca="1" si="6"/>
        <v>0</v>
      </c>
      <c r="Q26" s="38">
        <f ca="1">SUMIFS(INDIRECT(Q$15),_01_EMIS_Data[OrgID],$A26,_01_EMIS_Data[Rel_D],$C$17)</f>
        <v>0</v>
      </c>
      <c r="R26" s="42">
        <f t="shared" ca="1" si="6"/>
        <v>0</v>
      </c>
      <c r="S26" s="38">
        <f ca="1">SUMIFS(INDIRECT(S$15),_01_EMIS_Data[OrgID],$A26,_01_EMIS_Data[Rel_D],$C$17)</f>
        <v>0</v>
      </c>
      <c r="T26" s="42">
        <f t="shared" ref="T26" ca="1" si="25">IFERROR(S26/$M26,"-")</f>
        <v>0</v>
      </c>
      <c r="U26" s="19"/>
      <c r="V26" s="38">
        <f ca="1">SUMIFS(INDIRECT(V$15),_01_EMIS_Data[OrgID],$A26,_01_EMIS_Data[Rel_D],$C$17)</f>
        <v>0</v>
      </c>
      <c r="W26" s="42">
        <f t="shared" ca="1" si="8"/>
        <v>0</v>
      </c>
      <c r="X26" s="38">
        <f ca="1">SUMIFS(INDIRECT(X$15),_01_EMIS_Data[OrgID],$A26,_01_EMIS_Data[Rel_D],$C$17)</f>
        <v>0</v>
      </c>
      <c r="Y26" s="42" t="str">
        <f t="shared" ca="1" si="9"/>
        <v>-</v>
      </c>
      <c r="Z26" s="19"/>
    </row>
    <row r="27" spans="1:26" x14ac:dyDescent="0.25">
      <c r="A27" s="49" t="s">
        <v>28</v>
      </c>
      <c r="B27" s="36" t="s">
        <v>26</v>
      </c>
      <c r="C27" t="s">
        <v>29</v>
      </c>
      <c r="D27" s="38">
        <f ca="1">SUMIFS(INDIRECT(D$15),_01_EMIS_Data[OrgID],$A27,_01_EMIS_Data[Rel_D],$C$17)</f>
        <v>51</v>
      </c>
      <c r="E27" s="38">
        <f ca="1">SUMIFS(INDIRECT(E$15),_01_EMIS_Data[OrgID],$A27,_01_EMIS_Data[Rel_D],$C$17)</f>
        <v>51</v>
      </c>
      <c r="F27" s="42">
        <f t="shared" ca="1" si="22"/>
        <v>1</v>
      </c>
      <c r="G27" s="38">
        <f ca="1">SUMIFS(INDIRECT(G$15),_01_EMIS_Data[OrgID],$A27,_01_EMIS_Data[Rel_D],$C$17)</f>
        <v>0</v>
      </c>
      <c r="H27" s="42">
        <f t="shared" ca="1" si="23"/>
        <v>0</v>
      </c>
      <c r="I27" s="38">
        <f ca="1">SUMIFS(INDIRECT(I$15),_01_EMIS_Data[OrgID],$A27,_01_EMIS_Data[Rel_D],$C$17)</f>
        <v>0</v>
      </c>
      <c r="J27" s="42">
        <f t="shared" ca="1" si="24"/>
        <v>0</v>
      </c>
      <c r="K27" s="19"/>
      <c r="L27" s="38">
        <f ca="1">SUMIFS(INDIRECT(L$15),_01_EMIS_Data[OrgID],$A27,_01_EMIS_Data[Rel_D],$C$17)</f>
        <v>8</v>
      </c>
      <c r="M27" s="38">
        <f ca="1">SUMIFS(INDIRECT(M$15),_01_EMIS_Data[OrgID],$A27,_01_EMIS_Data[Rel_D],$C$17)</f>
        <v>0</v>
      </c>
      <c r="N27" s="42">
        <f t="shared" ca="1" si="5"/>
        <v>0</v>
      </c>
      <c r="O27" s="38">
        <f ca="1">SUMIFS(INDIRECT(O$15),_01_EMIS_Data[OrgID],$A27,_01_EMIS_Data[Rel_D],$C$17)</f>
        <v>0</v>
      </c>
      <c r="P27" s="42" t="str">
        <f t="shared" ca="1" si="6"/>
        <v>-</v>
      </c>
      <c r="Q27" s="38">
        <f ca="1">SUMIFS(INDIRECT(Q$15),_01_EMIS_Data[OrgID],$A27,_01_EMIS_Data[Rel_D],$C$17)</f>
        <v>0</v>
      </c>
      <c r="R27" s="42" t="str">
        <f t="shared" ca="1" si="6"/>
        <v>-</v>
      </c>
      <c r="S27" s="38">
        <f ca="1">SUMIFS(INDIRECT(S$15),_01_EMIS_Data[OrgID],$A27,_01_EMIS_Data[Rel_D],$C$17)</f>
        <v>0</v>
      </c>
      <c r="T27" s="42" t="str">
        <f t="shared" ref="T27" ca="1" si="26">IFERROR(S27/$M27,"-")</f>
        <v>-</v>
      </c>
      <c r="U27" s="19"/>
      <c r="V27" s="38">
        <f ca="1">SUMIFS(INDIRECT(V$15),_01_EMIS_Data[OrgID],$A27,_01_EMIS_Data[Rel_D],$C$17)</f>
        <v>0</v>
      </c>
      <c r="W27" s="42">
        <f t="shared" ca="1" si="8"/>
        <v>0</v>
      </c>
      <c r="X27" s="38">
        <f ca="1">SUMIFS(INDIRECT(X$15),_01_EMIS_Data[OrgID],$A27,_01_EMIS_Data[Rel_D],$C$17)</f>
        <v>0</v>
      </c>
      <c r="Y27" s="42" t="str">
        <f t="shared" ca="1" si="9"/>
        <v>-</v>
      </c>
      <c r="Z27" s="19"/>
    </row>
    <row r="28" spans="1:26" x14ac:dyDescent="0.25">
      <c r="A28" s="49" t="s">
        <v>30</v>
      </c>
      <c r="B28" s="36" t="s">
        <v>26</v>
      </c>
      <c r="C28" t="s">
        <v>31</v>
      </c>
      <c r="D28" s="38">
        <f ca="1">SUMIFS(INDIRECT(D$15),_01_EMIS_Data[OrgID],$A28,_01_EMIS_Data[Rel_D],$C$17)</f>
        <v>113</v>
      </c>
      <c r="E28" s="38">
        <f ca="1">SUMIFS(INDIRECT(E$15),_01_EMIS_Data[OrgID],$A28,_01_EMIS_Data[Rel_D],$C$17)</f>
        <v>111</v>
      </c>
      <c r="F28" s="42">
        <f t="shared" ca="1" si="22"/>
        <v>0.98230088495575218</v>
      </c>
      <c r="G28" s="38">
        <f ca="1">SUMIFS(INDIRECT(G$15),_01_EMIS_Data[OrgID],$A28,_01_EMIS_Data[Rel_D],$C$17)</f>
        <v>2</v>
      </c>
      <c r="H28" s="42">
        <f t="shared" ca="1" si="23"/>
        <v>1.7699115044247787E-2</v>
      </c>
      <c r="I28" s="38">
        <f ca="1">SUMIFS(INDIRECT(I$15),_01_EMIS_Data[OrgID],$A28,_01_EMIS_Data[Rel_D],$C$17)</f>
        <v>1</v>
      </c>
      <c r="J28" s="42">
        <f t="shared" ca="1" si="24"/>
        <v>8.8495575221238937E-3</v>
      </c>
      <c r="K28" s="19"/>
      <c r="L28" s="38">
        <f ca="1">SUMIFS(INDIRECT(L$15),_01_EMIS_Data[OrgID],$A28,_01_EMIS_Data[Rel_D],$C$17)</f>
        <v>4</v>
      </c>
      <c r="M28" s="38">
        <f ca="1">SUMIFS(INDIRECT(M$15),_01_EMIS_Data[OrgID],$A28,_01_EMIS_Data[Rel_D],$C$17)</f>
        <v>3</v>
      </c>
      <c r="N28" s="42">
        <f t="shared" ca="1" si="5"/>
        <v>0.75</v>
      </c>
      <c r="O28" s="38">
        <f ca="1">SUMIFS(INDIRECT(O$15),_01_EMIS_Data[OrgID],$A28,_01_EMIS_Data[Rel_D],$C$17)</f>
        <v>3</v>
      </c>
      <c r="P28" s="42">
        <f t="shared" ca="1" si="6"/>
        <v>1</v>
      </c>
      <c r="Q28" s="38">
        <f ca="1">SUMIFS(INDIRECT(Q$15),_01_EMIS_Data[OrgID],$A28,_01_EMIS_Data[Rel_D],$C$17)</f>
        <v>3</v>
      </c>
      <c r="R28" s="42">
        <f t="shared" ca="1" si="6"/>
        <v>1</v>
      </c>
      <c r="S28" s="38">
        <f ca="1">SUMIFS(INDIRECT(S$15),_01_EMIS_Data[OrgID],$A28,_01_EMIS_Data[Rel_D],$C$17)</f>
        <v>0</v>
      </c>
      <c r="T28" s="42">
        <f t="shared" ref="T28" ca="1" si="27">IFERROR(S28/$M28,"-")</f>
        <v>0</v>
      </c>
      <c r="U28" s="19"/>
      <c r="V28" s="38">
        <f ca="1">SUMIFS(INDIRECT(V$15),_01_EMIS_Data[OrgID],$A28,_01_EMIS_Data[Rel_D],$C$17)</f>
        <v>0</v>
      </c>
      <c r="W28" s="42">
        <f t="shared" ca="1" si="8"/>
        <v>0</v>
      </c>
      <c r="X28" s="38">
        <f ca="1">SUMIFS(INDIRECT(X$15),_01_EMIS_Data[OrgID],$A28,_01_EMIS_Data[Rel_D],$C$17)</f>
        <v>0</v>
      </c>
      <c r="Y28" s="42" t="str">
        <f t="shared" ca="1" si="9"/>
        <v>-</v>
      </c>
      <c r="Z28" s="19"/>
    </row>
    <row r="29" spans="1:26" x14ac:dyDescent="0.25">
      <c r="A29" s="49" t="s">
        <v>32</v>
      </c>
      <c r="B29" s="36" t="s">
        <v>26</v>
      </c>
      <c r="C29" t="s">
        <v>33</v>
      </c>
      <c r="D29" s="38">
        <f ca="1">SUMIFS(INDIRECT(D$15),_01_EMIS_Data[OrgID],$A29,_01_EMIS_Data[Rel_D],$C$17)</f>
        <v>49</v>
      </c>
      <c r="E29" s="38">
        <f ca="1">SUMIFS(INDIRECT(E$15),_01_EMIS_Data[OrgID],$A29,_01_EMIS_Data[Rel_D],$C$17)</f>
        <v>49</v>
      </c>
      <c r="F29" s="42">
        <f t="shared" ca="1" si="22"/>
        <v>1</v>
      </c>
      <c r="G29" s="38">
        <f ca="1">SUMIFS(INDIRECT(G$15),_01_EMIS_Data[OrgID],$A29,_01_EMIS_Data[Rel_D],$C$17)</f>
        <v>0</v>
      </c>
      <c r="H29" s="42">
        <f t="shared" ca="1" si="23"/>
        <v>0</v>
      </c>
      <c r="I29" s="38">
        <f ca="1">SUMIFS(INDIRECT(I$15),_01_EMIS_Data[OrgID],$A29,_01_EMIS_Data[Rel_D],$C$17)</f>
        <v>0</v>
      </c>
      <c r="J29" s="42">
        <f t="shared" ca="1" si="24"/>
        <v>0</v>
      </c>
      <c r="K29" s="19"/>
      <c r="L29" s="38">
        <f ca="1">SUMIFS(INDIRECT(L$15),_01_EMIS_Data[OrgID],$A29,_01_EMIS_Data[Rel_D],$C$17)</f>
        <v>5</v>
      </c>
      <c r="M29" s="38">
        <f ca="1">SUMIFS(INDIRECT(M$15),_01_EMIS_Data[OrgID],$A29,_01_EMIS_Data[Rel_D],$C$17)</f>
        <v>4</v>
      </c>
      <c r="N29" s="42">
        <f t="shared" ca="1" si="5"/>
        <v>0.8</v>
      </c>
      <c r="O29" s="38">
        <f ca="1">SUMIFS(INDIRECT(O$15),_01_EMIS_Data[OrgID],$A29,_01_EMIS_Data[Rel_D],$C$17)</f>
        <v>3</v>
      </c>
      <c r="P29" s="42">
        <f t="shared" ca="1" si="6"/>
        <v>0.75</v>
      </c>
      <c r="Q29" s="38">
        <f ca="1">SUMIFS(INDIRECT(Q$15),_01_EMIS_Data[OrgID],$A29,_01_EMIS_Data[Rel_D],$C$17)</f>
        <v>3</v>
      </c>
      <c r="R29" s="42">
        <f t="shared" ca="1" si="6"/>
        <v>0.75</v>
      </c>
      <c r="S29" s="38">
        <f ca="1">SUMIFS(INDIRECT(S$15),_01_EMIS_Data[OrgID],$A29,_01_EMIS_Data[Rel_D],$C$17)</f>
        <v>0</v>
      </c>
      <c r="T29" s="42">
        <f t="shared" ref="T29" ca="1" si="28">IFERROR(S29/$M29,"-")</f>
        <v>0</v>
      </c>
      <c r="U29" s="19"/>
      <c r="V29" s="38">
        <f ca="1">SUMIFS(INDIRECT(V$15),_01_EMIS_Data[OrgID],$A29,_01_EMIS_Data[Rel_D],$C$17)</f>
        <v>1</v>
      </c>
      <c r="W29" s="42">
        <f t="shared" ca="1" si="8"/>
        <v>0.2</v>
      </c>
      <c r="X29" s="38">
        <f ca="1">SUMIFS(INDIRECT(X$15),_01_EMIS_Data[OrgID],$A29,_01_EMIS_Data[Rel_D],$C$17)</f>
        <v>0</v>
      </c>
      <c r="Y29" s="42">
        <f t="shared" ca="1" si="9"/>
        <v>0</v>
      </c>
      <c r="Z29" s="19"/>
    </row>
    <row r="30" spans="1:26" x14ac:dyDescent="0.25">
      <c r="A30" s="49" t="s">
        <v>34</v>
      </c>
      <c r="B30" s="36" t="s">
        <v>26</v>
      </c>
      <c r="C30" t="s">
        <v>35</v>
      </c>
      <c r="D30" s="38">
        <f ca="1">SUMIFS(INDIRECT(D$15),_01_EMIS_Data[OrgID],$A30,_01_EMIS_Data[Rel_D],$C$17)</f>
        <v>31</v>
      </c>
      <c r="E30" s="38">
        <f ca="1">SUMIFS(INDIRECT(E$15),_01_EMIS_Data[OrgID],$A30,_01_EMIS_Data[Rel_D],$C$17)</f>
        <v>29</v>
      </c>
      <c r="F30" s="42">
        <f t="shared" ca="1" si="22"/>
        <v>0.93548387096774188</v>
      </c>
      <c r="G30" s="38">
        <f ca="1">SUMIFS(INDIRECT(G$15),_01_EMIS_Data[OrgID],$A30,_01_EMIS_Data[Rel_D],$C$17)</f>
        <v>2</v>
      </c>
      <c r="H30" s="42">
        <f t="shared" ca="1" si="23"/>
        <v>6.4516129032258063E-2</v>
      </c>
      <c r="I30" s="38">
        <f ca="1">SUMIFS(INDIRECT(I$15),_01_EMIS_Data[OrgID],$A30,_01_EMIS_Data[Rel_D],$C$17)</f>
        <v>0</v>
      </c>
      <c r="J30" s="42">
        <f t="shared" ca="1" si="24"/>
        <v>0</v>
      </c>
      <c r="K30" s="19"/>
      <c r="L30" s="38">
        <f ca="1">SUMIFS(INDIRECT(L$15),_01_EMIS_Data[OrgID],$A30,_01_EMIS_Data[Rel_D],$C$17)</f>
        <v>8</v>
      </c>
      <c r="M30" s="38">
        <f ca="1">SUMIFS(INDIRECT(M$15),_01_EMIS_Data[OrgID],$A30,_01_EMIS_Data[Rel_D],$C$17)</f>
        <v>0</v>
      </c>
      <c r="N30" s="42">
        <f t="shared" ca="1" si="5"/>
        <v>0</v>
      </c>
      <c r="O30" s="38">
        <f ca="1">SUMIFS(INDIRECT(O$15),_01_EMIS_Data[OrgID],$A30,_01_EMIS_Data[Rel_D],$C$17)</f>
        <v>0</v>
      </c>
      <c r="P30" s="42" t="str">
        <f t="shared" ca="1" si="6"/>
        <v>-</v>
      </c>
      <c r="Q30" s="38">
        <f ca="1">SUMIFS(INDIRECT(Q$15),_01_EMIS_Data[OrgID],$A30,_01_EMIS_Data[Rel_D],$C$17)</f>
        <v>0</v>
      </c>
      <c r="R30" s="42" t="str">
        <f t="shared" ca="1" si="6"/>
        <v>-</v>
      </c>
      <c r="S30" s="38">
        <f ca="1">SUMIFS(INDIRECT(S$15),_01_EMIS_Data[OrgID],$A30,_01_EMIS_Data[Rel_D],$C$17)</f>
        <v>0</v>
      </c>
      <c r="T30" s="42" t="str">
        <f t="shared" ref="T30" ca="1" si="29">IFERROR(S30/$M30,"-")</f>
        <v>-</v>
      </c>
      <c r="U30" s="19"/>
      <c r="V30" s="38">
        <f ca="1">SUMIFS(INDIRECT(V$15),_01_EMIS_Data[OrgID],$A30,_01_EMIS_Data[Rel_D],$C$17)</f>
        <v>0</v>
      </c>
      <c r="W30" s="42">
        <f t="shared" ca="1" si="8"/>
        <v>0</v>
      </c>
      <c r="X30" s="38">
        <f ca="1">SUMIFS(INDIRECT(X$15),_01_EMIS_Data[OrgID],$A30,_01_EMIS_Data[Rel_D],$C$17)</f>
        <v>0</v>
      </c>
      <c r="Y30" s="42" t="str">
        <f t="shared" ca="1" si="9"/>
        <v>-</v>
      </c>
      <c r="Z30" s="19"/>
    </row>
    <row r="31" spans="1:26" x14ac:dyDescent="0.25">
      <c r="A31" s="49" t="s">
        <v>36</v>
      </c>
      <c r="B31" s="36" t="s">
        <v>26</v>
      </c>
      <c r="C31" t="s">
        <v>37</v>
      </c>
      <c r="D31" s="38">
        <f ca="1">SUMIFS(INDIRECT(D$15),_01_EMIS_Data[OrgID],$A31,_01_EMIS_Data[Rel_D],$C$17)</f>
        <v>32</v>
      </c>
      <c r="E31" s="38">
        <f ca="1">SUMIFS(INDIRECT(E$15),_01_EMIS_Data[OrgID],$A31,_01_EMIS_Data[Rel_D],$C$17)</f>
        <v>32</v>
      </c>
      <c r="F31" s="42">
        <f t="shared" ca="1" si="22"/>
        <v>1</v>
      </c>
      <c r="G31" s="38">
        <f ca="1">SUMIFS(INDIRECT(G$15),_01_EMIS_Data[OrgID],$A31,_01_EMIS_Data[Rel_D],$C$17)</f>
        <v>0</v>
      </c>
      <c r="H31" s="42">
        <f t="shared" ca="1" si="23"/>
        <v>0</v>
      </c>
      <c r="I31" s="38">
        <f ca="1">SUMIFS(INDIRECT(I$15),_01_EMIS_Data[OrgID],$A31,_01_EMIS_Data[Rel_D],$C$17)</f>
        <v>0</v>
      </c>
      <c r="J31" s="42">
        <f t="shared" ca="1" si="24"/>
        <v>0</v>
      </c>
      <c r="K31" s="19"/>
      <c r="L31" s="38">
        <f ca="1">SUMIFS(INDIRECT(L$15),_01_EMIS_Data[OrgID],$A31,_01_EMIS_Data[Rel_D],$C$17)</f>
        <v>20</v>
      </c>
      <c r="M31" s="38">
        <f ca="1">SUMIFS(INDIRECT(M$15),_01_EMIS_Data[OrgID],$A31,_01_EMIS_Data[Rel_D],$C$17)</f>
        <v>0</v>
      </c>
      <c r="N31" s="42">
        <f t="shared" ca="1" si="5"/>
        <v>0</v>
      </c>
      <c r="O31" s="38">
        <f ca="1">SUMIFS(INDIRECT(O$15),_01_EMIS_Data[OrgID],$A31,_01_EMIS_Data[Rel_D],$C$17)</f>
        <v>0</v>
      </c>
      <c r="P31" s="42" t="str">
        <f t="shared" ca="1" si="6"/>
        <v>-</v>
      </c>
      <c r="Q31" s="38">
        <f ca="1">SUMIFS(INDIRECT(Q$15),_01_EMIS_Data[OrgID],$A31,_01_EMIS_Data[Rel_D],$C$17)</f>
        <v>0</v>
      </c>
      <c r="R31" s="42" t="str">
        <f t="shared" ca="1" si="6"/>
        <v>-</v>
      </c>
      <c r="S31" s="38">
        <f ca="1">SUMIFS(INDIRECT(S$15),_01_EMIS_Data[OrgID],$A31,_01_EMIS_Data[Rel_D],$C$17)</f>
        <v>0</v>
      </c>
      <c r="T31" s="42" t="str">
        <f t="shared" ref="T31" ca="1" si="30">IFERROR(S31/$M31,"-")</f>
        <v>-</v>
      </c>
      <c r="U31" s="19"/>
      <c r="V31" s="38">
        <f ca="1">SUMIFS(INDIRECT(V$15),_01_EMIS_Data[OrgID],$A31,_01_EMIS_Data[Rel_D],$C$17)</f>
        <v>0</v>
      </c>
      <c r="W31" s="42">
        <f t="shared" ca="1" si="8"/>
        <v>0</v>
      </c>
      <c r="X31" s="38">
        <f ca="1">SUMIFS(INDIRECT(X$15),_01_EMIS_Data[OrgID],$A31,_01_EMIS_Data[Rel_D],$C$17)</f>
        <v>0</v>
      </c>
      <c r="Y31" s="42" t="str">
        <f t="shared" ca="1" si="9"/>
        <v>-</v>
      </c>
      <c r="Z31" s="19"/>
    </row>
    <row r="32" spans="1:26" x14ac:dyDescent="0.25">
      <c r="A32" s="49" t="s">
        <v>38</v>
      </c>
      <c r="B32" s="36" t="s">
        <v>26</v>
      </c>
      <c r="C32" t="s">
        <v>39</v>
      </c>
      <c r="D32" s="38">
        <f ca="1">SUMIFS(INDIRECT(D$15),_01_EMIS_Data[OrgID],$A32,_01_EMIS_Data[Rel_D],$C$17)</f>
        <v>15</v>
      </c>
      <c r="E32" s="38">
        <f ca="1">SUMIFS(INDIRECT(E$15),_01_EMIS_Data[OrgID],$A32,_01_EMIS_Data[Rel_D],$C$17)</f>
        <v>15</v>
      </c>
      <c r="F32" s="42">
        <f t="shared" ca="1" si="22"/>
        <v>1</v>
      </c>
      <c r="G32" s="38">
        <f ca="1">SUMIFS(INDIRECT(G$15),_01_EMIS_Data[OrgID],$A32,_01_EMIS_Data[Rel_D],$C$17)</f>
        <v>0</v>
      </c>
      <c r="H32" s="42">
        <f t="shared" ca="1" si="23"/>
        <v>0</v>
      </c>
      <c r="I32" s="38">
        <f ca="1">SUMIFS(INDIRECT(I$15),_01_EMIS_Data[OrgID],$A32,_01_EMIS_Data[Rel_D],$C$17)</f>
        <v>0</v>
      </c>
      <c r="J32" s="42">
        <f t="shared" ca="1" si="24"/>
        <v>0</v>
      </c>
      <c r="K32" s="19"/>
      <c r="L32" s="38">
        <f ca="1">SUMIFS(INDIRECT(L$15),_01_EMIS_Data[OrgID],$A32,_01_EMIS_Data[Rel_D],$C$17)</f>
        <v>5</v>
      </c>
      <c r="M32" s="38">
        <f ca="1">SUMIFS(INDIRECT(M$15),_01_EMIS_Data[OrgID],$A32,_01_EMIS_Data[Rel_D],$C$17)</f>
        <v>0</v>
      </c>
      <c r="N32" s="42">
        <f t="shared" ca="1" si="5"/>
        <v>0</v>
      </c>
      <c r="O32" s="38">
        <f ca="1">SUMIFS(INDIRECT(O$15),_01_EMIS_Data[OrgID],$A32,_01_EMIS_Data[Rel_D],$C$17)</f>
        <v>0</v>
      </c>
      <c r="P32" s="42" t="str">
        <f t="shared" ca="1" si="6"/>
        <v>-</v>
      </c>
      <c r="Q32" s="38">
        <f ca="1">SUMIFS(INDIRECT(Q$15),_01_EMIS_Data[OrgID],$A32,_01_EMIS_Data[Rel_D],$C$17)</f>
        <v>0</v>
      </c>
      <c r="R32" s="42" t="str">
        <f t="shared" ca="1" si="6"/>
        <v>-</v>
      </c>
      <c r="S32" s="38">
        <f ca="1">SUMIFS(INDIRECT(S$15),_01_EMIS_Data[OrgID],$A32,_01_EMIS_Data[Rel_D],$C$17)</f>
        <v>0</v>
      </c>
      <c r="T32" s="42" t="str">
        <f t="shared" ref="T32" ca="1" si="31">IFERROR(S32/$M32,"-")</f>
        <v>-</v>
      </c>
      <c r="U32" s="19"/>
      <c r="V32" s="38">
        <f ca="1">SUMIFS(INDIRECT(V$15),_01_EMIS_Data[OrgID],$A32,_01_EMIS_Data[Rel_D],$C$17)</f>
        <v>0</v>
      </c>
      <c r="W32" s="42">
        <f t="shared" ca="1" si="8"/>
        <v>0</v>
      </c>
      <c r="X32" s="38">
        <f ca="1">SUMIFS(INDIRECT(X$15),_01_EMIS_Data[OrgID],$A32,_01_EMIS_Data[Rel_D],$C$17)</f>
        <v>0</v>
      </c>
      <c r="Y32" s="42" t="str">
        <f t="shared" ca="1" si="9"/>
        <v>-</v>
      </c>
      <c r="Z32" s="19"/>
    </row>
    <row r="33" spans="1:26" x14ac:dyDescent="0.25">
      <c r="A33" s="49" t="s">
        <v>40</v>
      </c>
      <c r="B33" s="36" t="s">
        <v>26</v>
      </c>
      <c r="C33" t="s">
        <v>41</v>
      </c>
      <c r="D33" s="38">
        <f ca="1">SUMIFS(INDIRECT(D$15),_01_EMIS_Data[OrgID],$A33,_01_EMIS_Data[Rel_D],$C$17)</f>
        <v>185</v>
      </c>
      <c r="E33" s="38">
        <f ca="1">SUMIFS(INDIRECT(E$15),_01_EMIS_Data[OrgID],$A33,_01_EMIS_Data[Rel_D],$C$17)</f>
        <v>185</v>
      </c>
      <c r="F33" s="42">
        <f t="shared" ca="1" si="22"/>
        <v>1</v>
      </c>
      <c r="G33" s="38">
        <f ca="1">SUMIFS(INDIRECT(G$15),_01_EMIS_Data[OrgID],$A33,_01_EMIS_Data[Rel_D],$C$17)</f>
        <v>0</v>
      </c>
      <c r="H33" s="42">
        <f t="shared" ca="1" si="23"/>
        <v>0</v>
      </c>
      <c r="I33" s="38">
        <f ca="1">SUMIFS(INDIRECT(I$15),_01_EMIS_Data[OrgID],$A33,_01_EMIS_Data[Rel_D],$C$17)</f>
        <v>0</v>
      </c>
      <c r="J33" s="42">
        <f t="shared" ca="1" si="24"/>
        <v>0</v>
      </c>
      <c r="K33" s="19"/>
      <c r="L33" s="38">
        <f ca="1">SUMIFS(INDIRECT(L$15),_01_EMIS_Data[OrgID],$A33,_01_EMIS_Data[Rel_D],$C$17)</f>
        <v>4</v>
      </c>
      <c r="M33" s="38">
        <f ca="1">SUMIFS(INDIRECT(M$15),_01_EMIS_Data[OrgID],$A33,_01_EMIS_Data[Rel_D],$C$17)</f>
        <v>0</v>
      </c>
      <c r="N33" s="42">
        <f t="shared" ca="1" si="5"/>
        <v>0</v>
      </c>
      <c r="O33" s="38">
        <f ca="1">SUMIFS(INDIRECT(O$15),_01_EMIS_Data[OrgID],$A33,_01_EMIS_Data[Rel_D],$C$17)</f>
        <v>0</v>
      </c>
      <c r="P33" s="42" t="str">
        <f t="shared" ca="1" si="6"/>
        <v>-</v>
      </c>
      <c r="Q33" s="38">
        <f ca="1">SUMIFS(INDIRECT(Q$15),_01_EMIS_Data[OrgID],$A33,_01_EMIS_Data[Rel_D],$C$17)</f>
        <v>0</v>
      </c>
      <c r="R33" s="42" t="str">
        <f t="shared" ca="1" si="6"/>
        <v>-</v>
      </c>
      <c r="S33" s="38">
        <f ca="1">SUMIFS(INDIRECT(S$15),_01_EMIS_Data[OrgID],$A33,_01_EMIS_Data[Rel_D],$C$17)</f>
        <v>0</v>
      </c>
      <c r="T33" s="42" t="str">
        <f t="shared" ref="T33" ca="1" si="32">IFERROR(S33/$M33,"-")</f>
        <v>-</v>
      </c>
      <c r="U33" s="19"/>
      <c r="V33" s="38">
        <f ca="1">SUMIFS(INDIRECT(V$15),_01_EMIS_Data[OrgID],$A33,_01_EMIS_Data[Rel_D],$C$17)</f>
        <v>0</v>
      </c>
      <c r="W33" s="42">
        <f t="shared" ca="1" si="8"/>
        <v>0</v>
      </c>
      <c r="X33" s="38">
        <f ca="1">SUMIFS(INDIRECT(X$15),_01_EMIS_Data[OrgID],$A33,_01_EMIS_Data[Rel_D],$C$17)</f>
        <v>0</v>
      </c>
      <c r="Y33" s="42" t="str">
        <f t="shared" ca="1" si="9"/>
        <v>-</v>
      </c>
      <c r="Z33" s="19"/>
    </row>
    <row r="34" spans="1:26" x14ac:dyDescent="0.25">
      <c r="A34" s="49" t="s">
        <v>42</v>
      </c>
      <c r="B34" s="36" t="s">
        <v>43</v>
      </c>
      <c r="C34" t="s">
        <v>44</v>
      </c>
      <c r="D34" s="38">
        <f ca="1">SUMIFS(INDIRECT(D$15),_01_EMIS_Data[OrgID],$A34,_01_EMIS_Data[Rel_D],$C$17)</f>
        <v>96</v>
      </c>
      <c r="E34" s="38">
        <f ca="1">SUMIFS(INDIRECT(E$15),_01_EMIS_Data[OrgID],$A34,_01_EMIS_Data[Rel_D],$C$17)</f>
        <v>96</v>
      </c>
      <c r="F34" s="42">
        <f t="shared" ca="1" si="22"/>
        <v>1</v>
      </c>
      <c r="G34" s="38">
        <f ca="1">SUMIFS(INDIRECT(G$15),_01_EMIS_Data[OrgID],$A34,_01_EMIS_Data[Rel_D],$C$17)</f>
        <v>0</v>
      </c>
      <c r="H34" s="42">
        <f t="shared" ca="1" si="23"/>
        <v>0</v>
      </c>
      <c r="I34" s="38">
        <f ca="1">SUMIFS(INDIRECT(I$15),_01_EMIS_Data[OrgID],$A34,_01_EMIS_Data[Rel_D],$C$17)</f>
        <v>0</v>
      </c>
      <c r="J34" s="42">
        <f t="shared" ca="1" si="24"/>
        <v>0</v>
      </c>
      <c r="K34" s="19"/>
      <c r="L34" s="38">
        <f ca="1">SUMIFS(INDIRECT(L$15),_01_EMIS_Data[OrgID],$A34,_01_EMIS_Data[Rel_D],$C$17)</f>
        <v>2</v>
      </c>
      <c r="M34" s="38">
        <f ca="1">SUMIFS(INDIRECT(M$15),_01_EMIS_Data[OrgID],$A34,_01_EMIS_Data[Rel_D],$C$17)</f>
        <v>1</v>
      </c>
      <c r="N34" s="42">
        <f t="shared" ca="1" si="5"/>
        <v>0.5</v>
      </c>
      <c r="O34" s="38">
        <f ca="1">SUMIFS(INDIRECT(O$15),_01_EMIS_Data[OrgID],$A34,_01_EMIS_Data[Rel_D],$C$17)</f>
        <v>0</v>
      </c>
      <c r="P34" s="42">
        <f t="shared" ca="1" si="6"/>
        <v>0</v>
      </c>
      <c r="Q34" s="38">
        <f ca="1">SUMIFS(INDIRECT(Q$15),_01_EMIS_Data[OrgID],$A34,_01_EMIS_Data[Rel_D],$C$17)</f>
        <v>0</v>
      </c>
      <c r="R34" s="42">
        <f t="shared" ca="1" si="6"/>
        <v>0</v>
      </c>
      <c r="S34" s="38">
        <f ca="1">SUMIFS(INDIRECT(S$15),_01_EMIS_Data[OrgID],$A34,_01_EMIS_Data[Rel_D],$C$17)</f>
        <v>0</v>
      </c>
      <c r="T34" s="42">
        <f t="shared" ref="T34" ca="1" si="33">IFERROR(S34/$M34,"-")</f>
        <v>0</v>
      </c>
      <c r="U34" s="19"/>
      <c r="V34" s="38">
        <f ca="1">SUMIFS(INDIRECT(V$15),_01_EMIS_Data[OrgID],$A34,_01_EMIS_Data[Rel_D],$C$17)</f>
        <v>0</v>
      </c>
      <c r="W34" s="42">
        <f t="shared" ca="1" si="8"/>
        <v>0</v>
      </c>
      <c r="X34" s="38">
        <f ca="1">SUMIFS(INDIRECT(X$15),_01_EMIS_Data[OrgID],$A34,_01_EMIS_Data[Rel_D],$C$17)</f>
        <v>0</v>
      </c>
      <c r="Y34" s="42" t="str">
        <f t="shared" ca="1" si="9"/>
        <v>-</v>
      </c>
      <c r="Z34" s="19"/>
    </row>
    <row r="35" spans="1:26" x14ac:dyDescent="0.25">
      <c r="A35" s="49" t="s">
        <v>45</v>
      </c>
      <c r="B35" s="36" t="s">
        <v>43</v>
      </c>
      <c r="C35" t="s">
        <v>46</v>
      </c>
      <c r="D35" s="38">
        <f ca="1">SUMIFS(INDIRECT(D$15),_01_EMIS_Data[OrgID],$A35,_01_EMIS_Data[Rel_D],$C$17)</f>
        <v>62</v>
      </c>
      <c r="E35" s="38">
        <f ca="1">SUMIFS(INDIRECT(E$15),_01_EMIS_Data[OrgID],$A35,_01_EMIS_Data[Rel_D],$C$17)</f>
        <v>62</v>
      </c>
      <c r="F35" s="42">
        <f t="shared" ca="1" si="22"/>
        <v>1</v>
      </c>
      <c r="G35" s="38">
        <f ca="1">SUMIFS(INDIRECT(G$15),_01_EMIS_Data[OrgID],$A35,_01_EMIS_Data[Rel_D],$C$17)</f>
        <v>0</v>
      </c>
      <c r="H35" s="42">
        <f t="shared" ca="1" si="23"/>
        <v>0</v>
      </c>
      <c r="I35" s="38">
        <f ca="1">SUMIFS(INDIRECT(I$15),_01_EMIS_Data[OrgID],$A35,_01_EMIS_Data[Rel_D],$C$17)</f>
        <v>0</v>
      </c>
      <c r="J35" s="42">
        <f t="shared" ca="1" si="24"/>
        <v>0</v>
      </c>
      <c r="K35" s="19"/>
      <c r="L35" s="38">
        <f ca="1">SUMIFS(INDIRECT(L$15),_01_EMIS_Data[OrgID],$A35,_01_EMIS_Data[Rel_D],$C$17)</f>
        <v>15</v>
      </c>
      <c r="M35" s="38">
        <f ca="1">SUMIFS(INDIRECT(M$15),_01_EMIS_Data[OrgID],$A35,_01_EMIS_Data[Rel_D],$C$17)</f>
        <v>3</v>
      </c>
      <c r="N35" s="42">
        <f t="shared" ca="1" si="5"/>
        <v>0.2</v>
      </c>
      <c r="O35" s="38">
        <f ca="1">SUMIFS(INDIRECT(O$15),_01_EMIS_Data[OrgID],$A35,_01_EMIS_Data[Rel_D],$C$17)</f>
        <v>3</v>
      </c>
      <c r="P35" s="42">
        <f t="shared" ca="1" si="6"/>
        <v>1</v>
      </c>
      <c r="Q35" s="38">
        <f ca="1">SUMIFS(INDIRECT(Q$15),_01_EMIS_Data[OrgID],$A35,_01_EMIS_Data[Rel_D],$C$17)</f>
        <v>3</v>
      </c>
      <c r="R35" s="42">
        <f t="shared" ca="1" si="6"/>
        <v>1</v>
      </c>
      <c r="S35" s="38">
        <f ca="1">SUMIFS(INDIRECT(S$15),_01_EMIS_Data[OrgID],$A35,_01_EMIS_Data[Rel_D],$C$17)</f>
        <v>0</v>
      </c>
      <c r="T35" s="42">
        <f t="shared" ref="T35" ca="1" si="34">IFERROR(S35/$M35,"-")</f>
        <v>0</v>
      </c>
      <c r="U35" s="19"/>
      <c r="V35" s="38">
        <f ca="1">SUMIFS(INDIRECT(V$15),_01_EMIS_Data[OrgID],$A35,_01_EMIS_Data[Rel_D],$C$17)</f>
        <v>0</v>
      </c>
      <c r="W35" s="42">
        <f t="shared" ca="1" si="8"/>
        <v>0</v>
      </c>
      <c r="X35" s="38">
        <f ca="1">SUMIFS(INDIRECT(X$15),_01_EMIS_Data[OrgID],$A35,_01_EMIS_Data[Rel_D],$C$17)</f>
        <v>0</v>
      </c>
      <c r="Y35" s="42" t="str">
        <f t="shared" ca="1" si="9"/>
        <v>-</v>
      </c>
      <c r="Z35" s="19"/>
    </row>
    <row r="36" spans="1:26" x14ac:dyDescent="0.25">
      <c r="A36" s="49" t="s">
        <v>47</v>
      </c>
      <c r="B36" s="36" t="s">
        <v>43</v>
      </c>
      <c r="C36" t="s">
        <v>48</v>
      </c>
      <c r="D36" s="38">
        <f ca="1">SUMIFS(INDIRECT(D$15),_01_EMIS_Data[OrgID],$A36,_01_EMIS_Data[Rel_D],$C$17)</f>
        <v>35</v>
      </c>
      <c r="E36" s="38">
        <f ca="1">SUMIFS(INDIRECT(E$15),_01_EMIS_Data[OrgID],$A36,_01_EMIS_Data[Rel_D],$C$17)</f>
        <v>34</v>
      </c>
      <c r="F36" s="42">
        <f t="shared" ca="1" si="22"/>
        <v>0.97142857142857142</v>
      </c>
      <c r="G36" s="38">
        <f ca="1">SUMIFS(INDIRECT(G$15),_01_EMIS_Data[OrgID],$A36,_01_EMIS_Data[Rel_D],$C$17)</f>
        <v>1</v>
      </c>
      <c r="H36" s="42">
        <f t="shared" ca="1" si="23"/>
        <v>2.8571428571428571E-2</v>
      </c>
      <c r="I36" s="38">
        <f ca="1">SUMIFS(INDIRECT(I$15),_01_EMIS_Data[OrgID],$A36,_01_EMIS_Data[Rel_D],$C$17)</f>
        <v>0</v>
      </c>
      <c r="J36" s="42">
        <f t="shared" ca="1" si="24"/>
        <v>0</v>
      </c>
      <c r="K36" s="19"/>
      <c r="L36" s="38">
        <f ca="1">SUMIFS(INDIRECT(L$15),_01_EMIS_Data[OrgID],$A36,_01_EMIS_Data[Rel_D],$C$17)</f>
        <v>6</v>
      </c>
      <c r="M36" s="38">
        <f ca="1">SUMIFS(INDIRECT(M$15),_01_EMIS_Data[OrgID],$A36,_01_EMIS_Data[Rel_D],$C$17)</f>
        <v>1</v>
      </c>
      <c r="N36" s="42">
        <f t="shared" ca="1" si="5"/>
        <v>0.16666666666666666</v>
      </c>
      <c r="O36" s="38">
        <f ca="1">SUMIFS(INDIRECT(O$15),_01_EMIS_Data[OrgID],$A36,_01_EMIS_Data[Rel_D],$C$17)</f>
        <v>0</v>
      </c>
      <c r="P36" s="42">
        <f t="shared" ca="1" si="6"/>
        <v>0</v>
      </c>
      <c r="Q36" s="38">
        <f ca="1">SUMIFS(INDIRECT(Q$15),_01_EMIS_Data[OrgID],$A36,_01_EMIS_Data[Rel_D],$C$17)</f>
        <v>0</v>
      </c>
      <c r="R36" s="42">
        <f t="shared" ca="1" si="6"/>
        <v>0</v>
      </c>
      <c r="S36" s="38">
        <f ca="1">SUMIFS(INDIRECT(S$15),_01_EMIS_Data[OrgID],$A36,_01_EMIS_Data[Rel_D],$C$17)</f>
        <v>0</v>
      </c>
      <c r="T36" s="42">
        <f t="shared" ref="T36" ca="1" si="35">IFERROR(S36/$M36,"-")</f>
        <v>0</v>
      </c>
      <c r="U36" s="19"/>
      <c r="V36" s="38">
        <f ca="1">SUMIFS(INDIRECT(V$15),_01_EMIS_Data[OrgID],$A36,_01_EMIS_Data[Rel_D],$C$17)</f>
        <v>0</v>
      </c>
      <c r="W36" s="42">
        <f t="shared" ca="1" si="8"/>
        <v>0</v>
      </c>
      <c r="X36" s="38">
        <f ca="1">SUMIFS(INDIRECT(X$15),_01_EMIS_Data[OrgID],$A36,_01_EMIS_Data[Rel_D],$C$17)</f>
        <v>0</v>
      </c>
      <c r="Y36" s="42" t="str">
        <f t="shared" ca="1" si="9"/>
        <v>-</v>
      </c>
      <c r="Z36" s="19"/>
    </row>
    <row r="37" spans="1:26" x14ac:dyDescent="0.25">
      <c r="A37" s="49" t="s">
        <v>49</v>
      </c>
      <c r="B37" s="36" t="s">
        <v>43</v>
      </c>
      <c r="C37" t="s">
        <v>50</v>
      </c>
      <c r="D37" s="38">
        <f ca="1">SUMIFS(INDIRECT(D$15),_01_EMIS_Data[OrgID],$A37,_01_EMIS_Data[Rel_D],$C$17)</f>
        <v>30</v>
      </c>
      <c r="E37" s="38">
        <f ca="1">SUMIFS(INDIRECT(E$15),_01_EMIS_Data[OrgID],$A37,_01_EMIS_Data[Rel_D],$C$17)</f>
        <v>30</v>
      </c>
      <c r="F37" s="42">
        <f t="shared" ca="1" si="22"/>
        <v>1</v>
      </c>
      <c r="G37" s="38">
        <f ca="1">SUMIFS(INDIRECT(G$15),_01_EMIS_Data[OrgID],$A37,_01_EMIS_Data[Rel_D],$C$17)</f>
        <v>0</v>
      </c>
      <c r="H37" s="42">
        <f t="shared" ca="1" si="23"/>
        <v>0</v>
      </c>
      <c r="I37" s="38">
        <f ca="1">SUMIFS(INDIRECT(I$15),_01_EMIS_Data[OrgID],$A37,_01_EMIS_Data[Rel_D],$C$17)</f>
        <v>0</v>
      </c>
      <c r="J37" s="42">
        <f t="shared" ca="1" si="24"/>
        <v>0</v>
      </c>
      <c r="K37" s="19"/>
      <c r="L37" s="38">
        <f ca="1">SUMIFS(INDIRECT(L$15),_01_EMIS_Data[OrgID],$A37,_01_EMIS_Data[Rel_D],$C$17)</f>
        <v>2</v>
      </c>
      <c r="M37" s="38">
        <f ca="1">SUMIFS(INDIRECT(M$15),_01_EMIS_Data[OrgID],$A37,_01_EMIS_Data[Rel_D],$C$17)</f>
        <v>0</v>
      </c>
      <c r="N37" s="42">
        <f t="shared" ca="1" si="5"/>
        <v>0</v>
      </c>
      <c r="O37" s="38">
        <f ca="1">SUMIFS(INDIRECT(O$15),_01_EMIS_Data[OrgID],$A37,_01_EMIS_Data[Rel_D],$C$17)</f>
        <v>0</v>
      </c>
      <c r="P37" s="42" t="str">
        <f t="shared" ca="1" si="6"/>
        <v>-</v>
      </c>
      <c r="Q37" s="38">
        <f ca="1">SUMIFS(INDIRECT(Q$15),_01_EMIS_Data[OrgID],$A37,_01_EMIS_Data[Rel_D],$C$17)</f>
        <v>0</v>
      </c>
      <c r="R37" s="42" t="str">
        <f t="shared" ca="1" si="6"/>
        <v>-</v>
      </c>
      <c r="S37" s="38">
        <f ca="1">SUMIFS(INDIRECT(S$15),_01_EMIS_Data[OrgID],$A37,_01_EMIS_Data[Rel_D],$C$17)</f>
        <v>0</v>
      </c>
      <c r="T37" s="42" t="str">
        <f t="shared" ref="T37" ca="1" si="36">IFERROR(S37/$M37,"-")</f>
        <v>-</v>
      </c>
      <c r="U37" s="19"/>
      <c r="V37" s="38">
        <f ca="1">SUMIFS(INDIRECT(V$15),_01_EMIS_Data[OrgID],$A37,_01_EMIS_Data[Rel_D],$C$17)</f>
        <v>0</v>
      </c>
      <c r="W37" s="42">
        <f t="shared" ca="1" si="8"/>
        <v>0</v>
      </c>
      <c r="X37" s="38">
        <f ca="1">SUMIFS(INDIRECT(X$15),_01_EMIS_Data[OrgID],$A37,_01_EMIS_Data[Rel_D],$C$17)</f>
        <v>0</v>
      </c>
      <c r="Y37" s="42" t="str">
        <f t="shared" ca="1" si="9"/>
        <v>-</v>
      </c>
      <c r="Z37" s="19"/>
    </row>
    <row r="38" spans="1:26" x14ac:dyDescent="0.25">
      <c r="A38" s="49" t="s">
        <v>51</v>
      </c>
      <c r="B38" s="36" t="s">
        <v>43</v>
      </c>
      <c r="C38" t="s">
        <v>52</v>
      </c>
      <c r="D38" s="38">
        <f ca="1">SUMIFS(INDIRECT(D$15),_01_EMIS_Data[OrgID],$A38,_01_EMIS_Data[Rel_D],$C$17)</f>
        <v>34</v>
      </c>
      <c r="E38" s="38">
        <f ca="1">SUMIFS(INDIRECT(E$15),_01_EMIS_Data[OrgID],$A38,_01_EMIS_Data[Rel_D],$C$17)</f>
        <v>32</v>
      </c>
      <c r="F38" s="42">
        <f t="shared" ca="1" si="22"/>
        <v>0.94117647058823528</v>
      </c>
      <c r="G38" s="38">
        <f ca="1">SUMIFS(INDIRECT(G$15),_01_EMIS_Data[OrgID],$A38,_01_EMIS_Data[Rel_D],$C$17)</f>
        <v>2</v>
      </c>
      <c r="H38" s="42">
        <f t="shared" ca="1" si="23"/>
        <v>5.8823529411764705E-2</v>
      </c>
      <c r="I38" s="38">
        <f ca="1">SUMIFS(INDIRECT(I$15),_01_EMIS_Data[OrgID],$A38,_01_EMIS_Data[Rel_D],$C$17)</f>
        <v>1</v>
      </c>
      <c r="J38" s="42">
        <f t="shared" ca="1" si="24"/>
        <v>2.9411764705882353E-2</v>
      </c>
      <c r="K38" s="19"/>
      <c r="L38" s="38">
        <f ca="1">SUMIFS(INDIRECT(L$15),_01_EMIS_Data[OrgID],$A38,_01_EMIS_Data[Rel_D],$C$17)</f>
        <v>3</v>
      </c>
      <c r="M38" s="38">
        <f ca="1">SUMIFS(INDIRECT(M$15),_01_EMIS_Data[OrgID],$A38,_01_EMIS_Data[Rel_D],$C$17)</f>
        <v>2</v>
      </c>
      <c r="N38" s="42">
        <f t="shared" ca="1" si="5"/>
        <v>0.66666666666666663</v>
      </c>
      <c r="O38" s="38">
        <f ca="1">SUMIFS(INDIRECT(O$15),_01_EMIS_Data[OrgID],$A38,_01_EMIS_Data[Rel_D],$C$17)</f>
        <v>2</v>
      </c>
      <c r="P38" s="42">
        <f t="shared" ca="1" si="6"/>
        <v>1</v>
      </c>
      <c r="Q38" s="38">
        <f ca="1">SUMIFS(INDIRECT(Q$15),_01_EMIS_Data[OrgID],$A38,_01_EMIS_Data[Rel_D],$C$17)</f>
        <v>2</v>
      </c>
      <c r="R38" s="42">
        <f t="shared" ca="1" si="6"/>
        <v>1</v>
      </c>
      <c r="S38" s="38">
        <f ca="1">SUMIFS(INDIRECT(S$15),_01_EMIS_Data[OrgID],$A38,_01_EMIS_Data[Rel_D],$C$17)</f>
        <v>0</v>
      </c>
      <c r="T38" s="42">
        <f t="shared" ref="T38" ca="1" si="37">IFERROR(S38/$M38,"-")</f>
        <v>0</v>
      </c>
      <c r="U38" s="19"/>
      <c r="V38" s="38">
        <f ca="1">SUMIFS(INDIRECT(V$15),_01_EMIS_Data[OrgID],$A38,_01_EMIS_Data[Rel_D],$C$17)</f>
        <v>0</v>
      </c>
      <c r="W38" s="42">
        <f t="shared" ca="1" si="8"/>
        <v>0</v>
      </c>
      <c r="X38" s="38">
        <f ca="1">SUMIFS(INDIRECT(X$15),_01_EMIS_Data[OrgID],$A38,_01_EMIS_Data[Rel_D],$C$17)</f>
        <v>0</v>
      </c>
      <c r="Y38" s="42" t="str">
        <f t="shared" ca="1" si="9"/>
        <v>-</v>
      </c>
      <c r="Z38" s="19"/>
    </row>
    <row r="39" spans="1:26" x14ac:dyDescent="0.25">
      <c r="A39" s="49" t="s">
        <v>53</v>
      </c>
      <c r="B39" s="36" t="s">
        <v>43</v>
      </c>
      <c r="C39" t="s">
        <v>54</v>
      </c>
      <c r="D39" s="38">
        <f ca="1">SUMIFS(INDIRECT(D$15),_01_EMIS_Data[OrgID],$A39,_01_EMIS_Data[Rel_D],$C$17)</f>
        <v>108</v>
      </c>
      <c r="E39" s="38">
        <f ca="1">SUMIFS(INDIRECT(E$15),_01_EMIS_Data[OrgID],$A39,_01_EMIS_Data[Rel_D],$C$17)</f>
        <v>107</v>
      </c>
      <c r="F39" s="42">
        <f t="shared" ca="1" si="22"/>
        <v>0.9907407407407407</v>
      </c>
      <c r="G39" s="38">
        <f ca="1">SUMIFS(INDIRECT(G$15),_01_EMIS_Data[OrgID],$A39,_01_EMIS_Data[Rel_D],$C$17)</f>
        <v>1</v>
      </c>
      <c r="H39" s="42">
        <f t="shared" ca="1" si="23"/>
        <v>9.2592592592592587E-3</v>
      </c>
      <c r="I39" s="38">
        <f ca="1">SUMIFS(INDIRECT(I$15),_01_EMIS_Data[OrgID],$A39,_01_EMIS_Data[Rel_D],$C$17)</f>
        <v>0</v>
      </c>
      <c r="J39" s="42">
        <f t="shared" ca="1" si="24"/>
        <v>0</v>
      </c>
      <c r="K39" s="19"/>
      <c r="L39" s="38">
        <f ca="1">SUMIFS(INDIRECT(L$15),_01_EMIS_Data[OrgID],$A39,_01_EMIS_Data[Rel_D],$C$17)</f>
        <v>19</v>
      </c>
      <c r="M39" s="38">
        <f ca="1">SUMIFS(INDIRECT(M$15),_01_EMIS_Data[OrgID],$A39,_01_EMIS_Data[Rel_D],$C$17)</f>
        <v>1</v>
      </c>
      <c r="N39" s="42">
        <f t="shared" ca="1" si="5"/>
        <v>5.2631578947368418E-2</v>
      </c>
      <c r="O39" s="38">
        <f ca="1">SUMIFS(INDIRECT(O$15),_01_EMIS_Data[OrgID],$A39,_01_EMIS_Data[Rel_D],$C$17)</f>
        <v>0</v>
      </c>
      <c r="P39" s="42">
        <f t="shared" ca="1" si="6"/>
        <v>0</v>
      </c>
      <c r="Q39" s="38">
        <f ca="1">SUMIFS(INDIRECT(Q$15),_01_EMIS_Data[OrgID],$A39,_01_EMIS_Data[Rel_D],$C$17)</f>
        <v>0</v>
      </c>
      <c r="R39" s="42">
        <f t="shared" ca="1" si="6"/>
        <v>0</v>
      </c>
      <c r="S39" s="38">
        <f ca="1">SUMIFS(INDIRECT(S$15),_01_EMIS_Data[OrgID],$A39,_01_EMIS_Data[Rel_D],$C$17)</f>
        <v>0</v>
      </c>
      <c r="T39" s="42">
        <f t="shared" ref="T39" ca="1" si="38">IFERROR(S39/$M39,"-")</f>
        <v>0</v>
      </c>
      <c r="U39" s="19"/>
      <c r="V39" s="38">
        <f ca="1">SUMIFS(INDIRECT(V$15),_01_EMIS_Data[OrgID],$A39,_01_EMIS_Data[Rel_D],$C$17)</f>
        <v>0</v>
      </c>
      <c r="W39" s="42">
        <f t="shared" ca="1" si="8"/>
        <v>0</v>
      </c>
      <c r="X39" s="38">
        <f ca="1">SUMIFS(INDIRECT(X$15),_01_EMIS_Data[OrgID],$A39,_01_EMIS_Data[Rel_D],$C$17)</f>
        <v>0</v>
      </c>
      <c r="Y39" s="42" t="str">
        <f t="shared" ca="1" si="9"/>
        <v>-</v>
      </c>
      <c r="Z39" s="19"/>
    </row>
    <row r="40" spans="1:26" x14ac:dyDescent="0.25">
      <c r="A40" s="49" t="s">
        <v>55</v>
      </c>
      <c r="B40" s="36" t="s">
        <v>43</v>
      </c>
      <c r="C40" t="s">
        <v>56</v>
      </c>
      <c r="D40" s="38">
        <f ca="1">SUMIFS(INDIRECT(D$15),_01_EMIS_Data[OrgID],$A40,_01_EMIS_Data[Rel_D],$C$17)</f>
        <v>82</v>
      </c>
      <c r="E40" s="38">
        <f ca="1">SUMIFS(INDIRECT(E$15),_01_EMIS_Data[OrgID],$A40,_01_EMIS_Data[Rel_D],$C$17)</f>
        <v>81</v>
      </c>
      <c r="F40" s="42">
        <f t="shared" ca="1" si="22"/>
        <v>0.98780487804878048</v>
      </c>
      <c r="G40" s="38">
        <f ca="1">SUMIFS(INDIRECT(G$15),_01_EMIS_Data[OrgID],$A40,_01_EMIS_Data[Rel_D],$C$17)</f>
        <v>1</v>
      </c>
      <c r="H40" s="42">
        <f t="shared" ca="1" si="23"/>
        <v>1.2195121951219513E-2</v>
      </c>
      <c r="I40" s="38">
        <f ca="1">SUMIFS(INDIRECT(I$15),_01_EMIS_Data[OrgID],$A40,_01_EMIS_Data[Rel_D],$C$17)</f>
        <v>0</v>
      </c>
      <c r="J40" s="42">
        <f t="shared" ca="1" si="24"/>
        <v>0</v>
      </c>
      <c r="K40" s="19"/>
      <c r="L40" s="38">
        <f ca="1">SUMIFS(INDIRECT(L$15),_01_EMIS_Data[OrgID],$A40,_01_EMIS_Data[Rel_D],$C$17)</f>
        <v>32</v>
      </c>
      <c r="M40" s="38">
        <f ca="1">SUMIFS(INDIRECT(M$15),_01_EMIS_Data[OrgID],$A40,_01_EMIS_Data[Rel_D],$C$17)</f>
        <v>11</v>
      </c>
      <c r="N40" s="42">
        <f t="shared" ca="1" si="5"/>
        <v>0.34375</v>
      </c>
      <c r="O40" s="38">
        <f ca="1">SUMIFS(INDIRECT(O$15),_01_EMIS_Data[OrgID],$A40,_01_EMIS_Data[Rel_D],$C$17)</f>
        <v>7</v>
      </c>
      <c r="P40" s="42">
        <f t="shared" ca="1" si="6"/>
        <v>0.63636363636363635</v>
      </c>
      <c r="Q40" s="38">
        <f ca="1">SUMIFS(INDIRECT(Q$15),_01_EMIS_Data[OrgID],$A40,_01_EMIS_Data[Rel_D],$C$17)</f>
        <v>7</v>
      </c>
      <c r="R40" s="42">
        <f t="shared" ca="1" si="6"/>
        <v>0.63636363636363635</v>
      </c>
      <c r="S40" s="38">
        <f ca="1">SUMIFS(INDIRECT(S$15),_01_EMIS_Data[OrgID],$A40,_01_EMIS_Data[Rel_D],$C$17)</f>
        <v>3</v>
      </c>
      <c r="T40" s="42">
        <f t="shared" ref="T40" ca="1" si="39">IFERROR(S40/$M40,"-")</f>
        <v>0.27272727272727271</v>
      </c>
      <c r="U40" s="19"/>
      <c r="V40" s="38">
        <f ca="1">SUMIFS(INDIRECT(V$15),_01_EMIS_Data[OrgID],$A40,_01_EMIS_Data[Rel_D],$C$17)</f>
        <v>0</v>
      </c>
      <c r="W40" s="42">
        <f t="shared" ca="1" si="8"/>
        <v>0</v>
      </c>
      <c r="X40" s="38">
        <f ca="1">SUMIFS(INDIRECT(X$15),_01_EMIS_Data[OrgID],$A40,_01_EMIS_Data[Rel_D],$C$17)</f>
        <v>0</v>
      </c>
      <c r="Y40" s="42" t="str">
        <f t="shared" ca="1" si="9"/>
        <v>-</v>
      </c>
      <c r="Z40" s="19"/>
    </row>
    <row r="41" spans="1:26" x14ac:dyDescent="0.25">
      <c r="A41" s="49" t="s">
        <v>57</v>
      </c>
      <c r="B41" s="36" t="s">
        <v>58</v>
      </c>
      <c r="C41" t="s">
        <v>59</v>
      </c>
      <c r="D41" s="38">
        <f ca="1">SUMIFS(INDIRECT(D$15),_01_EMIS_Data[OrgID],$A41,_01_EMIS_Data[Rel_D],$C$17)</f>
        <v>22</v>
      </c>
      <c r="E41" s="38">
        <f ca="1">SUMIFS(INDIRECT(E$15),_01_EMIS_Data[OrgID],$A41,_01_EMIS_Data[Rel_D],$C$17)</f>
        <v>22</v>
      </c>
      <c r="F41" s="42">
        <f t="shared" ca="1" si="22"/>
        <v>1</v>
      </c>
      <c r="G41" s="38">
        <f ca="1">SUMIFS(INDIRECT(G$15),_01_EMIS_Data[OrgID],$A41,_01_EMIS_Data[Rel_D],$C$17)</f>
        <v>0</v>
      </c>
      <c r="H41" s="42">
        <f t="shared" ca="1" si="23"/>
        <v>0</v>
      </c>
      <c r="I41" s="38">
        <f ca="1">SUMIFS(INDIRECT(I$15),_01_EMIS_Data[OrgID],$A41,_01_EMIS_Data[Rel_D],$C$17)</f>
        <v>0</v>
      </c>
      <c r="J41" s="42">
        <f t="shared" ca="1" si="24"/>
        <v>0</v>
      </c>
      <c r="K41" s="19"/>
      <c r="L41" s="38">
        <f ca="1">SUMIFS(INDIRECT(L$15),_01_EMIS_Data[OrgID],$A41,_01_EMIS_Data[Rel_D],$C$17)</f>
        <v>9</v>
      </c>
      <c r="M41" s="38">
        <f ca="1">SUMIFS(INDIRECT(M$15),_01_EMIS_Data[OrgID],$A41,_01_EMIS_Data[Rel_D],$C$17)</f>
        <v>1</v>
      </c>
      <c r="N41" s="42">
        <f t="shared" ca="1" si="5"/>
        <v>0.1111111111111111</v>
      </c>
      <c r="O41" s="38">
        <f ca="1">SUMIFS(INDIRECT(O$15),_01_EMIS_Data[OrgID],$A41,_01_EMIS_Data[Rel_D],$C$17)</f>
        <v>0</v>
      </c>
      <c r="P41" s="42">
        <f t="shared" ca="1" si="6"/>
        <v>0</v>
      </c>
      <c r="Q41" s="38">
        <f ca="1">SUMIFS(INDIRECT(Q$15),_01_EMIS_Data[OrgID],$A41,_01_EMIS_Data[Rel_D],$C$17)</f>
        <v>0</v>
      </c>
      <c r="R41" s="42">
        <f t="shared" ca="1" si="6"/>
        <v>0</v>
      </c>
      <c r="S41" s="38">
        <f ca="1">SUMIFS(INDIRECT(S$15),_01_EMIS_Data[OrgID],$A41,_01_EMIS_Data[Rel_D],$C$17)</f>
        <v>0</v>
      </c>
      <c r="T41" s="42">
        <f t="shared" ref="T41" ca="1" si="40">IFERROR(S41/$M41,"-")</f>
        <v>0</v>
      </c>
      <c r="U41" s="19"/>
      <c r="V41" s="38">
        <f ca="1">SUMIFS(INDIRECT(V$15),_01_EMIS_Data[OrgID],$A41,_01_EMIS_Data[Rel_D],$C$17)</f>
        <v>0</v>
      </c>
      <c r="W41" s="42">
        <f t="shared" ca="1" si="8"/>
        <v>0</v>
      </c>
      <c r="X41" s="38">
        <f ca="1">SUMIFS(INDIRECT(X$15),_01_EMIS_Data[OrgID],$A41,_01_EMIS_Data[Rel_D],$C$17)</f>
        <v>0</v>
      </c>
      <c r="Y41" s="42" t="str">
        <f t="shared" ca="1" si="9"/>
        <v>-</v>
      </c>
      <c r="Z41" s="19"/>
    </row>
    <row r="42" spans="1:26" x14ac:dyDescent="0.25">
      <c r="A42" s="49" t="s">
        <v>60</v>
      </c>
      <c r="B42" s="36" t="s">
        <v>58</v>
      </c>
      <c r="C42" t="s">
        <v>61</v>
      </c>
      <c r="D42" s="38">
        <f ca="1">SUMIFS(INDIRECT(D$15),_01_EMIS_Data[OrgID],$A42,_01_EMIS_Data[Rel_D],$C$17)</f>
        <v>72</v>
      </c>
      <c r="E42" s="38">
        <f ca="1">SUMIFS(INDIRECT(E$15),_01_EMIS_Data[OrgID],$A42,_01_EMIS_Data[Rel_D],$C$17)</f>
        <v>72</v>
      </c>
      <c r="F42" s="42">
        <f t="shared" ca="1" si="22"/>
        <v>1</v>
      </c>
      <c r="G42" s="38">
        <f ca="1">SUMIFS(INDIRECT(G$15),_01_EMIS_Data[OrgID],$A42,_01_EMIS_Data[Rel_D],$C$17)</f>
        <v>0</v>
      </c>
      <c r="H42" s="42">
        <f t="shared" ca="1" si="23"/>
        <v>0</v>
      </c>
      <c r="I42" s="38">
        <f ca="1">SUMIFS(INDIRECT(I$15),_01_EMIS_Data[OrgID],$A42,_01_EMIS_Data[Rel_D],$C$17)</f>
        <v>0</v>
      </c>
      <c r="J42" s="42">
        <f t="shared" ca="1" si="24"/>
        <v>0</v>
      </c>
      <c r="K42" s="19"/>
      <c r="L42" s="38">
        <f ca="1">SUMIFS(INDIRECT(L$15),_01_EMIS_Data[OrgID],$A42,_01_EMIS_Data[Rel_D],$C$17)</f>
        <v>5</v>
      </c>
      <c r="M42" s="38">
        <f ca="1">SUMIFS(INDIRECT(M$15),_01_EMIS_Data[OrgID],$A42,_01_EMIS_Data[Rel_D],$C$17)</f>
        <v>1</v>
      </c>
      <c r="N42" s="42">
        <f t="shared" ca="1" si="5"/>
        <v>0.2</v>
      </c>
      <c r="O42" s="38">
        <f ca="1">SUMIFS(INDIRECT(O$15),_01_EMIS_Data[OrgID],$A42,_01_EMIS_Data[Rel_D],$C$17)</f>
        <v>1</v>
      </c>
      <c r="P42" s="42">
        <f t="shared" ca="1" si="6"/>
        <v>1</v>
      </c>
      <c r="Q42" s="38">
        <f ca="1">SUMIFS(INDIRECT(Q$15),_01_EMIS_Data[OrgID],$A42,_01_EMIS_Data[Rel_D],$C$17)</f>
        <v>1</v>
      </c>
      <c r="R42" s="42">
        <f t="shared" ca="1" si="6"/>
        <v>1</v>
      </c>
      <c r="S42" s="38">
        <f ca="1">SUMIFS(INDIRECT(S$15),_01_EMIS_Data[OrgID],$A42,_01_EMIS_Data[Rel_D],$C$17)</f>
        <v>0</v>
      </c>
      <c r="T42" s="42">
        <f t="shared" ref="T42" ca="1" si="41">IFERROR(S42/$M42,"-")</f>
        <v>0</v>
      </c>
      <c r="U42" s="19"/>
      <c r="V42" s="38">
        <f ca="1">SUMIFS(INDIRECT(V$15),_01_EMIS_Data[OrgID],$A42,_01_EMIS_Data[Rel_D],$C$17)</f>
        <v>1</v>
      </c>
      <c r="W42" s="42">
        <f t="shared" ca="1" si="8"/>
        <v>0.2</v>
      </c>
      <c r="X42" s="38">
        <f ca="1">SUMIFS(INDIRECT(X$15),_01_EMIS_Data[OrgID],$A42,_01_EMIS_Data[Rel_D],$C$17)</f>
        <v>0</v>
      </c>
      <c r="Y42" s="42">
        <f t="shared" ca="1" si="9"/>
        <v>0</v>
      </c>
      <c r="Z42" s="19"/>
    </row>
    <row r="43" spans="1:26" x14ac:dyDescent="0.25">
      <c r="A43" s="49" t="s">
        <v>62</v>
      </c>
      <c r="B43" s="36" t="s">
        <v>58</v>
      </c>
      <c r="C43" t="s">
        <v>63</v>
      </c>
      <c r="D43" s="38">
        <f ca="1">SUMIFS(INDIRECT(D$15),_01_EMIS_Data[OrgID],$A43,_01_EMIS_Data[Rel_D],$C$17)</f>
        <v>121</v>
      </c>
      <c r="E43" s="38">
        <f ca="1">SUMIFS(INDIRECT(E$15),_01_EMIS_Data[OrgID],$A43,_01_EMIS_Data[Rel_D],$C$17)</f>
        <v>118</v>
      </c>
      <c r="F43" s="42">
        <f t="shared" ca="1" si="22"/>
        <v>0.97520661157024791</v>
      </c>
      <c r="G43" s="38">
        <f ca="1">SUMIFS(INDIRECT(G$15),_01_EMIS_Data[OrgID],$A43,_01_EMIS_Data[Rel_D],$C$17)</f>
        <v>3</v>
      </c>
      <c r="H43" s="42">
        <f t="shared" ca="1" si="23"/>
        <v>2.4793388429752067E-2</v>
      </c>
      <c r="I43" s="38">
        <f ca="1">SUMIFS(INDIRECT(I$15),_01_EMIS_Data[OrgID],$A43,_01_EMIS_Data[Rel_D],$C$17)</f>
        <v>0</v>
      </c>
      <c r="J43" s="42">
        <f t="shared" ca="1" si="24"/>
        <v>0</v>
      </c>
      <c r="K43" s="19"/>
      <c r="L43" s="38">
        <f ca="1">SUMIFS(INDIRECT(L$15),_01_EMIS_Data[OrgID],$A43,_01_EMIS_Data[Rel_D],$C$17)</f>
        <v>7</v>
      </c>
      <c r="M43" s="38">
        <f ca="1">SUMIFS(INDIRECT(M$15),_01_EMIS_Data[OrgID],$A43,_01_EMIS_Data[Rel_D],$C$17)</f>
        <v>0</v>
      </c>
      <c r="N43" s="42">
        <f t="shared" ca="1" si="5"/>
        <v>0</v>
      </c>
      <c r="O43" s="38">
        <f ca="1">SUMIFS(INDIRECT(O$15),_01_EMIS_Data[OrgID],$A43,_01_EMIS_Data[Rel_D],$C$17)</f>
        <v>0</v>
      </c>
      <c r="P43" s="42" t="str">
        <f t="shared" ca="1" si="6"/>
        <v>-</v>
      </c>
      <c r="Q43" s="38">
        <f ca="1">SUMIFS(INDIRECT(Q$15),_01_EMIS_Data[OrgID],$A43,_01_EMIS_Data[Rel_D],$C$17)</f>
        <v>0</v>
      </c>
      <c r="R43" s="42" t="str">
        <f t="shared" ca="1" si="6"/>
        <v>-</v>
      </c>
      <c r="S43" s="38">
        <f ca="1">SUMIFS(INDIRECT(S$15),_01_EMIS_Data[OrgID],$A43,_01_EMIS_Data[Rel_D],$C$17)</f>
        <v>0</v>
      </c>
      <c r="T43" s="42" t="str">
        <f t="shared" ref="T43" ca="1" si="42">IFERROR(S43/$M43,"-")</f>
        <v>-</v>
      </c>
      <c r="U43" s="19"/>
      <c r="V43" s="38">
        <f ca="1">SUMIFS(INDIRECT(V$15),_01_EMIS_Data[OrgID],$A43,_01_EMIS_Data[Rel_D],$C$17)</f>
        <v>0</v>
      </c>
      <c r="W43" s="42">
        <f t="shared" ca="1" si="8"/>
        <v>0</v>
      </c>
      <c r="X43" s="38">
        <f ca="1">SUMIFS(INDIRECT(X$15),_01_EMIS_Data[OrgID],$A43,_01_EMIS_Data[Rel_D],$C$17)</f>
        <v>0</v>
      </c>
      <c r="Y43" s="42" t="str">
        <f t="shared" ca="1" si="9"/>
        <v>-</v>
      </c>
      <c r="Z43" s="19"/>
    </row>
    <row r="44" spans="1:26" x14ac:dyDescent="0.25">
      <c r="A44" s="49" t="s">
        <v>64</v>
      </c>
      <c r="B44" s="36" t="s">
        <v>58</v>
      </c>
      <c r="C44" t="s">
        <v>65</v>
      </c>
      <c r="D44" s="38">
        <f ca="1">SUMIFS(INDIRECT(D$15),_01_EMIS_Data[OrgID],$A44,_01_EMIS_Data[Rel_D],$C$17)</f>
        <v>36</v>
      </c>
      <c r="E44" s="38">
        <f ca="1">SUMIFS(INDIRECT(E$15),_01_EMIS_Data[OrgID],$A44,_01_EMIS_Data[Rel_D],$C$17)</f>
        <v>36</v>
      </c>
      <c r="F44" s="42">
        <f t="shared" ca="1" si="22"/>
        <v>1</v>
      </c>
      <c r="G44" s="38">
        <f ca="1">SUMIFS(INDIRECT(G$15),_01_EMIS_Data[OrgID],$A44,_01_EMIS_Data[Rel_D],$C$17)</f>
        <v>0</v>
      </c>
      <c r="H44" s="42">
        <f t="shared" ca="1" si="23"/>
        <v>0</v>
      </c>
      <c r="I44" s="38">
        <f ca="1">SUMIFS(INDIRECT(I$15),_01_EMIS_Data[OrgID],$A44,_01_EMIS_Data[Rel_D],$C$17)</f>
        <v>0</v>
      </c>
      <c r="J44" s="42">
        <f t="shared" ca="1" si="24"/>
        <v>0</v>
      </c>
      <c r="K44" s="19"/>
      <c r="L44" s="38">
        <f ca="1">SUMIFS(INDIRECT(L$15),_01_EMIS_Data[OrgID],$A44,_01_EMIS_Data[Rel_D],$C$17)</f>
        <v>8</v>
      </c>
      <c r="M44" s="38">
        <f ca="1">SUMIFS(INDIRECT(M$15),_01_EMIS_Data[OrgID],$A44,_01_EMIS_Data[Rel_D],$C$17)</f>
        <v>3</v>
      </c>
      <c r="N44" s="42">
        <f t="shared" ca="1" si="5"/>
        <v>0.375</v>
      </c>
      <c r="O44" s="38">
        <f ca="1">SUMIFS(INDIRECT(O$15),_01_EMIS_Data[OrgID],$A44,_01_EMIS_Data[Rel_D],$C$17)</f>
        <v>1</v>
      </c>
      <c r="P44" s="42">
        <f t="shared" ca="1" si="6"/>
        <v>0.33333333333333331</v>
      </c>
      <c r="Q44" s="38">
        <f ca="1">SUMIFS(INDIRECT(Q$15),_01_EMIS_Data[OrgID],$A44,_01_EMIS_Data[Rel_D],$C$17)</f>
        <v>1</v>
      </c>
      <c r="R44" s="42">
        <f t="shared" ca="1" si="6"/>
        <v>0.33333333333333331</v>
      </c>
      <c r="S44" s="38">
        <f ca="1">SUMIFS(INDIRECT(S$15),_01_EMIS_Data[OrgID],$A44,_01_EMIS_Data[Rel_D],$C$17)</f>
        <v>0</v>
      </c>
      <c r="T44" s="42">
        <f t="shared" ref="T44" ca="1" si="43">IFERROR(S44/$M44,"-")</f>
        <v>0</v>
      </c>
      <c r="U44" s="19"/>
      <c r="V44" s="38">
        <f ca="1">SUMIFS(INDIRECT(V$15),_01_EMIS_Data[OrgID],$A44,_01_EMIS_Data[Rel_D],$C$17)</f>
        <v>0</v>
      </c>
      <c r="W44" s="42">
        <f t="shared" ca="1" si="8"/>
        <v>0</v>
      </c>
      <c r="X44" s="38">
        <f ca="1">SUMIFS(INDIRECT(X$15),_01_EMIS_Data[OrgID],$A44,_01_EMIS_Data[Rel_D],$C$17)</f>
        <v>0</v>
      </c>
      <c r="Y44" s="42" t="str">
        <f t="shared" ca="1" si="9"/>
        <v>-</v>
      </c>
      <c r="Z44" s="19"/>
    </row>
    <row r="45" spans="1:26" x14ac:dyDescent="0.25">
      <c r="A45" s="49" t="s">
        <v>66</v>
      </c>
      <c r="B45" s="36" t="s">
        <v>58</v>
      </c>
      <c r="C45" t="s">
        <v>67</v>
      </c>
      <c r="D45" s="38">
        <f ca="1">SUMIFS(INDIRECT(D$15),_01_EMIS_Data[OrgID],$A45,_01_EMIS_Data[Rel_D],$C$17)</f>
        <v>45</v>
      </c>
      <c r="E45" s="38">
        <f ca="1">SUMIFS(INDIRECT(E$15),_01_EMIS_Data[OrgID],$A45,_01_EMIS_Data[Rel_D],$C$17)</f>
        <v>45</v>
      </c>
      <c r="F45" s="42">
        <f t="shared" ca="1" si="22"/>
        <v>1</v>
      </c>
      <c r="G45" s="38">
        <f ca="1">SUMIFS(INDIRECT(G$15),_01_EMIS_Data[OrgID],$A45,_01_EMIS_Data[Rel_D],$C$17)</f>
        <v>0</v>
      </c>
      <c r="H45" s="42">
        <f t="shared" ca="1" si="23"/>
        <v>0</v>
      </c>
      <c r="I45" s="38">
        <f ca="1">SUMIFS(INDIRECT(I$15),_01_EMIS_Data[OrgID],$A45,_01_EMIS_Data[Rel_D],$C$17)</f>
        <v>0</v>
      </c>
      <c r="J45" s="42">
        <f t="shared" ca="1" si="24"/>
        <v>0</v>
      </c>
      <c r="K45" s="19"/>
      <c r="L45" s="38">
        <f ca="1">SUMIFS(INDIRECT(L$15),_01_EMIS_Data[OrgID],$A45,_01_EMIS_Data[Rel_D],$C$17)</f>
        <v>1</v>
      </c>
      <c r="M45" s="38">
        <f ca="1">SUMIFS(INDIRECT(M$15),_01_EMIS_Data[OrgID],$A45,_01_EMIS_Data[Rel_D],$C$17)</f>
        <v>0</v>
      </c>
      <c r="N45" s="42">
        <f t="shared" ca="1" si="5"/>
        <v>0</v>
      </c>
      <c r="O45" s="38">
        <f ca="1">SUMIFS(INDIRECT(O$15),_01_EMIS_Data[OrgID],$A45,_01_EMIS_Data[Rel_D],$C$17)</f>
        <v>0</v>
      </c>
      <c r="P45" s="42" t="str">
        <f t="shared" ca="1" si="6"/>
        <v>-</v>
      </c>
      <c r="Q45" s="38">
        <f ca="1">SUMIFS(INDIRECT(Q$15),_01_EMIS_Data[OrgID],$A45,_01_EMIS_Data[Rel_D],$C$17)</f>
        <v>0</v>
      </c>
      <c r="R45" s="42" t="str">
        <f t="shared" ca="1" si="6"/>
        <v>-</v>
      </c>
      <c r="S45" s="38">
        <f ca="1">SUMIFS(INDIRECT(S$15),_01_EMIS_Data[OrgID],$A45,_01_EMIS_Data[Rel_D],$C$17)</f>
        <v>0</v>
      </c>
      <c r="T45" s="42" t="str">
        <f t="shared" ref="T45" ca="1" si="44">IFERROR(S45/$M45,"-")</f>
        <v>-</v>
      </c>
      <c r="U45" s="19"/>
      <c r="V45" s="38">
        <f ca="1">SUMIFS(INDIRECT(V$15),_01_EMIS_Data[OrgID],$A45,_01_EMIS_Data[Rel_D],$C$17)</f>
        <v>0</v>
      </c>
      <c r="W45" s="42">
        <f t="shared" ca="1" si="8"/>
        <v>0</v>
      </c>
      <c r="X45" s="38">
        <f ca="1">SUMIFS(INDIRECT(X$15),_01_EMIS_Data[OrgID],$A45,_01_EMIS_Data[Rel_D],$C$17)</f>
        <v>0</v>
      </c>
      <c r="Y45" s="42" t="str">
        <f t="shared" ca="1" si="9"/>
        <v>-</v>
      </c>
      <c r="Z45" s="19"/>
    </row>
    <row r="46" spans="1:26" x14ac:dyDescent="0.25">
      <c r="A46" s="49" t="s">
        <v>68</v>
      </c>
      <c r="B46" s="36" t="s">
        <v>58</v>
      </c>
      <c r="C46" t="s">
        <v>69</v>
      </c>
      <c r="D46" s="38">
        <f ca="1">SUMIFS(INDIRECT(D$15),_01_EMIS_Data[OrgID],$A46,_01_EMIS_Data[Rel_D],$C$17)</f>
        <v>21</v>
      </c>
      <c r="E46" s="38">
        <f ca="1">SUMIFS(INDIRECT(E$15),_01_EMIS_Data[OrgID],$A46,_01_EMIS_Data[Rel_D],$C$17)</f>
        <v>21</v>
      </c>
      <c r="F46" s="42">
        <f t="shared" ca="1" si="22"/>
        <v>1</v>
      </c>
      <c r="G46" s="38">
        <f ca="1">SUMIFS(INDIRECT(G$15),_01_EMIS_Data[OrgID],$A46,_01_EMIS_Data[Rel_D],$C$17)</f>
        <v>0</v>
      </c>
      <c r="H46" s="42">
        <f t="shared" ca="1" si="23"/>
        <v>0</v>
      </c>
      <c r="I46" s="38">
        <f ca="1">SUMIFS(INDIRECT(I$15),_01_EMIS_Data[OrgID],$A46,_01_EMIS_Data[Rel_D],$C$17)</f>
        <v>0</v>
      </c>
      <c r="J46" s="42">
        <f t="shared" ca="1" si="24"/>
        <v>0</v>
      </c>
      <c r="K46" s="19"/>
      <c r="L46" s="38">
        <f ca="1">SUMIFS(INDIRECT(L$15),_01_EMIS_Data[OrgID],$A46,_01_EMIS_Data[Rel_D],$C$17)</f>
        <v>5</v>
      </c>
      <c r="M46" s="38">
        <f ca="1">SUMIFS(INDIRECT(M$15),_01_EMIS_Data[OrgID],$A46,_01_EMIS_Data[Rel_D],$C$17)</f>
        <v>2</v>
      </c>
      <c r="N46" s="42">
        <f t="shared" ca="1" si="5"/>
        <v>0.4</v>
      </c>
      <c r="O46" s="38">
        <f ca="1">SUMIFS(INDIRECT(O$15),_01_EMIS_Data[OrgID],$A46,_01_EMIS_Data[Rel_D],$C$17)</f>
        <v>0</v>
      </c>
      <c r="P46" s="42">
        <f t="shared" ca="1" si="6"/>
        <v>0</v>
      </c>
      <c r="Q46" s="38">
        <f ca="1">SUMIFS(INDIRECT(Q$15),_01_EMIS_Data[OrgID],$A46,_01_EMIS_Data[Rel_D],$C$17)</f>
        <v>0</v>
      </c>
      <c r="R46" s="42">
        <f t="shared" ca="1" si="6"/>
        <v>0</v>
      </c>
      <c r="S46" s="38">
        <f ca="1">SUMIFS(INDIRECT(S$15),_01_EMIS_Data[OrgID],$A46,_01_EMIS_Data[Rel_D],$C$17)</f>
        <v>0</v>
      </c>
      <c r="T46" s="42">
        <f t="shared" ref="T46" ca="1" si="45">IFERROR(S46/$M46,"-")</f>
        <v>0</v>
      </c>
      <c r="U46" s="19"/>
      <c r="V46" s="38">
        <f ca="1">SUMIFS(INDIRECT(V$15),_01_EMIS_Data[OrgID],$A46,_01_EMIS_Data[Rel_D],$C$17)</f>
        <v>1</v>
      </c>
      <c r="W46" s="42">
        <f t="shared" ca="1" si="8"/>
        <v>0.2</v>
      </c>
      <c r="X46" s="38">
        <f ca="1">SUMIFS(INDIRECT(X$15),_01_EMIS_Data[OrgID],$A46,_01_EMIS_Data[Rel_D],$C$17)</f>
        <v>0</v>
      </c>
      <c r="Y46" s="42">
        <f t="shared" ca="1" si="9"/>
        <v>0</v>
      </c>
      <c r="Z46" s="19"/>
    </row>
    <row r="47" spans="1:26" x14ac:dyDescent="0.25">
      <c r="A47" s="49" t="s">
        <v>70</v>
      </c>
      <c r="B47" s="36" t="s">
        <v>58</v>
      </c>
      <c r="C47" t="s">
        <v>71</v>
      </c>
      <c r="D47" s="38">
        <f ca="1">SUMIFS(INDIRECT(D$15),_01_EMIS_Data[OrgID],$A47,_01_EMIS_Data[Rel_D],$C$17)</f>
        <v>63</v>
      </c>
      <c r="E47" s="38">
        <f ca="1">SUMIFS(INDIRECT(E$15),_01_EMIS_Data[OrgID],$A47,_01_EMIS_Data[Rel_D],$C$17)</f>
        <v>60</v>
      </c>
      <c r="F47" s="42">
        <f t="shared" ca="1" si="22"/>
        <v>0.95238095238095233</v>
      </c>
      <c r="G47" s="38">
        <f ca="1">SUMIFS(INDIRECT(G$15),_01_EMIS_Data[OrgID],$A47,_01_EMIS_Data[Rel_D],$C$17)</f>
        <v>3</v>
      </c>
      <c r="H47" s="42">
        <f t="shared" ca="1" si="23"/>
        <v>4.7619047619047616E-2</v>
      </c>
      <c r="I47" s="38">
        <f ca="1">SUMIFS(INDIRECT(I$15),_01_EMIS_Data[OrgID],$A47,_01_EMIS_Data[Rel_D],$C$17)</f>
        <v>2</v>
      </c>
      <c r="J47" s="42">
        <f t="shared" ca="1" si="24"/>
        <v>3.1746031746031744E-2</v>
      </c>
      <c r="K47" s="19"/>
      <c r="L47" s="38">
        <f ca="1">SUMIFS(INDIRECT(L$15),_01_EMIS_Data[OrgID],$A47,_01_EMIS_Data[Rel_D],$C$17)</f>
        <v>14</v>
      </c>
      <c r="M47" s="38">
        <f ca="1">SUMIFS(INDIRECT(M$15),_01_EMIS_Data[OrgID],$A47,_01_EMIS_Data[Rel_D],$C$17)</f>
        <v>0</v>
      </c>
      <c r="N47" s="42">
        <f t="shared" ca="1" si="5"/>
        <v>0</v>
      </c>
      <c r="O47" s="38">
        <f ca="1">SUMIFS(INDIRECT(O$15),_01_EMIS_Data[OrgID],$A47,_01_EMIS_Data[Rel_D],$C$17)</f>
        <v>0</v>
      </c>
      <c r="P47" s="42" t="str">
        <f t="shared" ca="1" si="6"/>
        <v>-</v>
      </c>
      <c r="Q47" s="38">
        <f ca="1">SUMIFS(INDIRECT(Q$15),_01_EMIS_Data[OrgID],$A47,_01_EMIS_Data[Rel_D],$C$17)</f>
        <v>0</v>
      </c>
      <c r="R47" s="42" t="str">
        <f t="shared" ca="1" si="6"/>
        <v>-</v>
      </c>
      <c r="S47" s="38">
        <f ca="1">SUMIFS(INDIRECT(S$15),_01_EMIS_Data[OrgID],$A47,_01_EMIS_Data[Rel_D],$C$17)</f>
        <v>0</v>
      </c>
      <c r="T47" s="42" t="str">
        <f t="shared" ref="T47" ca="1" si="46">IFERROR(S47/$M47,"-")</f>
        <v>-</v>
      </c>
      <c r="U47" s="19"/>
      <c r="V47" s="38">
        <f ca="1">SUMIFS(INDIRECT(V$15),_01_EMIS_Data[OrgID],$A47,_01_EMIS_Data[Rel_D],$C$17)</f>
        <v>2</v>
      </c>
      <c r="W47" s="42">
        <f t="shared" ca="1" si="8"/>
        <v>0.14285714285714285</v>
      </c>
      <c r="X47" s="38">
        <f ca="1">SUMIFS(INDIRECT(X$15),_01_EMIS_Data[OrgID],$A47,_01_EMIS_Data[Rel_D],$C$17)</f>
        <v>0</v>
      </c>
      <c r="Y47" s="42">
        <f t="shared" ca="1" si="9"/>
        <v>0</v>
      </c>
      <c r="Z47" s="19"/>
    </row>
    <row r="48" spans="1:26" x14ac:dyDescent="0.25">
      <c r="A48" s="49" t="s">
        <v>72</v>
      </c>
      <c r="B48" s="36" t="s">
        <v>58</v>
      </c>
      <c r="C48" t="s">
        <v>73</v>
      </c>
      <c r="D48" s="38">
        <f ca="1">SUMIFS(INDIRECT(D$15),_01_EMIS_Data[OrgID],$A48,_01_EMIS_Data[Rel_D],$C$17)</f>
        <v>269</v>
      </c>
      <c r="E48" s="38">
        <f ca="1">SUMIFS(INDIRECT(E$15),_01_EMIS_Data[OrgID],$A48,_01_EMIS_Data[Rel_D],$C$17)</f>
        <v>269</v>
      </c>
      <c r="F48" s="42">
        <f t="shared" ca="1" si="22"/>
        <v>1</v>
      </c>
      <c r="G48" s="38">
        <f ca="1">SUMIFS(INDIRECT(G$15),_01_EMIS_Data[OrgID],$A48,_01_EMIS_Data[Rel_D],$C$17)</f>
        <v>0</v>
      </c>
      <c r="H48" s="42">
        <f t="shared" ca="1" si="23"/>
        <v>0</v>
      </c>
      <c r="I48" s="38">
        <f ca="1">SUMIFS(INDIRECT(I$15),_01_EMIS_Data[OrgID],$A48,_01_EMIS_Data[Rel_D],$C$17)</f>
        <v>0</v>
      </c>
      <c r="J48" s="42">
        <f t="shared" ca="1" si="24"/>
        <v>0</v>
      </c>
      <c r="K48" s="19"/>
      <c r="L48" s="38">
        <f ca="1">SUMIFS(INDIRECT(L$15),_01_EMIS_Data[OrgID],$A48,_01_EMIS_Data[Rel_D],$C$17)</f>
        <v>13</v>
      </c>
      <c r="M48" s="38">
        <f ca="1">SUMIFS(INDIRECT(M$15),_01_EMIS_Data[OrgID],$A48,_01_EMIS_Data[Rel_D],$C$17)</f>
        <v>0</v>
      </c>
      <c r="N48" s="42">
        <f t="shared" ca="1" si="5"/>
        <v>0</v>
      </c>
      <c r="O48" s="38">
        <f ca="1">SUMIFS(INDIRECT(O$15),_01_EMIS_Data[OrgID],$A48,_01_EMIS_Data[Rel_D],$C$17)</f>
        <v>0</v>
      </c>
      <c r="P48" s="42" t="str">
        <f t="shared" ca="1" si="6"/>
        <v>-</v>
      </c>
      <c r="Q48" s="38">
        <f ca="1">SUMIFS(INDIRECT(Q$15),_01_EMIS_Data[OrgID],$A48,_01_EMIS_Data[Rel_D],$C$17)</f>
        <v>0</v>
      </c>
      <c r="R48" s="42" t="str">
        <f t="shared" ca="1" si="6"/>
        <v>-</v>
      </c>
      <c r="S48" s="38">
        <f ca="1">SUMIFS(INDIRECT(S$15),_01_EMIS_Data[OrgID],$A48,_01_EMIS_Data[Rel_D],$C$17)</f>
        <v>0</v>
      </c>
      <c r="T48" s="42" t="str">
        <f t="shared" ref="T48" ca="1" si="47">IFERROR(S48/$M48,"-")</f>
        <v>-</v>
      </c>
      <c r="U48" s="19"/>
      <c r="V48" s="38">
        <f ca="1">SUMIFS(INDIRECT(V$15),_01_EMIS_Data[OrgID],$A48,_01_EMIS_Data[Rel_D],$C$17)</f>
        <v>0</v>
      </c>
      <c r="W48" s="42">
        <f t="shared" ca="1" si="8"/>
        <v>0</v>
      </c>
      <c r="X48" s="38">
        <f ca="1">SUMIFS(INDIRECT(X$15),_01_EMIS_Data[OrgID],$A48,_01_EMIS_Data[Rel_D],$C$17)</f>
        <v>0</v>
      </c>
      <c r="Y48" s="42" t="str">
        <f t="shared" ca="1" si="9"/>
        <v>-</v>
      </c>
      <c r="Z48" s="19"/>
    </row>
    <row r="49" spans="1:26" x14ac:dyDescent="0.25">
      <c r="A49" s="49" t="s">
        <v>74</v>
      </c>
      <c r="B49" s="36" t="s">
        <v>75</v>
      </c>
      <c r="C49" t="s">
        <v>76</v>
      </c>
      <c r="D49" s="38">
        <f ca="1">SUMIFS(INDIRECT(D$15),_01_EMIS_Data[OrgID],$A49,_01_EMIS_Data[Rel_D],$C$17)</f>
        <v>42</v>
      </c>
      <c r="E49" s="38">
        <f ca="1">SUMIFS(INDIRECT(E$15),_01_EMIS_Data[OrgID],$A49,_01_EMIS_Data[Rel_D],$C$17)</f>
        <v>40</v>
      </c>
      <c r="F49" s="42">
        <f t="shared" ca="1" si="22"/>
        <v>0.95238095238095233</v>
      </c>
      <c r="G49" s="38">
        <f ca="1">SUMIFS(INDIRECT(G$15),_01_EMIS_Data[OrgID],$A49,_01_EMIS_Data[Rel_D],$C$17)</f>
        <v>2</v>
      </c>
      <c r="H49" s="42">
        <f t="shared" ca="1" si="23"/>
        <v>4.7619047619047616E-2</v>
      </c>
      <c r="I49" s="38">
        <f ca="1">SUMIFS(INDIRECT(I$15),_01_EMIS_Data[OrgID],$A49,_01_EMIS_Data[Rel_D],$C$17)</f>
        <v>0</v>
      </c>
      <c r="J49" s="42">
        <f t="shared" ca="1" si="24"/>
        <v>0</v>
      </c>
      <c r="K49" s="19"/>
      <c r="L49" s="38">
        <f ca="1">SUMIFS(INDIRECT(L$15),_01_EMIS_Data[OrgID],$A49,_01_EMIS_Data[Rel_D],$C$17)</f>
        <v>9</v>
      </c>
      <c r="M49" s="38">
        <f ca="1">SUMIFS(INDIRECT(M$15),_01_EMIS_Data[OrgID],$A49,_01_EMIS_Data[Rel_D],$C$17)</f>
        <v>0</v>
      </c>
      <c r="N49" s="42">
        <f t="shared" ca="1" si="5"/>
        <v>0</v>
      </c>
      <c r="O49" s="38">
        <f ca="1">SUMIFS(INDIRECT(O$15),_01_EMIS_Data[OrgID],$A49,_01_EMIS_Data[Rel_D],$C$17)</f>
        <v>0</v>
      </c>
      <c r="P49" s="42" t="str">
        <f t="shared" ca="1" si="6"/>
        <v>-</v>
      </c>
      <c r="Q49" s="38">
        <f ca="1">SUMIFS(INDIRECT(Q$15),_01_EMIS_Data[OrgID],$A49,_01_EMIS_Data[Rel_D],$C$17)</f>
        <v>0</v>
      </c>
      <c r="R49" s="42" t="str">
        <f t="shared" ca="1" si="6"/>
        <v>-</v>
      </c>
      <c r="S49" s="38">
        <f ca="1">SUMIFS(INDIRECT(S$15),_01_EMIS_Data[OrgID],$A49,_01_EMIS_Data[Rel_D],$C$17)</f>
        <v>0</v>
      </c>
      <c r="T49" s="42" t="str">
        <f t="shared" ref="T49" ca="1" si="48">IFERROR(S49/$M49,"-")</f>
        <v>-</v>
      </c>
      <c r="U49" s="19"/>
      <c r="V49" s="38">
        <f ca="1">SUMIFS(INDIRECT(V$15),_01_EMIS_Data[OrgID],$A49,_01_EMIS_Data[Rel_D],$C$17)</f>
        <v>0</v>
      </c>
      <c r="W49" s="42">
        <f t="shared" ca="1" si="8"/>
        <v>0</v>
      </c>
      <c r="X49" s="38">
        <f ca="1">SUMIFS(INDIRECT(X$15),_01_EMIS_Data[OrgID],$A49,_01_EMIS_Data[Rel_D],$C$17)</f>
        <v>0</v>
      </c>
      <c r="Y49" s="42" t="str">
        <f t="shared" ca="1" si="9"/>
        <v>-</v>
      </c>
      <c r="Z49" s="19"/>
    </row>
    <row r="50" spans="1:26" x14ac:dyDescent="0.25">
      <c r="A50" s="49" t="s">
        <v>77</v>
      </c>
      <c r="B50" s="36" t="s">
        <v>75</v>
      </c>
      <c r="C50" t="s">
        <v>78</v>
      </c>
      <c r="D50" s="38">
        <f ca="1">SUMIFS(INDIRECT(D$15),_01_EMIS_Data[OrgID],$A50,_01_EMIS_Data[Rel_D],$C$17)</f>
        <v>43</v>
      </c>
      <c r="E50" s="38">
        <f ca="1">SUMIFS(INDIRECT(E$15),_01_EMIS_Data[OrgID],$A50,_01_EMIS_Data[Rel_D],$C$17)</f>
        <v>41</v>
      </c>
      <c r="F50" s="42">
        <f t="shared" ca="1" si="22"/>
        <v>0.95348837209302328</v>
      </c>
      <c r="G50" s="38">
        <f ca="1">SUMIFS(INDIRECT(G$15),_01_EMIS_Data[OrgID],$A50,_01_EMIS_Data[Rel_D],$C$17)</f>
        <v>2</v>
      </c>
      <c r="H50" s="42">
        <f t="shared" ca="1" si="23"/>
        <v>4.6511627906976744E-2</v>
      </c>
      <c r="I50" s="38">
        <f ca="1">SUMIFS(INDIRECT(I$15),_01_EMIS_Data[OrgID],$A50,_01_EMIS_Data[Rel_D],$C$17)</f>
        <v>2</v>
      </c>
      <c r="J50" s="42">
        <f t="shared" ca="1" si="24"/>
        <v>4.6511627906976744E-2</v>
      </c>
      <c r="K50" s="19"/>
      <c r="L50" s="38">
        <f ca="1">SUMIFS(INDIRECT(L$15),_01_EMIS_Data[OrgID],$A50,_01_EMIS_Data[Rel_D],$C$17)</f>
        <v>35</v>
      </c>
      <c r="M50" s="38">
        <f ca="1">SUMIFS(INDIRECT(M$15),_01_EMIS_Data[OrgID],$A50,_01_EMIS_Data[Rel_D],$C$17)</f>
        <v>4</v>
      </c>
      <c r="N50" s="42">
        <f t="shared" ca="1" si="5"/>
        <v>0.11428571428571428</v>
      </c>
      <c r="O50" s="38">
        <f ca="1">SUMIFS(INDIRECT(O$15),_01_EMIS_Data[OrgID],$A50,_01_EMIS_Data[Rel_D],$C$17)</f>
        <v>2</v>
      </c>
      <c r="P50" s="42">
        <f t="shared" ca="1" si="6"/>
        <v>0.5</v>
      </c>
      <c r="Q50" s="38">
        <f ca="1">SUMIFS(INDIRECT(Q$15),_01_EMIS_Data[OrgID],$A50,_01_EMIS_Data[Rel_D],$C$17)</f>
        <v>2</v>
      </c>
      <c r="R50" s="42">
        <f t="shared" ca="1" si="6"/>
        <v>0.5</v>
      </c>
      <c r="S50" s="38">
        <f ca="1">SUMIFS(INDIRECT(S$15),_01_EMIS_Data[OrgID],$A50,_01_EMIS_Data[Rel_D],$C$17)</f>
        <v>0</v>
      </c>
      <c r="T50" s="42">
        <f t="shared" ref="T50" ca="1" si="49">IFERROR(S50/$M50,"-")</f>
        <v>0</v>
      </c>
      <c r="U50" s="19"/>
      <c r="V50" s="38">
        <f ca="1">SUMIFS(INDIRECT(V$15),_01_EMIS_Data[OrgID],$A50,_01_EMIS_Data[Rel_D],$C$17)</f>
        <v>0</v>
      </c>
      <c r="W50" s="42">
        <f t="shared" ca="1" si="8"/>
        <v>0</v>
      </c>
      <c r="X50" s="38">
        <f ca="1">SUMIFS(INDIRECT(X$15),_01_EMIS_Data[OrgID],$A50,_01_EMIS_Data[Rel_D],$C$17)</f>
        <v>0</v>
      </c>
      <c r="Y50" s="42" t="str">
        <f t="shared" ca="1" si="9"/>
        <v>-</v>
      </c>
      <c r="Z50" s="19"/>
    </row>
    <row r="51" spans="1:26" x14ac:dyDescent="0.25">
      <c r="A51" s="49" t="s">
        <v>79</v>
      </c>
      <c r="B51" s="36" t="s">
        <v>75</v>
      </c>
      <c r="C51" t="s">
        <v>80</v>
      </c>
      <c r="D51" s="38">
        <f ca="1">SUMIFS(INDIRECT(D$15),_01_EMIS_Data[OrgID],$A51,_01_EMIS_Data[Rel_D],$C$17)</f>
        <v>41</v>
      </c>
      <c r="E51" s="38">
        <f ca="1">SUMIFS(INDIRECT(E$15),_01_EMIS_Data[OrgID],$A51,_01_EMIS_Data[Rel_D],$C$17)</f>
        <v>40</v>
      </c>
      <c r="F51" s="42">
        <f t="shared" ca="1" si="22"/>
        <v>0.97560975609756095</v>
      </c>
      <c r="G51" s="38">
        <f ca="1">SUMIFS(INDIRECT(G$15),_01_EMIS_Data[OrgID],$A51,_01_EMIS_Data[Rel_D],$C$17)</f>
        <v>1</v>
      </c>
      <c r="H51" s="42">
        <f t="shared" ca="1" si="23"/>
        <v>2.4390243902439025E-2</v>
      </c>
      <c r="I51" s="38">
        <f ca="1">SUMIFS(INDIRECT(I$15),_01_EMIS_Data[OrgID],$A51,_01_EMIS_Data[Rel_D],$C$17)</f>
        <v>0</v>
      </c>
      <c r="J51" s="42">
        <f t="shared" ca="1" si="24"/>
        <v>0</v>
      </c>
      <c r="K51" s="19"/>
      <c r="L51" s="38">
        <f ca="1">SUMIFS(INDIRECT(L$15),_01_EMIS_Data[OrgID],$A51,_01_EMIS_Data[Rel_D],$C$17)</f>
        <v>24</v>
      </c>
      <c r="M51" s="38">
        <f ca="1">SUMIFS(INDIRECT(M$15),_01_EMIS_Data[OrgID],$A51,_01_EMIS_Data[Rel_D],$C$17)</f>
        <v>2</v>
      </c>
      <c r="N51" s="42">
        <f t="shared" ca="1" si="5"/>
        <v>8.3333333333333329E-2</v>
      </c>
      <c r="O51" s="38">
        <f ca="1">SUMIFS(INDIRECT(O$15),_01_EMIS_Data[OrgID],$A51,_01_EMIS_Data[Rel_D],$C$17)</f>
        <v>0</v>
      </c>
      <c r="P51" s="42">
        <f t="shared" ca="1" si="6"/>
        <v>0</v>
      </c>
      <c r="Q51" s="38">
        <f ca="1">SUMIFS(INDIRECT(Q$15),_01_EMIS_Data[OrgID],$A51,_01_EMIS_Data[Rel_D],$C$17)</f>
        <v>0</v>
      </c>
      <c r="R51" s="42">
        <f t="shared" ca="1" si="6"/>
        <v>0</v>
      </c>
      <c r="S51" s="38">
        <f ca="1">SUMIFS(INDIRECT(S$15),_01_EMIS_Data[OrgID],$A51,_01_EMIS_Data[Rel_D],$C$17)</f>
        <v>0</v>
      </c>
      <c r="T51" s="42">
        <f t="shared" ref="T51" ca="1" si="50">IFERROR(S51/$M51,"-")</f>
        <v>0</v>
      </c>
      <c r="U51" s="19"/>
      <c r="V51" s="38">
        <f ca="1">SUMIFS(INDIRECT(V$15),_01_EMIS_Data[OrgID],$A51,_01_EMIS_Data[Rel_D],$C$17)</f>
        <v>1</v>
      </c>
      <c r="W51" s="42">
        <f t="shared" ca="1" si="8"/>
        <v>4.1666666666666664E-2</v>
      </c>
      <c r="X51" s="38">
        <f ca="1">SUMIFS(INDIRECT(X$15),_01_EMIS_Data[OrgID],$A51,_01_EMIS_Data[Rel_D],$C$17)</f>
        <v>0</v>
      </c>
      <c r="Y51" s="42">
        <f t="shared" ca="1" si="9"/>
        <v>0</v>
      </c>
      <c r="Z51" s="19"/>
    </row>
    <row r="52" spans="1:26" x14ac:dyDescent="0.25">
      <c r="A52" s="49" t="s">
        <v>81</v>
      </c>
      <c r="B52" s="36" t="s">
        <v>75</v>
      </c>
      <c r="C52" t="s">
        <v>82</v>
      </c>
      <c r="D52" s="38">
        <f ca="1">SUMIFS(INDIRECT(D$15),_01_EMIS_Data[OrgID],$A52,_01_EMIS_Data[Rel_D],$C$17)</f>
        <v>84</v>
      </c>
      <c r="E52" s="38">
        <f ca="1">SUMIFS(INDIRECT(E$15),_01_EMIS_Data[OrgID],$A52,_01_EMIS_Data[Rel_D],$C$17)</f>
        <v>84</v>
      </c>
      <c r="F52" s="42">
        <f t="shared" ca="1" si="22"/>
        <v>1</v>
      </c>
      <c r="G52" s="38">
        <f ca="1">SUMIFS(INDIRECT(G$15),_01_EMIS_Data[OrgID],$A52,_01_EMIS_Data[Rel_D],$C$17)</f>
        <v>0</v>
      </c>
      <c r="H52" s="42">
        <f t="shared" ca="1" si="23"/>
        <v>0</v>
      </c>
      <c r="I52" s="38">
        <f ca="1">SUMIFS(INDIRECT(I$15),_01_EMIS_Data[OrgID],$A52,_01_EMIS_Data[Rel_D],$C$17)</f>
        <v>0</v>
      </c>
      <c r="J52" s="42">
        <f t="shared" ca="1" si="24"/>
        <v>0</v>
      </c>
      <c r="K52" s="19"/>
      <c r="L52" s="38">
        <f ca="1">SUMIFS(INDIRECT(L$15),_01_EMIS_Data[OrgID],$A52,_01_EMIS_Data[Rel_D],$C$17)</f>
        <v>8</v>
      </c>
      <c r="M52" s="38">
        <f ca="1">SUMIFS(INDIRECT(M$15),_01_EMIS_Data[OrgID],$A52,_01_EMIS_Data[Rel_D],$C$17)</f>
        <v>1</v>
      </c>
      <c r="N52" s="42">
        <f t="shared" ca="1" si="5"/>
        <v>0.125</v>
      </c>
      <c r="O52" s="38">
        <f ca="1">SUMIFS(INDIRECT(O$15),_01_EMIS_Data[OrgID],$A52,_01_EMIS_Data[Rel_D],$C$17)</f>
        <v>0</v>
      </c>
      <c r="P52" s="42">
        <f t="shared" ca="1" si="6"/>
        <v>0</v>
      </c>
      <c r="Q52" s="38">
        <f ca="1">SUMIFS(INDIRECT(Q$15),_01_EMIS_Data[OrgID],$A52,_01_EMIS_Data[Rel_D],$C$17)</f>
        <v>0</v>
      </c>
      <c r="R52" s="42">
        <f t="shared" ca="1" si="6"/>
        <v>0</v>
      </c>
      <c r="S52" s="38">
        <f ca="1">SUMIFS(INDIRECT(S$15),_01_EMIS_Data[OrgID],$A52,_01_EMIS_Data[Rel_D],$C$17)</f>
        <v>0</v>
      </c>
      <c r="T52" s="42">
        <f t="shared" ref="T52" ca="1" si="51">IFERROR(S52/$M52,"-")</f>
        <v>0</v>
      </c>
      <c r="U52" s="19"/>
      <c r="V52" s="38">
        <f ca="1">SUMIFS(INDIRECT(V$15),_01_EMIS_Data[OrgID],$A52,_01_EMIS_Data[Rel_D],$C$17)</f>
        <v>0</v>
      </c>
      <c r="W52" s="42">
        <f t="shared" ca="1" si="8"/>
        <v>0</v>
      </c>
      <c r="X52" s="38">
        <f ca="1">SUMIFS(INDIRECT(X$15),_01_EMIS_Data[OrgID],$A52,_01_EMIS_Data[Rel_D],$C$17)</f>
        <v>0</v>
      </c>
      <c r="Y52" s="42" t="str">
        <f t="shared" ca="1" si="9"/>
        <v>-</v>
      </c>
      <c r="Z52" s="19"/>
    </row>
    <row r="53" spans="1:26" x14ac:dyDescent="0.25">
      <c r="A53" s="49" t="s">
        <v>83</v>
      </c>
      <c r="B53" s="36" t="s">
        <v>75</v>
      </c>
      <c r="C53" t="s">
        <v>84</v>
      </c>
      <c r="D53" s="38">
        <f ca="1">SUMIFS(INDIRECT(D$15),_01_EMIS_Data[OrgID],$A53,_01_EMIS_Data[Rel_D],$C$17)</f>
        <v>109</v>
      </c>
      <c r="E53" s="38">
        <f ca="1">SUMIFS(INDIRECT(E$15),_01_EMIS_Data[OrgID],$A53,_01_EMIS_Data[Rel_D],$C$17)</f>
        <v>108</v>
      </c>
      <c r="F53" s="42">
        <f t="shared" ca="1" si="22"/>
        <v>0.99082568807339455</v>
      </c>
      <c r="G53" s="38">
        <f ca="1">SUMIFS(INDIRECT(G$15),_01_EMIS_Data[OrgID],$A53,_01_EMIS_Data[Rel_D],$C$17)</f>
        <v>1</v>
      </c>
      <c r="H53" s="42">
        <f t="shared" ca="1" si="23"/>
        <v>9.1743119266055051E-3</v>
      </c>
      <c r="I53" s="38">
        <f ca="1">SUMIFS(INDIRECT(I$15),_01_EMIS_Data[OrgID],$A53,_01_EMIS_Data[Rel_D],$C$17)</f>
        <v>0</v>
      </c>
      <c r="J53" s="42">
        <f t="shared" ca="1" si="24"/>
        <v>0</v>
      </c>
      <c r="K53" s="19"/>
      <c r="L53" s="38">
        <f ca="1">SUMIFS(INDIRECT(L$15),_01_EMIS_Data[OrgID],$A53,_01_EMIS_Data[Rel_D],$C$17)</f>
        <v>14</v>
      </c>
      <c r="M53" s="38">
        <f ca="1">SUMIFS(INDIRECT(M$15),_01_EMIS_Data[OrgID],$A53,_01_EMIS_Data[Rel_D],$C$17)</f>
        <v>5</v>
      </c>
      <c r="N53" s="42">
        <f t="shared" ca="1" si="5"/>
        <v>0.35714285714285715</v>
      </c>
      <c r="O53" s="38">
        <f ca="1">SUMIFS(INDIRECT(O$15),_01_EMIS_Data[OrgID],$A53,_01_EMIS_Data[Rel_D],$C$17)</f>
        <v>2</v>
      </c>
      <c r="P53" s="42">
        <f t="shared" ca="1" si="6"/>
        <v>0.4</v>
      </c>
      <c r="Q53" s="38">
        <f ca="1">SUMIFS(INDIRECT(Q$15),_01_EMIS_Data[OrgID],$A53,_01_EMIS_Data[Rel_D],$C$17)</f>
        <v>2</v>
      </c>
      <c r="R53" s="42">
        <f t="shared" ca="1" si="6"/>
        <v>0.4</v>
      </c>
      <c r="S53" s="38">
        <f ca="1">SUMIFS(INDIRECT(S$15),_01_EMIS_Data[OrgID],$A53,_01_EMIS_Data[Rel_D],$C$17)</f>
        <v>0</v>
      </c>
      <c r="T53" s="42">
        <f t="shared" ref="T53" ca="1" si="52">IFERROR(S53/$M53,"-")</f>
        <v>0</v>
      </c>
      <c r="U53" s="19"/>
      <c r="V53" s="38">
        <f ca="1">SUMIFS(INDIRECT(V$15),_01_EMIS_Data[OrgID],$A53,_01_EMIS_Data[Rel_D],$C$17)</f>
        <v>1</v>
      </c>
      <c r="W53" s="42">
        <f t="shared" ca="1" si="8"/>
        <v>7.1428571428571425E-2</v>
      </c>
      <c r="X53" s="38">
        <f ca="1">SUMIFS(INDIRECT(X$15),_01_EMIS_Data[OrgID],$A53,_01_EMIS_Data[Rel_D],$C$17)</f>
        <v>1</v>
      </c>
      <c r="Y53" s="42">
        <f t="shared" ca="1" si="9"/>
        <v>1</v>
      </c>
      <c r="Z53" s="19"/>
    </row>
    <row r="54" spans="1:26" x14ac:dyDescent="0.25">
      <c r="A54" s="49" t="s">
        <v>85</v>
      </c>
      <c r="B54" s="36" t="s">
        <v>75</v>
      </c>
      <c r="C54" t="s">
        <v>86</v>
      </c>
      <c r="D54" s="38">
        <f ca="1">SUMIFS(INDIRECT(D$15),_01_EMIS_Data[OrgID],$A54,_01_EMIS_Data[Rel_D],$C$17)</f>
        <v>142</v>
      </c>
      <c r="E54" s="38">
        <f ca="1">SUMIFS(INDIRECT(E$15),_01_EMIS_Data[OrgID],$A54,_01_EMIS_Data[Rel_D],$C$17)</f>
        <v>139</v>
      </c>
      <c r="F54" s="42">
        <f t="shared" ca="1" si="22"/>
        <v>0.97887323943661975</v>
      </c>
      <c r="G54" s="38">
        <f ca="1">SUMIFS(INDIRECT(G$15),_01_EMIS_Data[OrgID],$A54,_01_EMIS_Data[Rel_D],$C$17)</f>
        <v>3</v>
      </c>
      <c r="H54" s="42">
        <f t="shared" ca="1" si="23"/>
        <v>2.1126760563380281E-2</v>
      </c>
      <c r="I54" s="38">
        <f ca="1">SUMIFS(INDIRECT(I$15),_01_EMIS_Data[OrgID],$A54,_01_EMIS_Data[Rel_D],$C$17)</f>
        <v>1</v>
      </c>
      <c r="J54" s="42">
        <f t="shared" ca="1" si="24"/>
        <v>7.0422535211267607E-3</v>
      </c>
      <c r="K54" s="19"/>
      <c r="L54" s="38">
        <f ca="1">SUMIFS(INDIRECT(L$15),_01_EMIS_Data[OrgID],$A54,_01_EMIS_Data[Rel_D],$C$17)</f>
        <v>24</v>
      </c>
      <c r="M54" s="38">
        <f ca="1">SUMIFS(INDIRECT(M$15),_01_EMIS_Data[OrgID],$A54,_01_EMIS_Data[Rel_D],$C$17)</f>
        <v>1</v>
      </c>
      <c r="N54" s="42">
        <f t="shared" ca="1" si="5"/>
        <v>4.1666666666666664E-2</v>
      </c>
      <c r="O54" s="38">
        <f ca="1">SUMIFS(INDIRECT(O$15),_01_EMIS_Data[OrgID],$A54,_01_EMIS_Data[Rel_D],$C$17)</f>
        <v>0</v>
      </c>
      <c r="P54" s="42">
        <f t="shared" ca="1" si="6"/>
        <v>0</v>
      </c>
      <c r="Q54" s="38">
        <f ca="1">SUMIFS(INDIRECT(Q$15),_01_EMIS_Data[OrgID],$A54,_01_EMIS_Data[Rel_D],$C$17)</f>
        <v>0</v>
      </c>
      <c r="R54" s="42">
        <f t="shared" ca="1" si="6"/>
        <v>0</v>
      </c>
      <c r="S54" s="38">
        <f ca="1">SUMIFS(INDIRECT(S$15),_01_EMIS_Data[OrgID],$A54,_01_EMIS_Data[Rel_D],$C$17)</f>
        <v>0</v>
      </c>
      <c r="T54" s="42">
        <f t="shared" ref="T54" ca="1" si="53">IFERROR(S54/$M54,"-")</f>
        <v>0</v>
      </c>
      <c r="U54" s="19"/>
      <c r="V54" s="38">
        <f ca="1">SUMIFS(INDIRECT(V$15),_01_EMIS_Data[OrgID],$A54,_01_EMIS_Data[Rel_D],$C$17)</f>
        <v>1</v>
      </c>
      <c r="W54" s="42">
        <f t="shared" ca="1" si="8"/>
        <v>4.1666666666666664E-2</v>
      </c>
      <c r="X54" s="38">
        <f ca="1">SUMIFS(INDIRECT(X$15),_01_EMIS_Data[OrgID],$A54,_01_EMIS_Data[Rel_D],$C$17)</f>
        <v>0</v>
      </c>
      <c r="Y54" s="42">
        <f t="shared" ca="1" si="9"/>
        <v>0</v>
      </c>
      <c r="Z54" s="19"/>
    </row>
    <row r="55" spans="1:26" x14ac:dyDescent="0.25">
      <c r="A55" s="49" t="s">
        <v>87</v>
      </c>
      <c r="B55" s="36" t="s">
        <v>75</v>
      </c>
      <c r="C55" t="s">
        <v>88</v>
      </c>
      <c r="D55" s="38">
        <f ca="1">SUMIFS(INDIRECT(D$15),_01_EMIS_Data[OrgID],$A55,_01_EMIS_Data[Rel_D],$C$17)</f>
        <v>91</v>
      </c>
      <c r="E55" s="38">
        <f ca="1">SUMIFS(INDIRECT(E$15),_01_EMIS_Data[OrgID],$A55,_01_EMIS_Data[Rel_D],$C$17)</f>
        <v>91</v>
      </c>
      <c r="F55" s="42">
        <f t="shared" ca="1" si="22"/>
        <v>1</v>
      </c>
      <c r="G55" s="38">
        <f ca="1">SUMIFS(INDIRECT(G$15),_01_EMIS_Data[OrgID],$A55,_01_EMIS_Data[Rel_D],$C$17)</f>
        <v>0</v>
      </c>
      <c r="H55" s="42">
        <f t="shared" ca="1" si="23"/>
        <v>0</v>
      </c>
      <c r="I55" s="38">
        <f ca="1">SUMIFS(INDIRECT(I$15),_01_EMIS_Data[OrgID],$A55,_01_EMIS_Data[Rel_D],$C$17)</f>
        <v>0</v>
      </c>
      <c r="J55" s="42">
        <f t="shared" ca="1" si="24"/>
        <v>0</v>
      </c>
      <c r="K55" s="19"/>
      <c r="L55" s="38">
        <f ca="1">SUMIFS(INDIRECT(L$15),_01_EMIS_Data[OrgID],$A55,_01_EMIS_Data[Rel_D],$C$17)</f>
        <v>13</v>
      </c>
      <c r="M55" s="38">
        <f ca="1">SUMIFS(INDIRECT(M$15),_01_EMIS_Data[OrgID],$A55,_01_EMIS_Data[Rel_D],$C$17)</f>
        <v>2</v>
      </c>
      <c r="N55" s="42">
        <f t="shared" ca="1" si="5"/>
        <v>0.15384615384615385</v>
      </c>
      <c r="O55" s="38">
        <f ca="1">SUMIFS(INDIRECT(O$15),_01_EMIS_Data[OrgID],$A55,_01_EMIS_Data[Rel_D],$C$17)</f>
        <v>0</v>
      </c>
      <c r="P55" s="42">
        <f t="shared" ca="1" si="6"/>
        <v>0</v>
      </c>
      <c r="Q55" s="38">
        <f ca="1">SUMIFS(INDIRECT(Q$15),_01_EMIS_Data[OrgID],$A55,_01_EMIS_Data[Rel_D],$C$17)</f>
        <v>0</v>
      </c>
      <c r="R55" s="42">
        <f t="shared" ca="1" si="6"/>
        <v>0</v>
      </c>
      <c r="S55" s="38">
        <f ca="1">SUMIFS(INDIRECT(S$15),_01_EMIS_Data[OrgID],$A55,_01_EMIS_Data[Rel_D],$C$17)</f>
        <v>0</v>
      </c>
      <c r="T55" s="42">
        <f t="shared" ref="T55" ca="1" si="54">IFERROR(S55/$M55,"-")</f>
        <v>0</v>
      </c>
      <c r="U55" s="19"/>
      <c r="V55" s="38">
        <f ca="1">SUMIFS(INDIRECT(V$15),_01_EMIS_Data[OrgID],$A55,_01_EMIS_Data[Rel_D],$C$17)</f>
        <v>0</v>
      </c>
      <c r="W55" s="42">
        <f t="shared" ca="1" si="8"/>
        <v>0</v>
      </c>
      <c r="X55" s="38">
        <f ca="1">SUMIFS(INDIRECT(X$15),_01_EMIS_Data[OrgID],$A55,_01_EMIS_Data[Rel_D],$C$17)</f>
        <v>0</v>
      </c>
      <c r="Y55" s="42" t="str">
        <f t="shared" ca="1" si="9"/>
        <v>-</v>
      </c>
      <c r="Z55" s="19"/>
    </row>
    <row r="56" spans="1:26" x14ac:dyDescent="0.25">
      <c r="A56" s="49" t="s">
        <v>89</v>
      </c>
      <c r="B56" s="36" t="s">
        <v>75</v>
      </c>
      <c r="C56" t="s">
        <v>90</v>
      </c>
      <c r="D56" s="38">
        <f ca="1">SUMIFS(INDIRECT(D$15),_01_EMIS_Data[OrgID],$A56,_01_EMIS_Data[Rel_D],$C$17)</f>
        <v>32</v>
      </c>
      <c r="E56" s="38">
        <f ca="1">SUMIFS(INDIRECT(E$15),_01_EMIS_Data[OrgID],$A56,_01_EMIS_Data[Rel_D],$C$17)</f>
        <v>31</v>
      </c>
      <c r="F56" s="42">
        <f t="shared" ca="1" si="22"/>
        <v>0.96875</v>
      </c>
      <c r="G56" s="38">
        <f ca="1">SUMIFS(INDIRECT(G$15),_01_EMIS_Data[OrgID],$A56,_01_EMIS_Data[Rel_D],$C$17)</f>
        <v>1</v>
      </c>
      <c r="H56" s="42">
        <f t="shared" ca="1" si="23"/>
        <v>3.125E-2</v>
      </c>
      <c r="I56" s="38">
        <f ca="1">SUMIFS(INDIRECT(I$15),_01_EMIS_Data[OrgID],$A56,_01_EMIS_Data[Rel_D],$C$17)</f>
        <v>1</v>
      </c>
      <c r="J56" s="42">
        <f t="shared" ca="1" si="24"/>
        <v>3.125E-2</v>
      </c>
      <c r="K56" s="19"/>
      <c r="L56" s="38">
        <f ca="1">SUMIFS(INDIRECT(L$15),_01_EMIS_Data[OrgID],$A56,_01_EMIS_Data[Rel_D],$C$17)</f>
        <v>6</v>
      </c>
      <c r="M56" s="38">
        <f ca="1">SUMIFS(INDIRECT(M$15),_01_EMIS_Data[OrgID],$A56,_01_EMIS_Data[Rel_D],$C$17)</f>
        <v>0</v>
      </c>
      <c r="N56" s="42">
        <f t="shared" ca="1" si="5"/>
        <v>0</v>
      </c>
      <c r="O56" s="38">
        <f ca="1">SUMIFS(INDIRECT(O$15),_01_EMIS_Data[OrgID],$A56,_01_EMIS_Data[Rel_D],$C$17)</f>
        <v>0</v>
      </c>
      <c r="P56" s="42" t="str">
        <f t="shared" ca="1" si="6"/>
        <v>-</v>
      </c>
      <c r="Q56" s="38">
        <f ca="1">SUMIFS(INDIRECT(Q$15),_01_EMIS_Data[OrgID],$A56,_01_EMIS_Data[Rel_D],$C$17)</f>
        <v>0</v>
      </c>
      <c r="R56" s="42" t="str">
        <f t="shared" ca="1" si="6"/>
        <v>-</v>
      </c>
      <c r="S56" s="38">
        <f ca="1">SUMIFS(INDIRECT(S$15),_01_EMIS_Data[OrgID],$A56,_01_EMIS_Data[Rel_D],$C$17)</f>
        <v>0</v>
      </c>
      <c r="T56" s="42" t="str">
        <f t="shared" ref="T56" ca="1" si="55">IFERROR(S56/$M56,"-")</f>
        <v>-</v>
      </c>
      <c r="U56" s="19"/>
      <c r="V56" s="38">
        <f ca="1">SUMIFS(INDIRECT(V$15),_01_EMIS_Data[OrgID],$A56,_01_EMIS_Data[Rel_D],$C$17)</f>
        <v>0</v>
      </c>
      <c r="W56" s="42">
        <f t="shared" ca="1" si="8"/>
        <v>0</v>
      </c>
      <c r="X56" s="38">
        <f ca="1">SUMIFS(INDIRECT(X$15),_01_EMIS_Data[OrgID],$A56,_01_EMIS_Data[Rel_D],$C$17)</f>
        <v>0</v>
      </c>
      <c r="Y56" s="42" t="str">
        <f t="shared" ca="1" si="9"/>
        <v>-</v>
      </c>
      <c r="Z56" s="19"/>
    </row>
    <row r="57" spans="1:26" x14ac:dyDescent="0.25">
      <c r="A57" s="49" t="s">
        <v>91</v>
      </c>
      <c r="B57" s="36" t="s">
        <v>75</v>
      </c>
      <c r="C57" t="s">
        <v>92</v>
      </c>
      <c r="D57" s="38">
        <f ca="1">SUMIFS(INDIRECT(D$15),_01_EMIS_Data[OrgID],$A57,_01_EMIS_Data[Rel_D],$C$17)</f>
        <v>269</v>
      </c>
      <c r="E57" s="38">
        <f ca="1">SUMIFS(INDIRECT(E$15),_01_EMIS_Data[OrgID],$A57,_01_EMIS_Data[Rel_D],$C$17)</f>
        <v>268</v>
      </c>
      <c r="F57" s="42">
        <f t="shared" ca="1" si="22"/>
        <v>0.99628252788104088</v>
      </c>
      <c r="G57" s="38">
        <f ca="1">SUMIFS(INDIRECT(G$15),_01_EMIS_Data[OrgID],$A57,_01_EMIS_Data[Rel_D],$C$17)</f>
        <v>1</v>
      </c>
      <c r="H57" s="42">
        <f t="shared" ca="1" si="23"/>
        <v>3.7174721189591076E-3</v>
      </c>
      <c r="I57" s="38">
        <f ca="1">SUMIFS(INDIRECT(I$15),_01_EMIS_Data[OrgID],$A57,_01_EMIS_Data[Rel_D],$C$17)</f>
        <v>1</v>
      </c>
      <c r="J57" s="42">
        <f t="shared" ca="1" si="24"/>
        <v>3.7174721189591076E-3</v>
      </c>
      <c r="K57" s="19"/>
      <c r="L57" s="38">
        <f ca="1">SUMIFS(INDIRECT(L$15),_01_EMIS_Data[OrgID],$A57,_01_EMIS_Data[Rel_D],$C$17)</f>
        <v>28</v>
      </c>
      <c r="M57" s="38">
        <f ca="1">SUMIFS(INDIRECT(M$15),_01_EMIS_Data[OrgID],$A57,_01_EMIS_Data[Rel_D],$C$17)</f>
        <v>8</v>
      </c>
      <c r="N57" s="42">
        <f t="shared" ca="1" si="5"/>
        <v>0.2857142857142857</v>
      </c>
      <c r="O57" s="38">
        <f ca="1">SUMIFS(INDIRECT(O$15),_01_EMIS_Data[OrgID],$A57,_01_EMIS_Data[Rel_D],$C$17)</f>
        <v>8</v>
      </c>
      <c r="P57" s="42">
        <f t="shared" ca="1" si="6"/>
        <v>1</v>
      </c>
      <c r="Q57" s="38">
        <f ca="1">SUMIFS(INDIRECT(Q$15),_01_EMIS_Data[OrgID],$A57,_01_EMIS_Data[Rel_D],$C$17)</f>
        <v>6</v>
      </c>
      <c r="R57" s="42">
        <f t="shared" ca="1" si="6"/>
        <v>0.75</v>
      </c>
      <c r="S57" s="38">
        <f ca="1">SUMIFS(INDIRECT(S$15),_01_EMIS_Data[OrgID],$A57,_01_EMIS_Data[Rel_D],$C$17)</f>
        <v>8</v>
      </c>
      <c r="T57" s="42">
        <f t="shared" ref="T57" ca="1" si="56">IFERROR(S57/$M57,"-")</f>
        <v>1</v>
      </c>
      <c r="U57" s="19"/>
      <c r="V57" s="38">
        <f ca="1">SUMIFS(INDIRECT(V$15),_01_EMIS_Data[OrgID],$A57,_01_EMIS_Data[Rel_D],$C$17)</f>
        <v>3</v>
      </c>
      <c r="W57" s="42">
        <f t="shared" ca="1" si="8"/>
        <v>0.10714285714285714</v>
      </c>
      <c r="X57" s="38">
        <f ca="1">SUMIFS(INDIRECT(X$15),_01_EMIS_Data[OrgID],$A57,_01_EMIS_Data[Rel_D],$C$17)</f>
        <v>0</v>
      </c>
      <c r="Y57" s="42">
        <f t="shared" ca="1" si="9"/>
        <v>0</v>
      </c>
      <c r="Z57" s="19"/>
    </row>
    <row r="58" spans="1:26" x14ac:dyDescent="0.25">
      <c r="A58" s="49" t="s">
        <v>93</v>
      </c>
      <c r="B58" s="36" t="s">
        <v>75</v>
      </c>
      <c r="C58" t="s">
        <v>94</v>
      </c>
      <c r="D58" s="38">
        <f ca="1">SUMIFS(INDIRECT(D$15),_01_EMIS_Data[OrgID],$A58,_01_EMIS_Data[Rel_D],$C$17)</f>
        <v>232</v>
      </c>
      <c r="E58" s="38">
        <f ca="1">SUMIFS(INDIRECT(E$15),_01_EMIS_Data[OrgID],$A58,_01_EMIS_Data[Rel_D],$C$17)</f>
        <v>230</v>
      </c>
      <c r="F58" s="42">
        <f t="shared" ca="1" si="22"/>
        <v>0.99137931034482762</v>
      </c>
      <c r="G58" s="38">
        <f ca="1">SUMIFS(INDIRECT(G$15),_01_EMIS_Data[OrgID],$A58,_01_EMIS_Data[Rel_D],$C$17)</f>
        <v>2</v>
      </c>
      <c r="H58" s="42">
        <f t="shared" ca="1" si="23"/>
        <v>8.6206896551724137E-3</v>
      </c>
      <c r="I58" s="38">
        <f ca="1">SUMIFS(INDIRECT(I$15),_01_EMIS_Data[OrgID],$A58,_01_EMIS_Data[Rel_D],$C$17)</f>
        <v>0</v>
      </c>
      <c r="J58" s="42">
        <f t="shared" ca="1" si="24"/>
        <v>0</v>
      </c>
      <c r="K58" s="19"/>
      <c r="L58" s="38">
        <f ca="1">SUMIFS(INDIRECT(L$15),_01_EMIS_Data[OrgID],$A58,_01_EMIS_Data[Rel_D],$C$17)</f>
        <v>15</v>
      </c>
      <c r="M58" s="38">
        <f ca="1">SUMIFS(INDIRECT(M$15),_01_EMIS_Data[OrgID],$A58,_01_EMIS_Data[Rel_D],$C$17)</f>
        <v>2</v>
      </c>
      <c r="N58" s="42">
        <f t="shared" ca="1" si="5"/>
        <v>0.13333333333333333</v>
      </c>
      <c r="O58" s="38">
        <f ca="1">SUMIFS(INDIRECT(O$15),_01_EMIS_Data[OrgID],$A58,_01_EMIS_Data[Rel_D],$C$17)</f>
        <v>0</v>
      </c>
      <c r="P58" s="42">
        <f t="shared" ca="1" si="6"/>
        <v>0</v>
      </c>
      <c r="Q58" s="38">
        <f ca="1">SUMIFS(INDIRECT(Q$15),_01_EMIS_Data[OrgID],$A58,_01_EMIS_Data[Rel_D],$C$17)</f>
        <v>0</v>
      </c>
      <c r="R58" s="42">
        <f t="shared" ca="1" si="6"/>
        <v>0</v>
      </c>
      <c r="S58" s="38">
        <f ca="1">SUMIFS(INDIRECT(S$15),_01_EMIS_Data[OrgID],$A58,_01_EMIS_Data[Rel_D],$C$17)</f>
        <v>0</v>
      </c>
      <c r="T58" s="42">
        <f t="shared" ref="T58" ca="1" si="57">IFERROR(S58/$M58,"-")</f>
        <v>0</v>
      </c>
      <c r="U58" s="19"/>
      <c r="V58" s="38">
        <f ca="1">SUMIFS(INDIRECT(V$15),_01_EMIS_Data[OrgID],$A58,_01_EMIS_Data[Rel_D],$C$17)</f>
        <v>0</v>
      </c>
      <c r="W58" s="42">
        <f t="shared" ca="1" si="8"/>
        <v>0</v>
      </c>
      <c r="X58" s="38">
        <f ca="1">SUMIFS(INDIRECT(X$15),_01_EMIS_Data[OrgID],$A58,_01_EMIS_Data[Rel_D],$C$17)</f>
        <v>0</v>
      </c>
      <c r="Y58" s="42" t="str">
        <f t="shared" ca="1" si="9"/>
        <v>-</v>
      </c>
      <c r="Z58" s="19"/>
    </row>
    <row r="59" spans="1:26" x14ac:dyDescent="0.25">
      <c r="A59" s="49" t="s">
        <v>95</v>
      </c>
      <c r="B59" s="36" t="s">
        <v>75</v>
      </c>
      <c r="C59" t="s">
        <v>96</v>
      </c>
      <c r="D59" s="38">
        <f ca="1">SUMIFS(INDIRECT(D$15),_01_EMIS_Data[OrgID],$A59,_01_EMIS_Data[Rel_D],$C$17)</f>
        <v>39</v>
      </c>
      <c r="E59" s="38">
        <f ca="1">SUMIFS(INDIRECT(E$15),_01_EMIS_Data[OrgID],$A59,_01_EMIS_Data[Rel_D],$C$17)</f>
        <v>39</v>
      </c>
      <c r="F59" s="42">
        <f t="shared" ca="1" si="22"/>
        <v>1</v>
      </c>
      <c r="G59" s="38">
        <f ca="1">SUMIFS(INDIRECT(G$15),_01_EMIS_Data[OrgID],$A59,_01_EMIS_Data[Rel_D],$C$17)</f>
        <v>0</v>
      </c>
      <c r="H59" s="42">
        <f t="shared" ca="1" si="23"/>
        <v>0</v>
      </c>
      <c r="I59" s="38">
        <f ca="1">SUMIFS(INDIRECT(I$15),_01_EMIS_Data[OrgID],$A59,_01_EMIS_Data[Rel_D],$C$17)</f>
        <v>0</v>
      </c>
      <c r="J59" s="42">
        <f t="shared" ca="1" si="24"/>
        <v>0</v>
      </c>
      <c r="K59" s="19"/>
      <c r="L59" s="38">
        <f ca="1">SUMIFS(INDIRECT(L$15),_01_EMIS_Data[OrgID],$A59,_01_EMIS_Data[Rel_D],$C$17)</f>
        <v>9</v>
      </c>
      <c r="M59" s="38">
        <f ca="1">SUMIFS(INDIRECT(M$15),_01_EMIS_Data[OrgID],$A59,_01_EMIS_Data[Rel_D],$C$17)</f>
        <v>5</v>
      </c>
      <c r="N59" s="42">
        <f t="shared" ca="1" si="5"/>
        <v>0.55555555555555558</v>
      </c>
      <c r="O59" s="38">
        <f ca="1">SUMIFS(INDIRECT(O$15),_01_EMIS_Data[OrgID],$A59,_01_EMIS_Data[Rel_D],$C$17)</f>
        <v>0</v>
      </c>
      <c r="P59" s="42">
        <f t="shared" ca="1" si="6"/>
        <v>0</v>
      </c>
      <c r="Q59" s="38">
        <f ca="1">SUMIFS(INDIRECT(Q$15),_01_EMIS_Data[OrgID],$A59,_01_EMIS_Data[Rel_D],$C$17)</f>
        <v>0</v>
      </c>
      <c r="R59" s="42">
        <f t="shared" ca="1" si="6"/>
        <v>0</v>
      </c>
      <c r="S59" s="38">
        <f ca="1">SUMIFS(INDIRECT(S$15),_01_EMIS_Data[OrgID],$A59,_01_EMIS_Data[Rel_D],$C$17)</f>
        <v>0</v>
      </c>
      <c r="T59" s="42">
        <f t="shared" ref="T59" ca="1" si="58">IFERROR(S59/$M59,"-")</f>
        <v>0</v>
      </c>
      <c r="U59" s="19"/>
      <c r="V59" s="38">
        <f ca="1">SUMIFS(INDIRECT(V$15),_01_EMIS_Data[OrgID],$A59,_01_EMIS_Data[Rel_D],$C$17)</f>
        <v>1</v>
      </c>
      <c r="W59" s="42">
        <f t="shared" ca="1" si="8"/>
        <v>0.1111111111111111</v>
      </c>
      <c r="X59" s="38">
        <f ca="1">SUMIFS(INDIRECT(X$15),_01_EMIS_Data[OrgID],$A59,_01_EMIS_Data[Rel_D],$C$17)</f>
        <v>0</v>
      </c>
      <c r="Y59" s="42">
        <f t="shared" ca="1" si="9"/>
        <v>0</v>
      </c>
      <c r="Z59" s="19"/>
    </row>
    <row r="60" spans="1:26" x14ac:dyDescent="0.25">
      <c r="A60" s="49" t="s">
        <v>97</v>
      </c>
      <c r="B60" s="36" t="s">
        <v>98</v>
      </c>
      <c r="C60" t="s">
        <v>99</v>
      </c>
      <c r="D60" s="38">
        <f ca="1">SUMIFS(INDIRECT(D$15),_01_EMIS_Data[OrgID],$A60,_01_EMIS_Data[Rel_D],$C$17)</f>
        <v>143</v>
      </c>
      <c r="E60" s="38">
        <f ca="1">SUMIFS(INDIRECT(E$15),_01_EMIS_Data[OrgID],$A60,_01_EMIS_Data[Rel_D],$C$17)</f>
        <v>141</v>
      </c>
      <c r="F60" s="42">
        <f t="shared" ca="1" si="22"/>
        <v>0.98601398601398604</v>
      </c>
      <c r="G60" s="38">
        <f ca="1">SUMIFS(INDIRECT(G$15),_01_EMIS_Data[OrgID],$A60,_01_EMIS_Data[Rel_D],$C$17)</f>
        <v>2</v>
      </c>
      <c r="H60" s="42">
        <f t="shared" ca="1" si="23"/>
        <v>1.3986013986013986E-2</v>
      </c>
      <c r="I60" s="38">
        <f ca="1">SUMIFS(INDIRECT(I$15),_01_EMIS_Data[OrgID],$A60,_01_EMIS_Data[Rel_D],$C$17)</f>
        <v>1</v>
      </c>
      <c r="J60" s="42">
        <f t="shared" ca="1" si="24"/>
        <v>6.993006993006993E-3</v>
      </c>
      <c r="K60" s="19"/>
      <c r="L60" s="38">
        <f ca="1">SUMIFS(INDIRECT(L$15),_01_EMIS_Data[OrgID],$A60,_01_EMIS_Data[Rel_D],$C$17)</f>
        <v>20</v>
      </c>
      <c r="M60" s="38">
        <f ca="1">SUMIFS(INDIRECT(M$15),_01_EMIS_Data[OrgID],$A60,_01_EMIS_Data[Rel_D],$C$17)</f>
        <v>1</v>
      </c>
      <c r="N60" s="42">
        <f t="shared" ca="1" si="5"/>
        <v>0.05</v>
      </c>
      <c r="O60" s="38">
        <f ca="1">SUMIFS(INDIRECT(O$15),_01_EMIS_Data[OrgID],$A60,_01_EMIS_Data[Rel_D],$C$17)</f>
        <v>0</v>
      </c>
      <c r="P60" s="42">
        <f t="shared" ca="1" si="6"/>
        <v>0</v>
      </c>
      <c r="Q60" s="38">
        <f ca="1">SUMIFS(INDIRECT(Q$15),_01_EMIS_Data[OrgID],$A60,_01_EMIS_Data[Rel_D],$C$17)</f>
        <v>0</v>
      </c>
      <c r="R60" s="42">
        <f t="shared" ca="1" si="6"/>
        <v>0</v>
      </c>
      <c r="S60" s="38">
        <f ca="1">SUMIFS(INDIRECT(S$15),_01_EMIS_Data[OrgID],$A60,_01_EMIS_Data[Rel_D],$C$17)</f>
        <v>0</v>
      </c>
      <c r="T60" s="42">
        <f t="shared" ref="T60" ca="1" si="59">IFERROR(S60/$M60,"-")</f>
        <v>0</v>
      </c>
      <c r="U60" s="19"/>
      <c r="V60" s="38">
        <f ca="1">SUMIFS(INDIRECT(V$15),_01_EMIS_Data[OrgID],$A60,_01_EMIS_Data[Rel_D],$C$17)</f>
        <v>0</v>
      </c>
      <c r="W60" s="42">
        <f t="shared" ca="1" si="8"/>
        <v>0</v>
      </c>
      <c r="X60" s="38">
        <f ca="1">SUMIFS(INDIRECT(X$15),_01_EMIS_Data[OrgID],$A60,_01_EMIS_Data[Rel_D],$C$17)</f>
        <v>0</v>
      </c>
      <c r="Y60" s="42" t="str">
        <f t="shared" ca="1" si="9"/>
        <v>-</v>
      </c>
      <c r="Z60" s="19"/>
    </row>
    <row r="61" spans="1:26" x14ac:dyDescent="0.25">
      <c r="A61" s="49" t="s">
        <v>100</v>
      </c>
      <c r="B61" s="36" t="s">
        <v>98</v>
      </c>
      <c r="C61" t="s">
        <v>101</v>
      </c>
      <c r="D61" s="38">
        <f ca="1">SUMIFS(INDIRECT(D$15),_01_EMIS_Data[OrgID],$A61,_01_EMIS_Data[Rel_D],$C$17)</f>
        <v>127</v>
      </c>
      <c r="E61" s="38">
        <f ca="1">SUMIFS(INDIRECT(E$15),_01_EMIS_Data[OrgID],$A61,_01_EMIS_Data[Rel_D],$C$17)</f>
        <v>127</v>
      </c>
      <c r="F61" s="42">
        <f t="shared" ca="1" si="22"/>
        <v>1</v>
      </c>
      <c r="G61" s="38">
        <f ca="1">SUMIFS(INDIRECT(G$15),_01_EMIS_Data[OrgID],$A61,_01_EMIS_Data[Rel_D],$C$17)</f>
        <v>0</v>
      </c>
      <c r="H61" s="42">
        <f t="shared" ca="1" si="23"/>
        <v>0</v>
      </c>
      <c r="I61" s="38">
        <f ca="1">SUMIFS(INDIRECT(I$15),_01_EMIS_Data[OrgID],$A61,_01_EMIS_Data[Rel_D],$C$17)</f>
        <v>0</v>
      </c>
      <c r="J61" s="42">
        <f t="shared" ca="1" si="24"/>
        <v>0</v>
      </c>
      <c r="K61" s="19"/>
      <c r="L61" s="38">
        <f ca="1">SUMIFS(INDIRECT(L$15),_01_EMIS_Data[OrgID],$A61,_01_EMIS_Data[Rel_D],$C$17)</f>
        <v>16</v>
      </c>
      <c r="M61" s="38">
        <f ca="1">SUMIFS(INDIRECT(M$15),_01_EMIS_Data[OrgID],$A61,_01_EMIS_Data[Rel_D],$C$17)</f>
        <v>1</v>
      </c>
      <c r="N61" s="42">
        <f t="shared" ca="1" si="5"/>
        <v>6.25E-2</v>
      </c>
      <c r="O61" s="38">
        <f ca="1">SUMIFS(INDIRECT(O$15),_01_EMIS_Data[OrgID],$A61,_01_EMIS_Data[Rel_D],$C$17)</f>
        <v>0</v>
      </c>
      <c r="P61" s="42">
        <f t="shared" ca="1" si="6"/>
        <v>0</v>
      </c>
      <c r="Q61" s="38">
        <f ca="1">SUMIFS(INDIRECT(Q$15),_01_EMIS_Data[OrgID],$A61,_01_EMIS_Data[Rel_D],$C$17)</f>
        <v>0</v>
      </c>
      <c r="R61" s="42">
        <f t="shared" ca="1" si="6"/>
        <v>0</v>
      </c>
      <c r="S61" s="38">
        <f ca="1">SUMIFS(INDIRECT(S$15),_01_EMIS_Data[OrgID],$A61,_01_EMIS_Data[Rel_D],$C$17)</f>
        <v>0</v>
      </c>
      <c r="T61" s="42">
        <f t="shared" ref="T61" ca="1" si="60">IFERROR(S61/$M61,"-")</f>
        <v>0</v>
      </c>
      <c r="U61" s="19"/>
      <c r="V61" s="38">
        <f ca="1">SUMIFS(INDIRECT(V$15),_01_EMIS_Data[OrgID],$A61,_01_EMIS_Data[Rel_D],$C$17)</f>
        <v>0</v>
      </c>
      <c r="W61" s="42">
        <f t="shared" ca="1" si="8"/>
        <v>0</v>
      </c>
      <c r="X61" s="38">
        <f ca="1">SUMIFS(INDIRECT(X$15),_01_EMIS_Data[OrgID],$A61,_01_EMIS_Data[Rel_D],$C$17)</f>
        <v>0</v>
      </c>
      <c r="Y61" s="42" t="str">
        <f t="shared" ca="1" si="9"/>
        <v>-</v>
      </c>
      <c r="Z61" s="19"/>
    </row>
    <row r="62" spans="1:26" x14ac:dyDescent="0.25">
      <c r="A62" s="49" t="s">
        <v>102</v>
      </c>
      <c r="B62" s="36" t="s">
        <v>98</v>
      </c>
      <c r="C62" t="s">
        <v>103</v>
      </c>
      <c r="D62" s="38">
        <f ca="1">SUMIFS(INDIRECT(D$15),_01_EMIS_Data[OrgID],$A62,_01_EMIS_Data[Rel_D],$C$17)</f>
        <v>85</v>
      </c>
      <c r="E62" s="38">
        <f ca="1">SUMIFS(INDIRECT(E$15),_01_EMIS_Data[OrgID],$A62,_01_EMIS_Data[Rel_D],$C$17)</f>
        <v>85</v>
      </c>
      <c r="F62" s="42">
        <f t="shared" ca="1" si="22"/>
        <v>1</v>
      </c>
      <c r="G62" s="38">
        <f ca="1">SUMIFS(INDIRECT(G$15),_01_EMIS_Data[OrgID],$A62,_01_EMIS_Data[Rel_D],$C$17)</f>
        <v>0</v>
      </c>
      <c r="H62" s="42">
        <f t="shared" ca="1" si="23"/>
        <v>0</v>
      </c>
      <c r="I62" s="38">
        <f ca="1">SUMIFS(INDIRECT(I$15),_01_EMIS_Data[OrgID],$A62,_01_EMIS_Data[Rel_D],$C$17)</f>
        <v>0</v>
      </c>
      <c r="J62" s="42">
        <f t="shared" ca="1" si="24"/>
        <v>0</v>
      </c>
      <c r="K62" s="19"/>
      <c r="L62" s="38">
        <f ca="1">SUMIFS(INDIRECT(L$15),_01_EMIS_Data[OrgID],$A62,_01_EMIS_Data[Rel_D],$C$17)</f>
        <v>3</v>
      </c>
      <c r="M62" s="38">
        <f ca="1">SUMIFS(INDIRECT(M$15),_01_EMIS_Data[OrgID],$A62,_01_EMIS_Data[Rel_D],$C$17)</f>
        <v>0</v>
      </c>
      <c r="N62" s="42">
        <f t="shared" ca="1" si="5"/>
        <v>0</v>
      </c>
      <c r="O62" s="38">
        <f ca="1">SUMIFS(INDIRECT(O$15),_01_EMIS_Data[OrgID],$A62,_01_EMIS_Data[Rel_D],$C$17)</f>
        <v>0</v>
      </c>
      <c r="P62" s="42" t="str">
        <f t="shared" ca="1" si="6"/>
        <v>-</v>
      </c>
      <c r="Q62" s="38">
        <f ca="1">SUMIFS(INDIRECT(Q$15),_01_EMIS_Data[OrgID],$A62,_01_EMIS_Data[Rel_D],$C$17)</f>
        <v>0</v>
      </c>
      <c r="R62" s="42" t="str">
        <f t="shared" ca="1" si="6"/>
        <v>-</v>
      </c>
      <c r="S62" s="38">
        <f ca="1">SUMIFS(INDIRECT(S$15),_01_EMIS_Data[OrgID],$A62,_01_EMIS_Data[Rel_D],$C$17)</f>
        <v>0</v>
      </c>
      <c r="T62" s="42" t="str">
        <f t="shared" ref="T62" ca="1" si="61">IFERROR(S62/$M62,"-")</f>
        <v>-</v>
      </c>
      <c r="U62" s="19"/>
      <c r="V62" s="38">
        <f ca="1">SUMIFS(INDIRECT(V$15),_01_EMIS_Data[OrgID],$A62,_01_EMIS_Data[Rel_D],$C$17)</f>
        <v>0</v>
      </c>
      <c r="W62" s="42">
        <f t="shared" ca="1" si="8"/>
        <v>0</v>
      </c>
      <c r="X62" s="38">
        <f ca="1">SUMIFS(INDIRECT(X$15),_01_EMIS_Data[OrgID],$A62,_01_EMIS_Data[Rel_D],$C$17)</f>
        <v>0</v>
      </c>
      <c r="Y62" s="42" t="str">
        <f t="shared" ca="1" si="9"/>
        <v>-</v>
      </c>
      <c r="Z62" s="19"/>
    </row>
    <row r="63" spans="1:26" x14ac:dyDescent="0.25">
      <c r="A63" s="49" t="s">
        <v>104</v>
      </c>
      <c r="B63" s="36" t="s">
        <v>98</v>
      </c>
      <c r="C63" t="s">
        <v>105</v>
      </c>
      <c r="D63" s="38">
        <f ca="1">SUMIFS(INDIRECT(D$15),_01_EMIS_Data[OrgID],$A63,_01_EMIS_Data[Rel_D],$C$17)</f>
        <v>299</v>
      </c>
      <c r="E63" s="38">
        <f ca="1">SUMIFS(INDIRECT(E$15),_01_EMIS_Data[OrgID],$A63,_01_EMIS_Data[Rel_D],$C$17)</f>
        <v>296</v>
      </c>
      <c r="F63" s="42">
        <f t="shared" ca="1" si="22"/>
        <v>0.98996655518394649</v>
      </c>
      <c r="G63" s="38">
        <f ca="1">SUMIFS(INDIRECT(G$15),_01_EMIS_Data[OrgID],$A63,_01_EMIS_Data[Rel_D],$C$17)</f>
        <v>3</v>
      </c>
      <c r="H63" s="42">
        <f t="shared" ca="1" si="23"/>
        <v>1.0033444816053512E-2</v>
      </c>
      <c r="I63" s="38">
        <f ca="1">SUMIFS(INDIRECT(I$15),_01_EMIS_Data[OrgID],$A63,_01_EMIS_Data[Rel_D],$C$17)</f>
        <v>0</v>
      </c>
      <c r="J63" s="42">
        <f t="shared" ca="1" si="24"/>
        <v>0</v>
      </c>
      <c r="K63" s="19"/>
      <c r="L63" s="38">
        <f ca="1">SUMIFS(INDIRECT(L$15),_01_EMIS_Data[OrgID],$A63,_01_EMIS_Data[Rel_D],$C$17)</f>
        <v>7</v>
      </c>
      <c r="M63" s="38">
        <f ca="1">SUMIFS(INDIRECT(M$15),_01_EMIS_Data[OrgID],$A63,_01_EMIS_Data[Rel_D],$C$17)</f>
        <v>0</v>
      </c>
      <c r="N63" s="42">
        <f t="shared" ca="1" si="5"/>
        <v>0</v>
      </c>
      <c r="O63" s="38">
        <f ca="1">SUMIFS(INDIRECT(O$15),_01_EMIS_Data[OrgID],$A63,_01_EMIS_Data[Rel_D],$C$17)</f>
        <v>0</v>
      </c>
      <c r="P63" s="42" t="str">
        <f t="shared" ca="1" si="6"/>
        <v>-</v>
      </c>
      <c r="Q63" s="38">
        <f ca="1">SUMIFS(INDIRECT(Q$15),_01_EMIS_Data[OrgID],$A63,_01_EMIS_Data[Rel_D],$C$17)</f>
        <v>0</v>
      </c>
      <c r="R63" s="42" t="str">
        <f t="shared" ca="1" si="6"/>
        <v>-</v>
      </c>
      <c r="S63" s="38">
        <f ca="1">SUMIFS(INDIRECT(S$15),_01_EMIS_Data[OrgID],$A63,_01_EMIS_Data[Rel_D],$C$17)</f>
        <v>0</v>
      </c>
      <c r="T63" s="42" t="str">
        <f t="shared" ref="T63" ca="1" si="62">IFERROR(S63/$M63,"-")</f>
        <v>-</v>
      </c>
      <c r="U63" s="19"/>
      <c r="V63" s="38">
        <f ca="1">SUMIFS(INDIRECT(V$15),_01_EMIS_Data[OrgID],$A63,_01_EMIS_Data[Rel_D],$C$17)</f>
        <v>0</v>
      </c>
      <c r="W63" s="42">
        <f t="shared" ca="1" si="8"/>
        <v>0</v>
      </c>
      <c r="X63" s="38">
        <f ca="1">SUMIFS(INDIRECT(X$15),_01_EMIS_Data[OrgID],$A63,_01_EMIS_Data[Rel_D],$C$17)</f>
        <v>0</v>
      </c>
      <c r="Y63" s="42" t="str">
        <f t="shared" ca="1" si="9"/>
        <v>-</v>
      </c>
      <c r="Z63" s="19"/>
    </row>
    <row r="64" spans="1:26" x14ac:dyDescent="0.25">
      <c r="A64" s="49" t="s">
        <v>106</v>
      </c>
      <c r="B64" s="36" t="s">
        <v>98</v>
      </c>
      <c r="C64" t="s">
        <v>107</v>
      </c>
      <c r="D64" s="38">
        <f ca="1">SUMIFS(INDIRECT(D$15),_01_EMIS_Data[OrgID],$A64,_01_EMIS_Data[Rel_D],$C$17)</f>
        <v>253</v>
      </c>
      <c r="E64" s="38">
        <f ca="1">SUMIFS(INDIRECT(E$15),_01_EMIS_Data[OrgID],$A64,_01_EMIS_Data[Rel_D],$C$17)</f>
        <v>245</v>
      </c>
      <c r="F64" s="42">
        <f t="shared" ca="1" si="22"/>
        <v>0.96837944664031617</v>
      </c>
      <c r="G64" s="38">
        <f ca="1">SUMIFS(INDIRECT(G$15),_01_EMIS_Data[OrgID],$A64,_01_EMIS_Data[Rel_D],$C$17)</f>
        <v>9</v>
      </c>
      <c r="H64" s="42">
        <f t="shared" ca="1" si="23"/>
        <v>3.5573122529644272E-2</v>
      </c>
      <c r="I64" s="38">
        <f ca="1">SUMIFS(INDIRECT(I$15),_01_EMIS_Data[OrgID],$A64,_01_EMIS_Data[Rel_D],$C$17)</f>
        <v>1</v>
      </c>
      <c r="J64" s="42">
        <f t="shared" ca="1" si="24"/>
        <v>3.952569169960474E-3</v>
      </c>
      <c r="K64" s="19"/>
      <c r="L64" s="38">
        <f ca="1">SUMIFS(INDIRECT(L$15),_01_EMIS_Data[OrgID],$A64,_01_EMIS_Data[Rel_D],$C$17)</f>
        <v>13</v>
      </c>
      <c r="M64" s="38">
        <f ca="1">SUMIFS(INDIRECT(M$15),_01_EMIS_Data[OrgID],$A64,_01_EMIS_Data[Rel_D],$C$17)</f>
        <v>0</v>
      </c>
      <c r="N64" s="42">
        <f t="shared" ca="1" si="5"/>
        <v>0</v>
      </c>
      <c r="O64" s="38">
        <f ca="1">SUMIFS(INDIRECT(O$15),_01_EMIS_Data[OrgID],$A64,_01_EMIS_Data[Rel_D],$C$17)</f>
        <v>0</v>
      </c>
      <c r="P64" s="42" t="str">
        <f t="shared" ca="1" si="6"/>
        <v>-</v>
      </c>
      <c r="Q64" s="38">
        <f ca="1">SUMIFS(INDIRECT(Q$15),_01_EMIS_Data[OrgID],$A64,_01_EMIS_Data[Rel_D],$C$17)</f>
        <v>1</v>
      </c>
      <c r="R64" s="42" t="str">
        <f t="shared" ca="1" si="6"/>
        <v>-</v>
      </c>
      <c r="S64" s="38">
        <f ca="1">SUMIFS(INDIRECT(S$15),_01_EMIS_Data[OrgID],$A64,_01_EMIS_Data[Rel_D],$C$17)</f>
        <v>0</v>
      </c>
      <c r="T64" s="42" t="str">
        <f t="shared" ref="T64" ca="1" si="63">IFERROR(S64/$M64,"-")</f>
        <v>-</v>
      </c>
      <c r="U64" s="19"/>
      <c r="V64" s="38">
        <f ca="1">SUMIFS(INDIRECT(V$15),_01_EMIS_Data[OrgID],$A64,_01_EMIS_Data[Rel_D],$C$17)</f>
        <v>0</v>
      </c>
      <c r="W64" s="42">
        <f t="shared" ca="1" si="8"/>
        <v>0</v>
      </c>
      <c r="X64" s="38">
        <f ca="1">SUMIFS(INDIRECT(X$15),_01_EMIS_Data[OrgID],$A64,_01_EMIS_Data[Rel_D],$C$17)</f>
        <v>0</v>
      </c>
      <c r="Y64" s="42" t="str">
        <f t="shared" ca="1" si="9"/>
        <v>-</v>
      </c>
      <c r="Z64" s="19"/>
    </row>
    <row r="65" spans="1:26" x14ac:dyDescent="0.25">
      <c r="A65" s="49" t="s">
        <v>108</v>
      </c>
      <c r="B65" s="36" t="s">
        <v>109</v>
      </c>
      <c r="C65" t="s">
        <v>110</v>
      </c>
      <c r="D65" s="38">
        <f ca="1">SUMIFS(INDIRECT(D$15),_01_EMIS_Data[OrgID],$A65,_01_EMIS_Data[Rel_D],$C$17)</f>
        <v>12</v>
      </c>
      <c r="E65" s="38">
        <f ca="1">SUMIFS(INDIRECT(E$15),_01_EMIS_Data[OrgID],$A65,_01_EMIS_Data[Rel_D],$C$17)</f>
        <v>12</v>
      </c>
      <c r="F65" s="42">
        <f t="shared" ca="1" si="22"/>
        <v>1</v>
      </c>
      <c r="G65" s="38">
        <f ca="1">SUMIFS(INDIRECT(G$15),_01_EMIS_Data[OrgID],$A65,_01_EMIS_Data[Rel_D],$C$17)</f>
        <v>0</v>
      </c>
      <c r="H65" s="42">
        <f t="shared" ca="1" si="23"/>
        <v>0</v>
      </c>
      <c r="I65" s="38">
        <f ca="1">SUMIFS(INDIRECT(I$15),_01_EMIS_Data[OrgID],$A65,_01_EMIS_Data[Rel_D],$C$17)</f>
        <v>0</v>
      </c>
      <c r="J65" s="42">
        <f t="shared" ca="1" si="24"/>
        <v>0</v>
      </c>
      <c r="K65" s="19"/>
      <c r="L65" s="38">
        <f ca="1">SUMIFS(INDIRECT(L$15),_01_EMIS_Data[OrgID],$A65,_01_EMIS_Data[Rel_D],$C$17)</f>
        <v>3</v>
      </c>
      <c r="M65" s="38">
        <f ca="1">SUMIFS(INDIRECT(M$15),_01_EMIS_Data[OrgID],$A65,_01_EMIS_Data[Rel_D],$C$17)</f>
        <v>1</v>
      </c>
      <c r="N65" s="42">
        <f t="shared" ca="1" si="5"/>
        <v>0.33333333333333331</v>
      </c>
      <c r="O65" s="38">
        <f ca="1">SUMIFS(INDIRECT(O$15),_01_EMIS_Data[OrgID],$A65,_01_EMIS_Data[Rel_D],$C$17)</f>
        <v>0</v>
      </c>
      <c r="P65" s="42">
        <f t="shared" ca="1" si="6"/>
        <v>0</v>
      </c>
      <c r="Q65" s="38">
        <f ca="1">SUMIFS(INDIRECT(Q$15),_01_EMIS_Data[OrgID],$A65,_01_EMIS_Data[Rel_D],$C$17)</f>
        <v>0</v>
      </c>
      <c r="R65" s="42">
        <f t="shared" ca="1" si="6"/>
        <v>0</v>
      </c>
      <c r="S65" s="38">
        <f ca="1">SUMIFS(INDIRECT(S$15),_01_EMIS_Data[OrgID],$A65,_01_EMIS_Data[Rel_D],$C$17)</f>
        <v>0</v>
      </c>
      <c r="T65" s="42">
        <f t="shared" ref="T65" ca="1" si="64">IFERROR(S65/$M65,"-")</f>
        <v>0</v>
      </c>
      <c r="U65" s="19"/>
      <c r="V65" s="38">
        <f ca="1">SUMIFS(INDIRECT(V$15),_01_EMIS_Data[OrgID],$A65,_01_EMIS_Data[Rel_D],$C$17)</f>
        <v>0</v>
      </c>
      <c r="W65" s="42">
        <f t="shared" ca="1" si="8"/>
        <v>0</v>
      </c>
      <c r="X65" s="38">
        <f ca="1">SUMIFS(INDIRECT(X$15),_01_EMIS_Data[OrgID],$A65,_01_EMIS_Data[Rel_D],$C$17)</f>
        <v>0</v>
      </c>
      <c r="Y65" s="42" t="str">
        <f t="shared" ca="1" si="9"/>
        <v>-</v>
      </c>
      <c r="Z65" s="19"/>
    </row>
    <row r="66" spans="1:26" x14ac:dyDescent="0.25">
      <c r="A66" s="49" t="s">
        <v>111</v>
      </c>
      <c r="B66" s="36" t="s">
        <v>109</v>
      </c>
      <c r="C66" t="s">
        <v>112</v>
      </c>
      <c r="D66" s="38">
        <f ca="1">SUMIFS(INDIRECT(D$15),_01_EMIS_Data[OrgID],$A66,_01_EMIS_Data[Rel_D],$C$17)</f>
        <v>151</v>
      </c>
      <c r="E66" s="38">
        <f ca="1">SUMIFS(INDIRECT(E$15),_01_EMIS_Data[OrgID],$A66,_01_EMIS_Data[Rel_D],$C$17)</f>
        <v>151</v>
      </c>
      <c r="F66" s="42">
        <f t="shared" ca="1" si="22"/>
        <v>1</v>
      </c>
      <c r="G66" s="38">
        <f ca="1">SUMIFS(INDIRECT(G$15),_01_EMIS_Data[OrgID],$A66,_01_EMIS_Data[Rel_D],$C$17)</f>
        <v>0</v>
      </c>
      <c r="H66" s="42">
        <f t="shared" ca="1" si="23"/>
        <v>0</v>
      </c>
      <c r="I66" s="38">
        <f ca="1">SUMIFS(INDIRECT(I$15),_01_EMIS_Data[OrgID],$A66,_01_EMIS_Data[Rel_D],$C$17)</f>
        <v>0</v>
      </c>
      <c r="J66" s="42">
        <f t="shared" ca="1" si="24"/>
        <v>0</v>
      </c>
      <c r="K66" s="19"/>
      <c r="L66" s="38">
        <f ca="1">SUMIFS(INDIRECT(L$15),_01_EMIS_Data[OrgID],$A66,_01_EMIS_Data[Rel_D],$C$17)</f>
        <v>30</v>
      </c>
      <c r="M66" s="38">
        <f ca="1">SUMIFS(INDIRECT(M$15),_01_EMIS_Data[OrgID],$A66,_01_EMIS_Data[Rel_D],$C$17)</f>
        <v>2</v>
      </c>
      <c r="N66" s="42">
        <f t="shared" ca="1" si="5"/>
        <v>6.6666666666666666E-2</v>
      </c>
      <c r="O66" s="38">
        <f ca="1">SUMIFS(INDIRECT(O$15),_01_EMIS_Data[OrgID],$A66,_01_EMIS_Data[Rel_D],$C$17)</f>
        <v>0</v>
      </c>
      <c r="P66" s="42">
        <f t="shared" ca="1" si="6"/>
        <v>0</v>
      </c>
      <c r="Q66" s="38">
        <f ca="1">SUMIFS(INDIRECT(Q$15),_01_EMIS_Data[OrgID],$A66,_01_EMIS_Data[Rel_D],$C$17)</f>
        <v>0</v>
      </c>
      <c r="R66" s="42">
        <f t="shared" ca="1" si="6"/>
        <v>0</v>
      </c>
      <c r="S66" s="38">
        <f ca="1">SUMIFS(INDIRECT(S$15),_01_EMIS_Data[OrgID],$A66,_01_EMIS_Data[Rel_D],$C$17)</f>
        <v>0</v>
      </c>
      <c r="T66" s="42">
        <f t="shared" ref="T66" ca="1" si="65">IFERROR(S66/$M66,"-")</f>
        <v>0</v>
      </c>
      <c r="U66" s="19"/>
      <c r="V66" s="38">
        <f ca="1">SUMIFS(INDIRECT(V$15),_01_EMIS_Data[OrgID],$A66,_01_EMIS_Data[Rel_D],$C$17)</f>
        <v>3</v>
      </c>
      <c r="W66" s="42">
        <f t="shared" ca="1" si="8"/>
        <v>0.1</v>
      </c>
      <c r="X66" s="38">
        <f ca="1">SUMIFS(INDIRECT(X$15),_01_EMIS_Data[OrgID],$A66,_01_EMIS_Data[Rel_D],$C$17)</f>
        <v>0</v>
      </c>
      <c r="Y66" s="42">
        <f t="shared" ca="1" si="9"/>
        <v>0</v>
      </c>
      <c r="Z66" s="19"/>
    </row>
    <row r="67" spans="1:26" ht="15" customHeight="1" x14ac:dyDescent="0.25">
      <c r="A67" s="49" t="s">
        <v>113</v>
      </c>
      <c r="B67" s="36" t="s">
        <v>109</v>
      </c>
      <c r="C67" t="s">
        <v>114</v>
      </c>
      <c r="D67" s="38">
        <f ca="1">SUMIFS(INDIRECT(D$15),_01_EMIS_Data[OrgID],$A67,_01_EMIS_Data[Rel_D],$C$17)</f>
        <v>107</v>
      </c>
      <c r="E67" s="38">
        <f ca="1">SUMIFS(INDIRECT(E$15),_01_EMIS_Data[OrgID],$A67,_01_EMIS_Data[Rel_D],$C$17)</f>
        <v>106</v>
      </c>
      <c r="F67" s="42">
        <f t="shared" ca="1" si="22"/>
        <v>0.99065420560747663</v>
      </c>
      <c r="G67" s="38">
        <f ca="1">SUMIFS(INDIRECT(G$15),_01_EMIS_Data[OrgID],$A67,_01_EMIS_Data[Rel_D],$C$17)</f>
        <v>1</v>
      </c>
      <c r="H67" s="42">
        <f t="shared" ca="1" si="23"/>
        <v>9.3457943925233638E-3</v>
      </c>
      <c r="I67" s="38">
        <f ca="1">SUMIFS(INDIRECT(I$15),_01_EMIS_Data[OrgID],$A67,_01_EMIS_Data[Rel_D],$C$17)</f>
        <v>1</v>
      </c>
      <c r="J67" s="42">
        <f t="shared" ca="1" si="24"/>
        <v>9.3457943925233638E-3</v>
      </c>
      <c r="K67" s="19"/>
      <c r="L67" s="38">
        <f ca="1">SUMIFS(INDIRECT(L$15),_01_EMIS_Data[OrgID],$A67,_01_EMIS_Data[Rel_D],$C$17)</f>
        <v>41</v>
      </c>
      <c r="M67" s="38">
        <f ca="1">SUMIFS(INDIRECT(M$15),_01_EMIS_Data[OrgID],$A67,_01_EMIS_Data[Rel_D],$C$17)</f>
        <v>4</v>
      </c>
      <c r="N67" s="42">
        <f t="shared" ca="1" si="5"/>
        <v>9.7560975609756101E-2</v>
      </c>
      <c r="O67" s="38">
        <f ca="1">SUMIFS(INDIRECT(O$15),_01_EMIS_Data[OrgID],$A67,_01_EMIS_Data[Rel_D],$C$17)</f>
        <v>0</v>
      </c>
      <c r="P67" s="42">
        <f t="shared" ca="1" si="6"/>
        <v>0</v>
      </c>
      <c r="Q67" s="38">
        <f ca="1">SUMIFS(INDIRECT(Q$15),_01_EMIS_Data[OrgID],$A67,_01_EMIS_Data[Rel_D],$C$17)</f>
        <v>0</v>
      </c>
      <c r="R67" s="42">
        <f t="shared" ca="1" si="6"/>
        <v>0</v>
      </c>
      <c r="S67" s="38">
        <f ca="1">SUMIFS(INDIRECT(S$15),_01_EMIS_Data[OrgID],$A67,_01_EMIS_Data[Rel_D],$C$17)</f>
        <v>0</v>
      </c>
      <c r="T67" s="42">
        <f t="shared" ref="T67" ca="1" si="66">IFERROR(S67/$M67,"-")</f>
        <v>0</v>
      </c>
      <c r="U67" s="19"/>
      <c r="V67" s="38">
        <f ca="1">SUMIFS(INDIRECT(V$15),_01_EMIS_Data[OrgID],$A67,_01_EMIS_Data[Rel_D],$C$17)</f>
        <v>1</v>
      </c>
      <c r="W67" s="42">
        <f t="shared" ca="1" si="8"/>
        <v>2.4390243902439025E-2</v>
      </c>
      <c r="X67" s="38">
        <f ca="1">SUMIFS(INDIRECT(X$15),_01_EMIS_Data[OrgID],$A67,_01_EMIS_Data[Rel_D],$C$17)</f>
        <v>0</v>
      </c>
      <c r="Y67" s="42">
        <f t="shared" ca="1" si="9"/>
        <v>0</v>
      </c>
      <c r="Z67" s="19"/>
    </row>
    <row r="68" spans="1:26" ht="15" customHeight="1" x14ac:dyDescent="0.25">
      <c r="A68" s="46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 t="str">
        <f t="shared" si="6"/>
        <v>-</v>
      </c>
      <c r="Q68" s="19"/>
      <c r="R68" s="19" t="str">
        <f t="shared" si="6"/>
        <v>-</v>
      </c>
      <c r="S68" s="19"/>
      <c r="T68" s="19" t="str">
        <f t="shared" ref="T68" si="67">IFERROR(S68/$M68,"-")</f>
        <v>-</v>
      </c>
      <c r="U68" s="19"/>
      <c r="V68" s="19"/>
      <c r="W68" s="19"/>
      <c r="X68" s="19"/>
      <c r="Y68" s="19"/>
      <c r="Z68" s="19"/>
    </row>
  </sheetData>
  <conditionalFormatting sqref="B26:B67">
    <cfRule type="expression" dxfId="21" priority="7">
      <formula>$B26=$B$23</formula>
    </cfRule>
    <cfRule type="expression" dxfId="20" priority="12">
      <formula>$B26=$B$22</formula>
    </cfRule>
    <cfRule type="expression" dxfId="19" priority="16">
      <formula>$B26=$B$21</formula>
    </cfRule>
    <cfRule type="expression" dxfId="18" priority="19">
      <formula>$B26=$B$20</formula>
    </cfRule>
    <cfRule type="expression" dxfId="17" priority="20">
      <formula>$B26=$B$19</formula>
    </cfRule>
  </conditionalFormatting>
  <conditionalFormatting sqref="B19:B23">
    <cfRule type="expression" dxfId="16" priority="2">
      <formula>$B19=$B$23</formula>
    </cfRule>
    <cfRule type="expression" dxfId="15" priority="3">
      <formula>$B19=$B$22</formula>
    </cfRule>
    <cfRule type="expression" dxfId="14" priority="4">
      <formula>$B19=$B$21</formula>
    </cfRule>
    <cfRule type="expression" dxfId="13" priority="5">
      <formula>$B19=$B$20</formula>
    </cfRule>
    <cfRule type="expression" dxfId="12" priority="6">
      <formula>$B19=$B$19</formula>
    </cfRule>
  </conditionalFormatting>
  <conditionalFormatting sqref="C26:C67">
    <cfRule type="containsText" dxfId="11" priority="1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'Practice Panel'!$Q$22:$Q$25</xm:f>
          </x14:formula1>
          <xm:sqref>C17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/>
  <dimension ref="A1:XFB68"/>
  <sheetViews>
    <sheetView zoomScale="85" zoomScaleNormal="85" workbookViewId="0">
      <selection activeCell="C11" sqref="C11"/>
    </sheetView>
  </sheetViews>
  <sheetFormatPr defaultColWidth="0" defaultRowHeight="15" customHeight="1" zeroHeight="1" x14ac:dyDescent="0.25"/>
  <cols>
    <col min="1" max="1" width="5.85546875" customWidth="1"/>
    <col min="2" max="2" width="4.7109375" bestFit="1" customWidth="1"/>
    <col min="3" max="3" width="43.5703125" customWidth="1"/>
    <col min="4" max="5" width="11.42578125" customWidth="1"/>
    <col min="6" max="6" width="5.85546875" customWidth="1"/>
    <col min="7" max="7" width="12.5703125" customWidth="1"/>
    <col min="8" max="8" width="5.85546875" customWidth="1"/>
    <col min="9" max="9" width="9.85546875" customWidth="1"/>
    <col min="10" max="10" width="5.85546875" customWidth="1"/>
    <col min="11" max="11" width="9.85546875" customWidth="1"/>
    <col min="12" max="12" width="5.85546875" customWidth="1"/>
    <col min="13" max="13" width="9.85546875" customWidth="1"/>
    <col min="14" max="14" width="5.85546875" customWidth="1"/>
    <col min="15" max="15" width="11.5703125" customWidth="1"/>
    <col min="16" max="16" width="5.85546875" customWidth="1"/>
    <col min="17" max="17" width="11.5703125" customWidth="1"/>
    <col min="18" max="18" width="5.85546875" customWidth="1"/>
    <col min="19" max="19" width="12.5703125" customWidth="1"/>
    <col min="20" max="20" width="5.85546875" customWidth="1"/>
    <col min="21" max="21" width="11.5703125" customWidth="1"/>
    <col min="22" max="22" width="5.85546875" customWidth="1"/>
    <col min="23" max="23" width="2.7109375" customWidth="1"/>
    <col min="24" max="25" width="11.5703125" customWidth="1"/>
    <col min="26" max="26" width="5.85546875" customWidth="1"/>
    <col min="27" max="27" width="10" customWidth="1"/>
    <col min="28" max="28" width="5.85546875" customWidth="1"/>
    <col min="29" max="29" width="10.5703125" customWidth="1"/>
    <col min="30" max="30" width="5.85546875" customWidth="1"/>
    <col min="31" max="31" width="9.5703125" customWidth="1"/>
    <col min="32" max="32" width="5.85546875" customWidth="1"/>
    <col min="33" max="33" width="9.85546875" customWidth="1"/>
    <col min="34" max="34" width="5.85546875" customWidth="1"/>
    <col min="35" max="35" width="9.28515625" customWidth="1"/>
    <col min="36" max="37" width="5.85546875" customWidth="1"/>
    <col min="38" max="38" width="9.140625" hidden="1"/>
    <col min="39" max="39" width="68.42578125" hidden="1"/>
    <col min="40" max="53" width="15.42578125" hidden="1"/>
    <col min="54" max="54" width="9.140625" hidden="1"/>
    <col min="55" max="55" width="68.42578125" hidden="1"/>
    <col min="56" max="69" width="15.42578125" hidden="1"/>
    <col min="70" max="70" width="9.140625" hidden="1"/>
    <col min="71" max="71" width="68.42578125" hidden="1"/>
    <col min="72" max="85" width="15.42578125" hidden="1"/>
    <col min="86" max="86" width="9.140625" hidden="1"/>
    <col min="87" max="87" width="68.42578125" hidden="1"/>
    <col min="88" max="101" width="15.42578125" hidden="1"/>
    <col min="102" max="102" width="9.140625" hidden="1"/>
    <col min="103" max="103" width="68.42578125" hidden="1"/>
    <col min="104" max="117" width="15.42578125" hidden="1"/>
    <col min="118" max="118" width="9.140625" hidden="1"/>
    <col min="119" max="119" width="68.42578125" hidden="1"/>
    <col min="120" max="133" width="15.42578125" hidden="1"/>
    <col min="134" max="134" width="9.140625" hidden="1"/>
    <col min="135" max="135" width="68.42578125" hidden="1"/>
    <col min="136" max="149" width="15.42578125" hidden="1"/>
    <col min="150" max="150" width="9.140625" hidden="1"/>
    <col min="151" max="151" width="68.42578125" hidden="1"/>
    <col min="152" max="165" width="15.42578125" hidden="1"/>
    <col min="166" max="166" width="9.140625" hidden="1"/>
    <col min="167" max="167" width="68.42578125" hidden="1"/>
    <col min="168" max="181" width="15.42578125" hidden="1"/>
    <col min="182" max="182" width="9.140625" hidden="1"/>
    <col min="183" max="183" width="68.42578125" hidden="1"/>
    <col min="184" max="197" width="15.42578125" hidden="1"/>
    <col min="198" max="198" width="9.140625" hidden="1"/>
    <col min="199" max="199" width="68.42578125" hidden="1"/>
    <col min="200" max="213" width="15.42578125" hidden="1"/>
    <col min="214" max="214" width="9.140625" hidden="1"/>
    <col min="215" max="215" width="68.42578125" hidden="1"/>
    <col min="216" max="229" width="15.42578125" hidden="1"/>
    <col min="230" max="230" width="9.140625" hidden="1"/>
    <col min="231" max="231" width="68.42578125" hidden="1"/>
    <col min="232" max="245" width="15.42578125" hidden="1"/>
    <col min="246" max="246" width="9.140625" hidden="1"/>
    <col min="247" max="247" width="68.42578125" hidden="1"/>
    <col min="248" max="261" width="15.42578125" hidden="1"/>
    <col min="262" max="262" width="9.140625" hidden="1"/>
    <col min="263" max="263" width="68.42578125" hidden="1"/>
    <col min="264" max="277" width="15.42578125" hidden="1"/>
    <col min="278" max="278" width="9.140625" hidden="1"/>
    <col min="279" max="279" width="68.42578125" hidden="1"/>
    <col min="280" max="293" width="15.42578125" hidden="1"/>
    <col min="294" max="294" width="9.140625" hidden="1"/>
    <col min="295" max="295" width="68.42578125" hidden="1"/>
    <col min="296" max="309" width="15.42578125" hidden="1"/>
    <col min="310" max="310" width="9.140625" hidden="1"/>
    <col min="311" max="311" width="68.42578125" hidden="1"/>
    <col min="312" max="325" width="15.42578125" hidden="1"/>
    <col min="326" max="326" width="9.140625" hidden="1"/>
    <col min="327" max="327" width="68.42578125" hidden="1"/>
    <col min="328" max="341" width="15.42578125" hidden="1"/>
    <col min="342" max="342" width="9.140625" hidden="1"/>
    <col min="343" max="343" width="68.42578125" hidden="1"/>
    <col min="344" max="357" width="15.42578125" hidden="1"/>
    <col min="358" max="358" width="9.140625" hidden="1"/>
    <col min="359" max="359" width="68.42578125" hidden="1"/>
    <col min="360" max="373" width="15.42578125" hidden="1"/>
    <col min="374" max="374" width="9.140625" hidden="1"/>
    <col min="375" max="375" width="68.42578125" hidden="1"/>
    <col min="376" max="389" width="15.42578125" hidden="1"/>
    <col min="390" max="390" width="9.140625" hidden="1"/>
    <col min="391" max="391" width="68.42578125" hidden="1"/>
    <col min="392" max="405" width="15.42578125" hidden="1"/>
    <col min="406" max="406" width="9.140625" hidden="1"/>
    <col min="407" max="407" width="68.42578125" hidden="1"/>
    <col min="408" max="421" width="15.42578125" hidden="1"/>
    <col min="422" max="422" width="9.140625" hidden="1"/>
    <col min="423" max="423" width="68.42578125" hidden="1"/>
    <col min="424" max="437" width="15.42578125" hidden="1"/>
    <col min="438" max="438" width="9.140625" hidden="1"/>
    <col min="439" max="439" width="68.42578125" hidden="1"/>
    <col min="440" max="453" width="15.42578125" hidden="1"/>
    <col min="454" max="454" width="9.140625" hidden="1"/>
    <col min="455" max="455" width="68.42578125" hidden="1"/>
    <col min="456" max="469" width="15.42578125" hidden="1"/>
    <col min="470" max="470" width="9.140625" hidden="1"/>
    <col min="471" max="471" width="68.42578125" hidden="1"/>
    <col min="472" max="485" width="15.42578125" hidden="1"/>
    <col min="486" max="486" width="9.140625" hidden="1"/>
    <col min="487" max="487" width="68.42578125" hidden="1"/>
    <col min="488" max="501" width="15.42578125" hidden="1"/>
    <col min="502" max="502" width="9.140625" hidden="1"/>
    <col min="503" max="503" width="68.42578125" hidden="1"/>
    <col min="504" max="517" width="15.42578125" hidden="1"/>
    <col min="518" max="518" width="9.140625" hidden="1"/>
    <col min="519" max="519" width="68.42578125" hidden="1"/>
    <col min="520" max="533" width="15.42578125" hidden="1"/>
    <col min="534" max="534" width="9.140625" hidden="1"/>
    <col min="535" max="535" width="68.42578125" hidden="1"/>
    <col min="536" max="549" width="15.42578125" hidden="1"/>
    <col min="550" max="550" width="9.140625" hidden="1"/>
    <col min="551" max="551" width="68.42578125" hidden="1"/>
    <col min="552" max="565" width="15.42578125" hidden="1"/>
    <col min="566" max="566" width="9.140625" hidden="1"/>
    <col min="567" max="567" width="68.42578125" hidden="1"/>
    <col min="568" max="581" width="15.42578125" hidden="1"/>
    <col min="582" max="582" width="9.140625" hidden="1"/>
    <col min="583" max="583" width="68.42578125" hidden="1"/>
    <col min="584" max="597" width="15.42578125" hidden="1"/>
    <col min="598" max="598" width="9.140625" hidden="1"/>
    <col min="599" max="599" width="68.42578125" hidden="1"/>
    <col min="600" max="613" width="15.42578125" hidden="1"/>
    <col min="614" max="614" width="9.140625" hidden="1"/>
    <col min="615" max="615" width="68.42578125" hidden="1"/>
    <col min="616" max="629" width="15.42578125" hidden="1"/>
    <col min="630" max="630" width="9.140625" hidden="1"/>
    <col min="631" max="631" width="68.42578125" hidden="1"/>
    <col min="632" max="645" width="15.42578125" hidden="1"/>
    <col min="646" max="646" width="9.140625" hidden="1"/>
    <col min="647" max="647" width="68.42578125" hidden="1"/>
    <col min="648" max="661" width="15.42578125" hidden="1"/>
    <col min="662" max="662" width="9.140625" hidden="1"/>
    <col min="663" max="663" width="68.42578125" hidden="1"/>
    <col min="664" max="677" width="15.42578125" hidden="1"/>
    <col min="678" max="678" width="9.140625" hidden="1"/>
    <col min="679" max="679" width="68.42578125" hidden="1"/>
    <col min="680" max="693" width="15.42578125" hidden="1"/>
    <col min="694" max="694" width="9.140625" hidden="1"/>
    <col min="695" max="695" width="68.42578125" hidden="1"/>
    <col min="696" max="709" width="15.42578125" hidden="1"/>
    <col min="710" max="710" width="9.140625" hidden="1"/>
    <col min="711" max="711" width="68.42578125" hidden="1"/>
    <col min="712" max="725" width="15.42578125" hidden="1"/>
    <col min="726" max="726" width="9.140625" hidden="1"/>
    <col min="727" max="727" width="68.42578125" hidden="1"/>
    <col min="728" max="741" width="15.42578125" hidden="1"/>
    <col min="742" max="742" width="9.140625" hidden="1"/>
    <col min="743" max="743" width="68.42578125" hidden="1"/>
    <col min="744" max="757" width="15.42578125" hidden="1"/>
    <col min="758" max="758" width="9.140625" hidden="1"/>
    <col min="759" max="759" width="68.42578125" hidden="1"/>
    <col min="760" max="773" width="15.42578125" hidden="1"/>
    <col min="774" max="774" width="9.140625" hidden="1"/>
    <col min="775" max="775" width="68.42578125" hidden="1"/>
    <col min="776" max="789" width="15.42578125" hidden="1"/>
    <col min="790" max="790" width="9.140625" hidden="1"/>
    <col min="791" max="791" width="68.42578125" hidden="1"/>
    <col min="792" max="805" width="15.42578125" hidden="1"/>
    <col min="806" max="806" width="9.140625" hidden="1"/>
    <col min="807" max="807" width="68.42578125" hidden="1"/>
    <col min="808" max="821" width="15.42578125" hidden="1"/>
    <col min="822" max="822" width="9.140625" hidden="1"/>
    <col min="823" max="823" width="68.42578125" hidden="1"/>
    <col min="824" max="837" width="15.42578125" hidden="1"/>
    <col min="838" max="838" width="9.140625" hidden="1"/>
    <col min="839" max="839" width="68.42578125" hidden="1"/>
    <col min="840" max="853" width="15.42578125" hidden="1"/>
    <col min="854" max="854" width="9.140625" hidden="1"/>
    <col min="855" max="855" width="68.42578125" hidden="1"/>
    <col min="856" max="869" width="15.42578125" hidden="1"/>
    <col min="870" max="870" width="9.140625" hidden="1"/>
    <col min="871" max="871" width="68.42578125" hidden="1"/>
    <col min="872" max="885" width="15.42578125" hidden="1"/>
    <col min="886" max="886" width="9.140625" hidden="1"/>
    <col min="887" max="887" width="68.42578125" hidden="1"/>
    <col min="888" max="901" width="15.42578125" hidden="1"/>
    <col min="902" max="902" width="9.140625" hidden="1"/>
    <col min="903" max="903" width="68.42578125" hidden="1"/>
    <col min="904" max="917" width="15.42578125" hidden="1"/>
    <col min="918" max="918" width="9.140625" hidden="1"/>
    <col min="919" max="919" width="68.42578125" hidden="1"/>
    <col min="920" max="933" width="15.42578125" hidden="1"/>
    <col min="934" max="934" width="9.140625" hidden="1"/>
    <col min="935" max="935" width="68.42578125" hidden="1"/>
    <col min="936" max="949" width="15.42578125" hidden="1"/>
    <col min="950" max="950" width="9.140625" hidden="1"/>
    <col min="951" max="951" width="68.42578125" hidden="1"/>
    <col min="952" max="965" width="15.42578125" hidden="1"/>
    <col min="966" max="966" width="9.140625" hidden="1"/>
    <col min="967" max="967" width="68.42578125" hidden="1"/>
    <col min="968" max="981" width="15.42578125" hidden="1"/>
    <col min="982" max="982" width="9.140625" hidden="1"/>
    <col min="983" max="983" width="68.42578125" hidden="1"/>
    <col min="984" max="997" width="15.42578125" hidden="1"/>
    <col min="998" max="998" width="9.140625" hidden="1"/>
    <col min="999" max="999" width="68.42578125" hidden="1"/>
    <col min="1000" max="1013" width="15.42578125" hidden="1"/>
    <col min="1014" max="1014" width="9.140625" hidden="1"/>
    <col min="1015" max="1015" width="68.42578125" hidden="1"/>
    <col min="1016" max="1029" width="15.42578125" hidden="1"/>
    <col min="1030" max="1030" width="9.140625" hidden="1"/>
    <col min="1031" max="1031" width="68.42578125" hidden="1"/>
    <col min="1032" max="1045" width="15.42578125" hidden="1"/>
    <col min="1046" max="1046" width="9.140625" hidden="1"/>
    <col min="1047" max="1047" width="68.42578125" hidden="1"/>
    <col min="1048" max="1061" width="15.42578125" hidden="1"/>
    <col min="1062" max="1062" width="9.140625" hidden="1"/>
    <col min="1063" max="1063" width="68.42578125" hidden="1"/>
    <col min="1064" max="1077" width="15.42578125" hidden="1"/>
    <col min="1078" max="1078" width="9.140625" hidden="1"/>
    <col min="1079" max="1079" width="68.42578125" hidden="1"/>
    <col min="1080" max="1093" width="15.42578125" hidden="1"/>
    <col min="1094" max="1094" width="9.140625" hidden="1"/>
    <col min="1095" max="1095" width="68.42578125" hidden="1"/>
    <col min="1096" max="1109" width="15.42578125" hidden="1"/>
    <col min="1110" max="1110" width="9.140625" hidden="1"/>
    <col min="1111" max="1111" width="68.42578125" hidden="1"/>
    <col min="1112" max="1125" width="15.42578125" hidden="1"/>
    <col min="1126" max="1126" width="9.140625" hidden="1"/>
    <col min="1127" max="1127" width="68.42578125" hidden="1"/>
    <col min="1128" max="1141" width="15.42578125" hidden="1"/>
    <col min="1142" max="1142" width="9.140625" hidden="1"/>
    <col min="1143" max="1143" width="68.42578125" hidden="1"/>
    <col min="1144" max="1157" width="15.42578125" hidden="1"/>
    <col min="1158" max="1158" width="9.140625" hidden="1"/>
    <col min="1159" max="1159" width="68.42578125" hidden="1"/>
    <col min="1160" max="1173" width="15.42578125" hidden="1"/>
    <col min="1174" max="1174" width="9.140625" hidden="1"/>
    <col min="1175" max="1175" width="68.42578125" hidden="1"/>
    <col min="1176" max="1189" width="15.42578125" hidden="1"/>
    <col min="1190" max="1190" width="9.140625" hidden="1"/>
    <col min="1191" max="1191" width="68.42578125" hidden="1"/>
    <col min="1192" max="1205" width="15.42578125" hidden="1"/>
    <col min="1206" max="1206" width="9.140625" hidden="1"/>
    <col min="1207" max="1207" width="68.42578125" hidden="1"/>
    <col min="1208" max="1221" width="15.42578125" hidden="1"/>
    <col min="1222" max="1222" width="9.140625" hidden="1"/>
    <col min="1223" max="1223" width="68.42578125" hidden="1"/>
    <col min="1224" max="1237" width="15.42578125" hidden="1"/>
    <col min="1238" max="1238" width="9.140625" hidden="1"/>
    <col min="1239" max="1239" width="68.42578125" hidden="1"/>
    <col min="1240" max="1253" width="15.42578125" hidden="1"/>
    <col min="1254" max="1254" width="9.140625" hidden="1"/>
    <col min="1255" max="1255" width="68.42578125" hidden="1"/>
    <col min="1256" max="1269" width="15.42578125" hidden="1"/>
    <col min="1270" max="1270" width="9.140625" hidden="1"/>
    <col min="1271" max="1271" width="68.42578125" hidden="1"/>
    <col min="1272" max="1285" width="15.42578125" hidden="1"/>
    <col min="1286" max="1286" width="9.140625" hidden="1"/>
    <col min="1287" max="1287" width="68.42578125" hidden="1"/>
    <col min="1288" max="1301" width="15.42578125" hidden="1"/>
    <col min="1302" max="1302" width="9.140625" hidden="1"/>
    <col min="1303" max="1303" width="68.42578125" hidden="1"/>
    <col min="1304" max="1317" width="15.42578125" hidden="1"/>
    <col min="1318" max="1318" width="9.140625" hidden="1"/>
    <col min="1319" max="1319" width="68.42578125" hidden="1"/>
    <col min="1320" max="1333" width="15.42578125" hidden="1"/>
    <col min="1334" max="1334" width="9.140625" hidden="1"/>
    <col min="1335" max="1335" width="68.42578125" hidden="1"/>
    <col min="1336" max="1349" width="15.42578125" hidden="1"/>
    <col min="1350" max="1350" width="9.140625" hidden="1"/>
    <col min="1351" max="1351" width="68.42578125" hidden="1"/>
    <col min="1352" max="1365" width="15.42578125" hidden="1"/>
    <col min="1366" max="1366" width="9.140625" hidden="1"/>
    <col min="1367" max="1367" width="68.42578125" hidden="1"/>
    <col min="1368" max="1381" width="15.42578125" hidden="1"/>
    <col min="1382" max="1382" width="9.140625" hidden="1"/>
    <col min="1383" max="1383" width="68.42578125" hidden="1"/>
    <col min="1384" max="1397" width="15.42578125" hidden="1"/>
    <col min="1398" max="1398" width="9.140625" hidden="1"/>
    <col min="1399" max="1399" width="68.42578125" hidden="1"/>
    <col min="1400" max="1413" width="15.42578125" hidden="1"/>
    <col min="1414" max="1414" width="9.140625" hidden="1"/>
    <col min="1415" max="1415" width="68.42578125" hidden="1"/>
    <col min="1416" max="1429" width="15.42578125" hidden="1"/>
    <col min="1430" max="1430" width="9.140625" hidden="1"/>
    <col min="1431" max="1431" width="68.42578125" hidden="1"/>
    <col min="1432" max="1445" width="15.42578125" hidden="1"/>
    <col min="1446" max="1446" width="9.140625" hidden="1"/>
    <col min="1447" max="1447" width="68.42578125" hidden="1"/>
    <col min="1448" max="1461" width="15.42578125" hidden="1"/>
    <col min="1462" max="1462" width="9.140625" hidden="1"/>
    <col min="1463" max="1463" width="68.42578125" hidden="1"/>
    <col min="1464" max="1477" width="15.42578125" hidden="1"/>
    <col min="1478" max="1478" width="9.140625" hidden="1"/>
    <col min="1479" max="1479" width="68.42578125" hidden="1"/>
    <col min="1480" max="1493" width="15.42578125" hidden="1"/>
    <col min="1494" max="1494" width="9.140625" hidden="1"/>
    <col min="1495" max="1495" width="68.42578125" hidden="1"/>
    <col min="1496" max="1509" width="15.42578125" hidden="1"/>
    <col min="1510" max="1510" width="9.140625" hidden="1"/>
    <col min="1511" max="1511" width="68.42578125" hidden="1"/>
    <col min="1512" max="1525" width="15.42578125" hidden="1"/>
    <col min="1526" max="1526" width="9.140625" hidden="1"/>
    <col min="1527" max="1527" width="68.42578125" hidden="1"/>
    <col min="1528" max="1541" width="15.42578125" hidden="1"/>
    <col min="1542" max="1542" width="9.140625" hidden="1"/>
    <col min="1543" max="1543" width="68.42578125" hidden="1"/>
    <col min="1544" max="1557" width="15.42578125" hidden="1"/>
    <col min="1558" max="1558" width="9.140625" hidden="1"/>
    <col min="1559" max="1559" width="68.42578125" hidden="1"/>
    <col min="1560" max="1573" width="15.42578125" hidden="1"/>
    <col min="1574" max="1574" width="9.140625" hidden="1"/>
    <col min="1575" max="1575" width="68.42578125" hidden="1"/>
    <col min="1576" max="1589" width="15.42578125" hidden="1"/>
    <col min="1590" max="1590" width="9.140625" hidden="1"/>
    <col min="1591" max="1591" width="68.42578125" hidden="1"/>
    <col min="1592" max="1605" width="15.42578125" hidden="1"/>
    <col min="1606" max="1606" width="9.140625" hidden="1"/>
    <col min="1607" max="1607" width="68.42578125" hidden="1"/>
    <col min="1608" max="1621" width="15.42578125" hidden="1"/>
    <col min="1622" max="1622" width="9.140625" hidden="1"/>
    <col min="1623" max="1623" width="68.42578125" hidden="1"/>
    <col min="1624" max="1637" width="15.42578125" hidden="1"/>
    <col min="1638" max="1638" width="9.140625" hidden="1"/>
    <col min="1639" max="1639" width="68.42578125" hidden="1"/>
    <col min="1640" max="1653" width="15.42578125" hidden="1"/>
    <col min="1654" max="1654" width="9.140625" hidden="1"/>
    <col min="1655" max="1655" width="68.42578125" hidden="1"/>
    <col min="1656" max="1669" width="15.42578125" hidden="1"/>
    <col min="1670" max="1670" width="9.140625" hidden="1"/>
    <col min="1671" max="1671" width="68.42578125" hidden="1"/>
    <col min="1672" max="1685" width="15.42578125" hidden="1"/>
    <col min="1686" max="1686" width="9.140625" hidden="1"/>
    <col min="1687" max="1687" width="68.42578125" hidden="1"/>
    <col min="1688" max="1701" width="15.42578125" hidden="1"/>
    <col min="1702" max="1702" width="9.140625" hidden="1"/>
    <col min="1703" max="1703" width="68.42578125" hidden="1"/>
    <col min="1704" max="1717" width="15.42578125" hidden="1"/>
    <col min="1718" max="1718" width="9.140625" hidden="1"/>
    <col min="1719" max="1719" width="68.42578125" hidden="1"/>
    <col min="1720" max="1733" width="15.42578125" hidden="1"/>
    <col min="1734" max="1734" width="9.140625" hidden="1"/>
    <col min="1735" max="1735" width="68.42578125" hidden="1"/>
    <col min="1736" max="1749" width="15.42578125" hidden="1"/>
    <col min="1750" max="1750" width="9.140625" hidden="1"/>
    <col min="1751" max="1751" width="68.42578125" hidden="1"/>
    <col min="1752" max="1765" width="15.42578125" hidden="1"/>
    <col min="1766" max="1766" width="9.140625" hidden="1"/>
    <col min="1767" max="1767" width="68.42578125" hidden="1"/>
    <col min="1768" max="1781" width="15.42578125" hidden="1"/>
    <col min="1782" max="1782" width="9.140625" hidden="1"/>
    <col min="1783" max="1783" width="68.42578125" hidden="1"/>
    <col min="1784" max="1797" width="15.42578125" hidden="1"/>
    <col min="1798" max="1798" width="9.140625" hidden="1"/>
    <col min="1799" max="1799" width="68.42578125" hidden="1"/>
    <col min="1800" max="1813" width="15.42578125" hidden="1"/>
    <col min="1814" max="1814" width="9.140625" hidden="1"/>
    <col min="1815" max="1815" width="68.42578125" hidden="1"/>
    <col min="1816" max="1829" width="15.42578125" hidden="1"/>
    <col min="1830" max="1830" width="9.140625" hidden="1"/>
    <col min="1831" max="1831" width="68.42578125" hidden="1"/>
    <col min="1832" max="1845" width="15.42578125" hidden="1"/>
    <col min="1846" max="1846" width="9.140625" hidden="1"/>
    <col min="1847" max="1847" width="68.42578125" hidden="1"/>
    <col min="1848" max="1861" width="15.42578125" hidden="1"/>
    <col min="1862" max="1862" width="9.140625" hidden="1"/>
    <col min="1863" max="1863" width="68.42578125" hidden="1"/>
    <col min="1864" max="1877" width="15.42578125" hidden="1"/>
    <col min="1878" max="1878" width="9.140625" hidden="1"/>
    <col min="1879" max="1879" width="68.42578125" hidden="1"/>
    <col min="1880" max="1893" width="15.42578125" hidden="1"/>
    <col min="1894" max="1894" width="9.140625" hidden="1"/>
    <col min="1895" max="1895" width="68.42578125" hidden="1"/>
    <col min="1896" max="1909" width="15.42578125" hidden="1"/>
    <col min="1910" max="1910" width="9.140625" hidden="1"/>
    <col min="1911" max="1911" width="68.42578125" hidden="1"/>
    <col min="1912" max="1925" width="15.42578125" hidden="1"/>
    <col min="1926" max="1926" width="9.140625" hidden="1"/>
    <col min="1927" max="1927" width="68.42578125" hidden="1"/>
    <col min="1928" max="1941" width="15.42578125" hidden="1"/>
    <col min="1942" max="1942" width="9.140625" hidden="1"/>
    <col min="1943" max="1943" width="68.42578125" hidden="1"/>
    <col min="1944" max="1957" width="15.42578125" hidden="1"/>
    <col min="1958" max="1958" width="9.140625" hidden="1"/>
    <col min="1959" max="1959" width="68.42578125" hidden="1"/>
    <col min="1960" max="1973" width="15.42578125" hidden="1"/>
    <col min="1974" max="1974" width="9.140625" hidden="1"/>
    <col min="1975" max="1975" width="68.42578125" hidden="1"/>
    <col min="1976" max="1989" width="15.42578125" hidden="1"/>
    <col min="1990" max="1990" width="9.140625" hidden="1"/>
    <col min="1991" max="1991" width="68.42578125" hidden="1"/>
    <col min="1992" max="2005" width="15.42578125" hidden="1"/>
    <col min="2006" max="2006" width="9.140625" hidden="1"/>
    <col min="2007" max="2007" width="68.42578125" hidden="1"/>
    <col min="2008" max="2021" width="15.42578125" hidden="1"/>
    <col min="2022" max="2022" width="9.140625" hidden="1"/>
    <col min="2023" max="2023" width="68.42578125" hidden="1"/>
    <col min="2024" max="2037" width="15.42578125" hidden="1"/>
    <col min="2038" max="2038" width="9.140625" hidden="1"/>
    <col min="2039" max="2039" width="68.42578125" hidden="1"/>
    <col min="2040" max="2053" width="15.42578125" hidden="1"/>
    <col min="2054" max="2054" width="9.140625" hidden="1"/>
    <col min="2055" max="2055" width="68.42578125" hidden="1"/>
    <col min="2056" max="2069" width="15.42578125" hidden="1"/>
    <col min="2070" max="2070" width="9.140625" hidden="1"/>
    <col min="2071" max="2071" width="68.42578125" hidden="1"/>
    <col min="2072" max="2085" width="15.42578125" hidden="1"/>
    <col min="2086" max="2086" width="9.140625" hidden="1"/>
    <col min="2087" max="2087" width="68.42578125" hidden="1"/>
    <col min="2088" max="2101" width="15.42578125" hidden="1"/>
    <col min="2102" max="2102" width="9.140625" hidden="1"/>
    <col min="2103" max="2103" width="68.42578125" hidden="1"/>
    <col min="2104" max="2117" width="15.42578125" hidden="1"/>
    <col min="2118" max="2118" width="9.140625" hidden="1"/>
    <col min="2119" max="2119" width="68.42578125" hidden="1"/>
    <col min="2120" max="2133" width="15.42578125" hidden="1"/>
    <col min="2134" max="2134" width="9.140625" hidden="1"/>
    <col min="2135" max="2135" width="68.42578125" hidden="1"/>
    <col min="2136" max="2149" width="15.42578125" hidden="1"/>
    <col min="2150" max="2150" width="9.140625" hidden="1"/>
    <col min="2151" max="2151" width="68.42578125" hidden="1"/>
    <col min="2152" max="2165" width="15.42578125" hidden="1"/>
    <col min="2166" max="2166" width="9.140625" hidden="1"/>
    <col min="2167" max="2167" width="68.42578125" hidden="1"/>
    <col min="2168" max="2181" width="15.42578125" hidden="1"/>
    <col min="2182" max="2182" width="9.140625" hidden="1"/>
    <col min="2183" max="2183" width="68.42578125" hidden="1"/>
    <col min="2184" max="2197" width="15.42578125" hidden="1"/>
    <col min="2198" max="2198" width="9.140625" hidden="1"/>
    <col min="2199" max="2199" width="68.42578125" hidden="1"/>
    <col min="2200" max="2213" width="15.42578125" hidden="1"/>
    <col min="2214" max="2214" width="9.140625" hidden="1"/>
    <col min="2215" max="2215" width="68.42578125" hidden="1"/>
    <col min="2216" max="2229" width="15.42578125" hidden="1"/>
    <col min="2230" max="2230" width="9.140625" hidden="1"/>
    <col min="2231" max="2231" width="68.42578125" hidden="1"/>
    <col min="2232" max="2245" width="15.42578125" hidden="1"/>
    <col min="2246" max="2246" width="9.140625" hidden="1"/>
    <col min="2247" max="2247" width="68.42578125" hidden="1"/>
    <col min="2248" max="2261" width="15.42578125" hidden="1"/>
    <col min="2262" max="2262" width="9.140625" hidden="1"/>
    <col min="2263" max="2263" width="68.42578125" hidden="1"/>
    <col min="2264" max="2277" width="15.42578125" hidden="1"/>
    <col min="2278" max="2278" width="9.140625" hidden="1"/>
    <col min="2279" max="2279" width="68.42578125" hidden="1"/>
    <col min="2280" max="2293" width="15.42578125" hidden="1"/>
    <col min="2294" max="2294" width="9.140625" hidden="1"/>
    <col min="2295" max="2295" width="68.42578125" hidden="1"/>
    <col min="2296" max="2309" width="15.42578125" hidden="1"/>
    <col min="2310" max="2310" width="9.140625" hidden="1"/>
    <col min="2311" max="2311" width="68.42578125" hidden="1"/>
    <col min="2312" max="2325" width="15.42578125" hidden="1"/>
    <col min="2326" max="2326" width="9.140625" hidden="1"/>
    <col min="2327" max="2327" width="68.42578125" hidden="1"/>
    <col min="2328" max="2341" width="15.42578125" hidden="1"/>
    <col min="2342" max="2342" width="9.140625" hidden="1"/>
    <col min="2343" max="2343" width="68.42578125" hidden="1"/>
    <col min="2344" max="2357" width="15.42578125" hidden="1"/>
    <col min="2358" max="2358" width="9.140625" hidden="1"/>
    <col min="2359" max="2359" width="68.42578125" hidden="1"/>
    <col min="2360" max="2373" width="15.42578125" hidden="1"/>
    <col min="2374" max="2374" width="9.140625" hidden="1"/>
    <col min="2375" max="2375" width="68.42578125" hidden="1"/>
    <col min="2376" max="2389" width="15.42578125" hidden="1"/>
    <col min="2390" max="2390" width="9.140625" hidden="1"/>
    <col min="2391" max="2391" width="68.42578125" hidden="1"/>
    <col min="2392" max="2405" width="15.42578125" hidden="1"/>
    <col min="2406" max="2406" width="9.140625" hidden="1"/>
    <col min="2407" max="2407" width="68.42578125" hidden="1"/>
    <col min="2408" max="2421" width="15.42578125" hidden="1"/>
    <col min="2422" max="2422" width="9.140625" hidden="1"/>
    <col min="2423" max="2423" width="68.42578125" hidden="1"/>
    <col min="2424" max="2437" width="15.42578125" hidden="1"/>
    <col min="2438" max="2438" width="9.140625" hidden="1"/>
    <col min="2439" max="2439" width="68.42578125" hidden="1"/>
    <col min="2440" max="2453" width="15.42578125" hidden="1"/>
    <col min="2454" max="2454" width="9.140625" hidden="1"/>
    <col min="2455" max="2455" width="68.42578125" hidden="1"/>
    <col min="2456" max="2469" width="15.42578125" hidden="1"/>
    <col min="2470" max="2470" width="9.140625" hidden="1"/>
    <col min="2471" max="2471" width="68.42578125" hidden="1"/>
    <col min="2472" max="2485" width="15.42578125" hidden="1"/>
    <col min="2486" max="2486" width="9.140625" hidden="1"/>
    <col min="2487" max="2487" width="68.42578125" hidden="1"/>
    <col min="2488" max="2501" width="15.42578125" hidden="1"/>
    <col min="2502" max="2502" width="9.140625" hidden="1"/>
    <col min="2503" max="2503" width="68.42578125" hidden="1"/>
    <col min="2504" max="2517" width="15.42578125" hidden="1"/>
    <col min="2518" max="2518" width="9.140625" hidden="1"/>
    <col min="2519" max="2519" width="68.42578125" hidden="1"/>
    <col min="2520" max="2533" width="15.42578125" hidden="1"/>
    <col min="2534" max="2534" width="9.140625" hidden="1"/>
    <col min="2535" max="2535" width="68.42578125" hidden="1"/>
    <col min="2536" max="2549" width="15.42578125" hidden="1"/>
    <col min="2550" max="2550" width="9.140625" hidden="1"/>
    <col min="2551" max="2551" width="68.42578125" hidden="1"/>
    <col min="2552" max="2565" width="15.42578125" hidden="1"/>
    <col min="2566" max="2566" width="9.140625" hidden="1"/>
    <col min="2567" max="2567" width="68.42578125" hidden="1"/>
    <col min="2568" max="2581" width="15.42578125" hidden="1"/>
    <col min="2582" max="2582" width="9.140625" hidden="1"/>
    <col min="2583" max="2583" width="68.42578125" hidden="1"/>
    <col min="2584" max="2597" width="15.42578125" hidden="1"/>
    <col min="2598" max="2598" width="9.140625" hidden="1"/>
    <col min="2599" max="2599" width="68.42578125" hidden="1"/>
    <col min="2600" max="2613" width="15.42578125" hidden="1"/>
    <col min="2614" max="2614" width="9.140625" hidden="1"/>
    <col min="2615" max="2615" width="68.42578125" hidden="1"/>
    <col min="2616" max="2629" width="15.42578125" hidden="1"/>
    <col min="2630" max="2630" width="9.140625" hidden="1"/>
    <col min="2631" max="2631" width="68.42578125" hidden="1"/>
    <col min="2632" max="2645" width="15.42578125" hidden="1"/>
    <col min="2646" max="2646" width="9.140625" hidden="1"/>
    <col min="2647" max="2647" width="68.42578125" hidden="1"/>
    <col min="2648" max="2661" width="15.42578125" hidden="1"/>
    <col min="2662" max="2662" width="9.140625" hidden="1"/>
    <col min="2663" max="2663" width="68.42578125" hidden="1"/>
    <col min="2664" max="2677" width="15.42578125" hidden="1"/>
    <col min="2678" max="2678" width="9.140625" hidden="1"/>
    <col min="2679" max="2679" width="68.42578125" hidden="1"/>
    <col min="2680" max="2693" width="15.42578125" hidden="1"/>
    <col min="2694" max="2694" width="9.140625" hidden="1"/>
    <col min="2695" max="2695" width="68.42578125" hidden="1"/>
    <col min="2696" max="2709" width="15.42578125" hidden="1"/>
    <col min="2710" max="2710" width="9.140625" hidden="1"/>
    <col min="2711" max="2711" width="68.42578125" hidden="1"/>
    <col min="2712" max="2725" width="15.42578125" hidden="1"/>
    <col min="2726" max="2726" width="9.140625" hidden="1"/>
    <col min="2727" max="2727" width="68.42578125" hidden="1"/>
    <col min="2728" max="2741" width="15.42578125" hidden="1"/>
    <col min="2742" max="2742" width="9.140625" hidden="1"/>
    <col min="2743" max="2743" width="68.42578125" hidden="1"/>
    <col min="2744" max="2757" width="15.42578125" hidden="1"/>
    <col min="2758" max="2758" width="9.140625" hidden="1"/>
    <col min="2759" max="2759" width="68.42578125" hidden="1"/>
    <col min="2760" max="2773" width="15.42578125" hidden="1"/>
    <col min="2774" max="2774" width="9.140625" hidden="1"/>
    <col min="2775" max="2775" width="68.42578125" hidden="1"/>
    <col min="2776" max="2789" width="15.42578125" hidden="1"/>
    <col min="2790" max="2790" width="9.140625" hidden="1"/>
    <col min="2791" max="2791" width="68.42578125" hidden="1"/>
    <col min="2792" max="2805" width="15.42578125" hidden="1"/>
    <col min="2806" max="2806" width="9.140625" hidden="1"/>
    <col min="2807" max="2807" width="68.42578125" hidden="1"/>
    <col min="2808" max="2821" width="15.42578125" hidden="1"/>
    <col min="2822" max="2822" width="9.140625" hidden="1"/>
    <col min="2823" max="2823" width="68.42578125" hidden="1"/>
    <col min="2824" max="2837" width="15.42578125" hidden="1"/>
    <col min="2838" max="2838" width="9.140625" hidden="1"/>
    <col min="2839" max="2839" width="68.42578125" hidden="1"/>
    <col min="2840" max="2853" width="15.42578125" hidden="1"/>
    <col min="2854" max="2854" width="9.140625" hidden="1"/>
    <col min="2855" max="2855" width="68.42578125" hidden="1"/>
    <col min="2856" max="2869" width="15.42578125" hidden="1"/>
    <col min="2870" max="2870" width="9.140625" hidden="1"/>
    <col min="2871" max="2871" width="68.42578125" hidden="1"/>
    <col min="2872" max="2885" width="15.42578125" hidden="1"/>
    <col min="2886" max="2886" width="9.140625" hidden="1"/>
    <col min="2887" max="2887" width="68.42578125" hidden="1"/>
    <col min="2888" max="2901" width="15.42578125" hidden="1"/>
    <col min="2902" max="2902" width="9.140625" hidden="1"/>
    <col min="2903" max="2903" width="68.42578125" hidden="1"/>
    <col min="2904" max="2917" width="15.42578125" hidden="1"/>
    <col min="2918" max="2918" width="9.140625" hidden="1"/>
    <col min="2919" max="2919" width="68.42578125" hidden="1"/>
    <col min="2920" max="2933" width="15.42578125" hidden="1"/>
    <col min="2934" max="2934" width="9.140625" hidden="1"/>
    <col min="2935" max="2935" width="68.42578125" hidden="1"/>
    <col min="2936" max="2949" width="15.42578125" hidden="1"/>
    <col min="2950" max="2950" width="9.140625" hidden="1"/>
    <col min="2951" max="2951" width="68.42578125" hidden="1"/>
    <col min="2952" max="2965" width="15.42578125" hidden="1"/>
    <col min="2966" max="2966" width="9.140625" hidden="1"/>
    <col min="2967" max="2967" width="68.42578125" hidden="1"/>
    <col min="2968" max="2981" width="15.42578125" hidden="1"/>
    <col min="2982" max="2982" width="9.140625" hidden="1"/>
    <col min="2983" max="2983" width="68.42578125" hidden="1"/>
    <col min="2984" max="2997" width="15.42578125" hidden="1"/>
    <col min="2998" max="2998" width="9.140625" hidden="1"/>
    <col min="2999" max="2999" width="68.42578125" hidden="1"/>
    <col min="3000" max="3013" width="15.42578125" hidden="1"/>
    <col min="3014" max="3014" width="9.140625" hidden="1"/>
    <col min="3015" max="3015" width="68.42578125" hidden="1"/>
    <col min="3016" max="3029" width="15.42578125" hidden="1"/>
    <col min="3030" max="3030" width="9.140625" hidden="1"/>
    <col min="3031" max="3031" width="68.42578125" hidden="1"/>
    <col min="3032" max="3045" width="15.42578125" hidden="1"/>
    <col min="3046" max="3046" width="9.140625" hidden="1"/>
    <col min="3047" max="3047" width="68.42578125" hidden="1"/>
    <col min="3048" max="3061" width="15.42578125" hidden="1"/>
    <col min="3062" max="3062" width="9.140625" hidden="1"/>
    <col min="3063" max="3063" width="68.42578125" hidden="1"/>
    <col min="3064" max="3077" width="15.42578125" hidden="1"/>
    <col min="3078" max="3078" width="9.140625" hidden="1"/>
    <col min="3079" max="3079" width="68.42578125" hidden="1"/>
    <col min="3080" max="3093" width="15.42578125" hidden="1"/>
    <col min="3094" max="3094" width="9.140625" hidden="1"/>
    <col min="3095" max="3095" width="68.42578125" hidden="1"/>
    <col min="3096" max="3109" width="15.42578125" hidden="1"/>
    <col min="3110" max="3110" width="9.140625" hidden="1"/>
    <col min="3111" max="3111" width="68.42578125" hidden="1"/>
    <col min="3112" max="3125" width="15.42578125" hidden="1"/>
    <col min="3126" max="3126" width="9.140625" hidden="1"/>
    <col min="3127" max="3127" width="68.42578125" hidden="1"/>
    <col min="3128" max="3141" width="15.42578125" hidden="1"/>
    <col min="3142" max="3142" width="9.140625" hidden="1"/>
    <col min="3143" max="3143" width="68.42578125" hidden="1"/>
    <col min="3144" max="3157" width="15.42578125" hidden="1"/>
    <col min="3158" max="3158" width="9.140625" hidden="1"/>
    <col min="3159" max="3159" width="68.42578125" hidden="1"/>
    <col min="3160" max="3173" width="15.42578125" hidden="1"/>
    <col min="3174" max="3174" width="9.140625" hidden="1"/>
    <col min="3175" max="3175" width="68.42578125" hidden="1"/>
    <col min="3176" max="3189" width="15.42578125" hidden="1"/>
    <col min="3190" max="3190" width="9.140625" hidden="1"/>
    <col min="3191" max="3191" width="68.42578125" hidden="1"/>
    <col min="3192" max="3205" width="15.42578125" hidden="1"/>
    <col min="3206" max="3206" width="9.140625" hidden="1"/>
    <col min="3207" max="3207" width="68.42578125" hidden="1"/>
    <col min="3208" max="3221" width="15.42578125" hidden="1"/>
    <col min="3222" max="3222" width="9.140625" hidden="1"/>
    <col min="3223" max="3223" width="68.42578125" hidden="1"/>
    <col min="3224" max="3237" width="15.42578125" hidden="1"/>
    <col min="3238" max="3238" width="9.140625" hidden="1"/>
    <col min="3239" max="3239" width="68.42578125" hidden="1"/>
    <col min="3240" max="3253" width="15.42578125" hidden="1"/>
    <col min="3254" max="3254" width="9.140625" hidden="1"/>
    <col min="3255" max="3255" width="68.42578125" hidden="1"/>
    <col min="3256" max="3269" width="15.42578125" hidden="1"/>
    <col min="3270" max="3270" width="9.140625" hidden="1"/>
    <col min="3271" max="3271" width="68.42578125" hidden="1"/>
    <col min="3272" max="3285" width="15.42578125" hidden="1"/>
    <col min="3286" max="3286" width="9.140625" hidden="1"/>
    <col min="3287" max="3287" width="68.42578125" hidden="1"/>
    <col min="3288" max="3301" width="15.42578125" hidden="1"/>
    <col min="3302" max="3302" width="9.140625" hidden="1"/>
    <col min="3303" max="3303" width="68.42578125" hidden="1"/>
    <col min="3304" max="3317" width="15.42578125" hidden="1"/>
    <col min="3318" max="3318" width="9.140625" hidden="1"/>
    <col min="3319" max="3319" width="68.42578125" hidden="1"/>
    <col min="3320" max="3333" width="15.42578125" hidden="1"/>
    <col min="3334" max="3334" width="9.140625" hidden="1"/>
    <col min="3335" max="3335" width="68.42578125" hidden="1"/>
    <col min="3336" max="3349" width="15.42578125" hidden="1"/>
    <col min="3350" max="3350" width="9.140625" hidden="1"/>
    <col min="3351" max="3351" width="68.42578125" hidden="1"/>
    <col min="3352" max="3365" width="15.42578125" hidden="1"/>
    <col min="3366" max="3366" width="9.140625" hidden="1"/>
    <col min="3367" max="3367" width="68.42578125" hidden="1"/>
    <col min="3368" max="3381" width="15.42578125" hidden="1"/>
    <col min="3382" max="3382" width="9.140625" hidden="1"/>
    <col min="3383" max="3383" width="68.42578125" hidden="1"/>
    <col min="3384" max="3397" width="15.42578125" hidden="1"/>
    <col min="3398" max="3398" width="9.140625" hidden="1"/>
    <col min="3399" max="3399" width="68.42578125" hidden="1"/>
    <col min="3400" max="3413" width="15.42578125" hidden="1"/>
    <col min="3414" max="3414" width="9.140625" hidden="1"/>
    <col min="3415" max="3415" width="68.42578125" hidden="1"/>
    <col min="3416" max="3429" width="15.42578125" hidden="1"/>
    <col min="3430" max="3430" width="9.140625" hidden="1"/>
    <col min="3431" max="3431" width="68.42578125" hidden="1"/>
    <col min="3432" max="3445" width="15.42578125" hidden="1"/>
    <col min="3446" max="3446" width="9.140625" hidden="1"/>
    <col min="3447" max="3447" width="68.42578125" hidden="1"/>
    <col min="3448" max="3461" width="15.42578125" hidden="1"/>
    <col min="3462" max="3462" width="9.140625" hidden="1"/>
    <col min="3463" max="3463" width="68.42578125" hidden="1"/>
    <col min="3464" max="3477" width="15.42578125" hidden="1"/>
    <col min="3478" max="3478" width="9.140625" hidden="1"/>
    <col min="3479" max="3479" width="68.42578125" hidden="1"/>
    <col min="3480" max="3493" width="15.42578125" hidden="1"/>
    <col min="3494" max="3494" width="9.140625" hidden="1"/>
    <col min="3495" max="3495" width="68.42578125" hidden="1"/>
    <col min="3496" max="3509" width="15.42578125" hidden="1"/>
    <col min="3510" max="3510" width="9.140625" hidden="1"/>
    <col min="3511" max="3511" width="68.42578125" hidden="1"/>
    <col min="3512" max="3525" width="15.42578125" hidden="1"/>
    <col min="3526" max="3526" width="9.140625" hidden="1"/>
    <col min="3527" max="3527" width="68.42578125" hidden="1"/>
    <col min="3528" max="3541" width="15.42578125" hidden="1"/>
    <col min="3542" max="3542" width="9.140625" hidden="1"/>
    <col min="3543" max="3543" width="68.42578125" hidden="1"/>
    <col min="3544" max="3557" width="15.42578125" hidden="1"/>
    <col min="3558" max="3558" width="9.140625" hidden="1"/>
    <col min="3559" max="3559" width="68.42578125" hidden="1"/>
    <col min="3560" max="3573" width="15.42578125" hidden="1"/>
    <col min="3574" max="3574" width="9.140625" hidden="1"/>
    <col min="3575" max="3575" width="68.42578125" hidden="1"/>
    <col min="3576" max="3589" width="15.42578125" hidden="1"/>
    <col min="3590" max="3590" width="9.140625" hidden="1"/>
    <col min="3591" max="3591" width="68.42578125" hidden="1"/>
    <col min="3592" max="3605" width="15.42578125" hidden="1"/>
    <col min="3606" max="3606" width="9.140625" hidden="1"/>
    <col min="3607" max="3607" width="68.42578125" hidden="1"/>
    <col min="3608" max="3621" width="15.42578125" hidden="1"/>
    <col min="3622" max="3622" width="9.140625" hidden="1"/>
    <col min="3623" max="3623" width="68.42578125" hidden="1"/>
    <col min="3624" max="3637" width="15.42578125" hidden="1"/>
    <col min="3638" max="3638" width="9.140625" hidden="1"/>
    <col min="3639" max="3639" width="68.42578125" hidden="1"/>
    <col min="3640" max="3653" width="15.42578125" hidden="1"/>
    <col min="3654" max="3654" width="9.140625" hidden="1"/>
    <col min="3655" max="3655" width="68.42578125" hidden="1"/>
    <col min="3656" max="3669" width="15.42578125" hidden="1"/>
    <col min="3670" max="3670" width="9.140625" hidden="1"/>
    <col min="3671" max="3671" width="68.42578125" hidden="1"/>
    <col min="3672" max="3685" width="15.42578125" hidden="1"/>
    <col min="3686" max="3686" width="9.140625" hidden="1"/>
    <col min="3687" max="3687" width="68.42578125" hidden="1"/>
    <col min="3688" max="3701" width="15.42578125" hidden="1"/>
    <col min="3702" max="3702" width="9.140625" hidden="1"/>
    <col min="3703" max="3703" width="68.42578125" hidden="1"/>
    <col min="3704" max="3717" width="15.42578125" hidden="1"/>
    <col min="3718" max="3718" width="9.140625" hidden="1"/>
    <col min="3719" max="3719" width="68.42578125" hidden="1"/>
    <col min="3720" max="3733" width="15.42578125" hidden="1"/>
    <col min="3734" max="3734" width="9.140625" hidden="1"/>
    <col min="3735" max="3735" width="68.42578125" hidden="1"/>
    <col min="3736" max="3749" width="15.42578125" hidden="1"/>
    <col min="3750" max="3750" width="9.140625" hidden="1"/>
    <col min="3751" max="3751" width="68.42578125" hidden="1"/>
    <col min="3752" max="3765" width="15.42578125" hidden="1"/>
    <col min="3766" max="3766" width="9.140625" hidden="1"/>
    <col min="3767" max="3767" width="68.42578125" hidden="1"/>
    <col min="3768" max="3781" width="15.42578125" hidden="1"/>
    <col min="3782" max="3782" width="9.140625" hidden="1"/>
    <col min="3783" max="3783" width="68.42578125" hidden="1"/>
    <col min="3784" max="3797" width="15.42578125" hidden="1"/>
    <col min="3798" max="3798" width="9.140625" hidden="1"/>
    <col min="3799" max="3799" width="68.42578125" hidden="1"/>
    <col min="3800" max="3813" width="15.42578125" hidden="1"/>
    <col min="3814" max="3814" width="9.140625" hidden="1"/>
    <col min="3815" max="3815" width="68.42578125" hidden="1"/>
    <col min="3816" max="3829" width="15.42578125" hidden="1"/>
    <col min="3830" max="3830" width="9.140625" hidden="1"/>
    <col min="3831" max="3831" width="68.42578125" hidden="1"/>
    <col min="3832" max="3845" width="15.42578125" hidden="1"/>
    <col min="3846" max="3846" width="9.140625" hidden="1"/>
    <col min="3847" max="3847" width="68.42578125" hidden="1"/>
    <col min="3848" max="3861" width="15.42578125" hidden="1"/>
    <col min="3862" max="3862" width="9.140625" hidden="1"/>
    <col min="3863" max="3863" width="68.42578125" hidden="1"/>
    <col min="3864" max="3877" width="15.42578125" hidden="1"/>
    <col min="3878" max="3878" width="9.140625" hidden="1"/>
    <col min="3879" max="3879" width="68.42578125" hidden="1"/>
    <col min="3880" max="3893" width="15.42578125" hidden="1"/>
    <col min="3894" max="3894" width="9.140625" hidden="1"/>
    <col min="3895" max="3895" width="68.42578125" hidden="1"/>
    <col min="3896" max="3909" width="15.42578125" hidden="1"/>
    <col min="3910" max="3910" width="9.140625" hidden="1"/>
    <col min="3911" max="3911" width="68.42578125" hidden="1"/>
    <col min="3912" max="3925" width="15.42578125" hidden="1"/>
    <col min="3926" max="3926" width="9.140625" hidden="1"/>
    <col min="3927" max="3927" width="68.42578125" hidden="1"/>
    <col min="3928" max="3941" width="15.42578125" hidden="1"/>
    <col min="3942" max="3942" width="9.140625" hidden="1"/>
    <col min="3943" max="3943" width="68.42578125" hidden="1"/>
    <col min="3944" max="3957" width="15.42578125" hidden="1"/>
    <col min="3958" max="3958" width="9.140625" hidden="1"/>
    <col min="3959" max="3959" width="68.42578125" hidden="1"/>
    <col min="3960" max="3973" width="15.42578125" hidden="1"/>
    <col min="3974" max="3974" width="9.140625" hidden="1"/>
    <col min="3975" max="3975" width="68.42578125" hidden="1"/>
    <col min="3976" max="3989" width="15.42578125" hidden="1"/>
    <col min="3990" max="3990" width="9.140625" hidden="1"/>
    <col min="3991" max="3991" width="68.42578125" hidden="1"/>
    <col min="3992" max="4005" width="15.42578125" hidden="1"/>
    <col min="4006" max="4006" width="9.140625" hidden="1"/>
    <col min="4007" max="4007" width="68.42578125" hidden="1"/>
    <col min="4008" max="4021" width="15.42578125" hidden="1"/>
    <col min="4022" max="4022" width="9.140625" hidden="1"/>
    <col min="4023" max="4023" width="68.42578125" hidden="1"/>
    <col min="4024" max="4037" width="15.42578125" hidden="1"/>
    <col min="4038" max="4038" width="9.140625" hidden="1"/>
    <col min="4039" max="4039" width="68.42578125" hidden="1"/>
    <col min="4040" max="4053" width="15.42578125" hidden="1"/>
    <col min="4054" max="4054" width="9.140625" hidden="1"/>
    <col min="4055" max="4055" width="68.42578125" hidden="1"/>
    <col min="4056" max="4069" width="15.42578125" hidden="1"/>
    <col min="4070" max="4070" width="9.140625" hidden="1"/>
    <col min="4071" max="4071" width="68.42578125" hidden="1"/>
    <col min="4072" max="4085" width="15.42578125" hidden="1"/>
    <col min="4086" max="4086" width="9.140625" hidden="1"/>
    <col min="4087" max="4087" width="68.42578125" hidden="1"/>
    <col min="4088" max="4101" width="15.42578125" hidden="1"/>
    <col min="4102" max="4102" width="9.140625" hidden="1"/>
    <col min="4103" max="4103" width="68.42578125" hidden="1"/>
    <col min="4104" max="4117" width="15.42578125" hidden="1"/>
    <col min="4118" max="4118" width="9.140625" hidden="1"/>
    <col min="4119" max="4119" width="68.42578125" hidden="1"/>
    <col min="4120" max="4133" width="15.42578125" hidden="1"/>
    <col min="4134" max="4134" width="9.140625" hidden="1"/>
    <col min="4135" max="4135" width="68.42578125" hidden="1"/>
    <col min="4136" max="4149" width="15.42578125" hidden="1"/>
    <col min="4150" max="4150" width="9.140625" hidden="1"/>
    <col min="4151" max="4151" width="68.42578125" hidden="1"/>
    <col min="4152" max="4165" width="15.42578125" hidden="1"/>
    <col min="4166" max="4166" width="9.140625" hidden="1"/>
    <col min="4167" max="4167" width="68.42578125" hidden="1"/>
    <col min="4168" max="4181" width="15.42578125" hidden="1"/>
    <col min="4182" max="4182" width="9.140625" hidden="1"/>
    <col min="4183" max="4183" width="68.42578125" hidden="1"/>
    <col min="4184" max="4197" width="15.42578125" hidden="1"/>
    <col min="4198" max="4198" width="9.140625" hidden="1"/>
    <col min="4199" max="4199" width="68.42578125" hidden="1"/>
    <col min="4200" max="4213" width="15.42578125" hidden="1"/>
    <col min="4214" max="4214" width="9.140625" hidden="1"/>
    <col min="4215" max="4215" width="68.42578125" hidden="1"/>
    <col min="4216" max="4229" width="15.42578125" hidden="1"/>
    <col min="4230" max="4230" width="9.140625" hidden="1"/>
    <col min="4231" max="4231" width="68.42578125" hidden="1"/>
    <col min="4232" max="4245" width="15.42578125" hidden="1"/>
    <col min="4246" max="4246" width="9.140625" hidden="1"/>
    <col min="4247" max="4247" width="68.42578125" hidden="1"/>
    <col min="4248" max="4261" width="15.42578125" hidden="1"/>
    <col min="4262" max="4262" width="9.140625" hidden="1"/>
    <col min="4263" max="4263" width="68.42578125" hidden="1"/>
    <col min="4264" max="4277" width="15.42578125" hidden="1"/>
    <col min="4278" max="4278" width="9.140625" hidden="1"/>
    <col min="4279" max="4279" width="68.42578125" hidden="1"/>
    <col min="4280" max="4293" width="15.42578125" hidden="1"/>
    <col min="4294" max="4294" width="9.140625" hidden="1"/>
    <col min="4295" max="4295" width="68.42578125" hidden="1"/>
    <col min="4296" max="4309" width="15.42578125" hidden="1"/>
    <col min="4310" max="4310" width="9.140625" hidden="1"/>
    <col min="4311" max="4311" width="68.42578125" hidden="1"/>
    <col min="4312" max="4325" width="15.42578125" hidden="1"/>
    <col min="4326" max="4326" width="9.140625" hidden="1"/>
    <col min="4327" max="4327" width="68.42578125" hidden="1"/>
    <col min="4328" max="4341" width="15.42578125" hidden="1"/>
    <col min="4342" max="4342" width="9.140625" hidden="1"/>
    <col min="4343" max="4343" width="68.42578125" hidden="1"/>
    <col min="4344" max="4357" width="15.42578125" hidden="1"/>
    <col min="4358" max="4358" width="9.140625" hidden="1"/>
    <col min="4359" max="4359" width="68.42578125" hidden="1"/>
    <col min="4360" max="4373" width="15.42578125" hidden="1"/>
    <col min="4374" max="4374" width="9.140625" hidden="1"/>
    <col min="4375" max="4375" width="68.42578125" hidden="1"/>
    <col min="4376" max="4389" width="15.42578125" hidden="1"/>
    <col min="4390" max="4390" width="9.140625" hidden="1"/>
    <col min="4391" max="4391" width="68.42578125" hidden="1"/>
    <col min="4392" max="4405" width="15.42578125" hidden="1"/>
    <col min="4406" max="4406" width="9.140625" hidden="1"/>
    <col min="4407" max="4407" width="68.42578125" hidden="1"/>
    <col min="4408" max="4421" width="15.42578125" hidden="1"/>
    <col min="4422" max="4422" width="9.140625" hidden="1"/>
    <col min="4423" max="4423" width="68.42578125" hidden="1"/>
    <col min="4424" max="4437" width="15.42578125" hidden="1"/>
    <col min="4438" max="4438" width="9.140625" hidden="1"/>
    <col min="4439" max="4439" width="68.42578125" hidden="1"/>
    <col min="4440" max="4453" width="15.42578125" hidden="1"/>
    <col min="4454" max="4454" width="9.140625" hidden="1"/>
    <col min="4455" max="4455" width="68.42578125" hidden="1"/>
    <col min="4456" max="4469" width="15.42578125" hidden="1"/>
    <col min="4470" max="4470" width="9.140625" hidden="1"/>
    <col min="4471" max="4471" width="68.42578125" hidden="1"/>
    <col min="4472" max="4485" width="15.42578125" hidden="1"/>
    <col min="4486" max="4486" width="9.140625" hidden="1"/>
    <col min="4487" max="4487" width="68.42578125" hidden="1"/>
    <col min="4488" max="4501" width="15.42578125" hidden="1"/>
    <col min="4502" max="4502" width="9.140625" hidden="1"/>
    <col min="4503" max="4503" width="68.42578125" hidden="1"/>
    <col min="4504" max="4517" width="15.42578125" hidden="1"/>
    <col min="4518" max="4518" width="9.140625" hidden="1"/>
    <col min="4519" max="4519" width="68.42578125" hidden="1"/>
    <col min="4520" max="4533" width="15.42578125" hidden="1"/>
    <col min="4534" max="4534" width="9.140625" hidden="1"/>
    <col min="4535" max="4535" width="68.42578125" hidden="1"/>
    <col min="4536" max="4549" width="15.42578125" hidden="1"/>
    <col min="4550" max="4550" width="9.140625" hidden="1"/>
    <col min="4551" max="4551" width="68.42578125" hidden="1"/>
    <col min="4552" max="4565" width="15.42578125" hidden="1"/>
    <col min="4566" max="4566" width="9.140625" hidden="1"/>
    <col min="4567" max="4567" width="68.42578125" hidden="1"/>
    <col min="4568" max="4581" width="15.42578125" hidden="1"/>
    <col min="4582" max="4582" width="9.140625" hidden="1"/>
    <col min="4583" max="4583" width="68.42578125" hidden="1"/>
    <col min="4584" max="4597" width="15.42578125" hidden="1"/>
    <col min="4598" max="4598" width="9.140625" hidden="1"/>
    <col min="4599" max="4599" width="68.42578125" hidden="1"/>
    <col min="4600" max="4613" width="15.42578125" hidden="1"/>
    <col min="4614" max="4614" width="9.140625" hidden="1"/>
    <col min="4615" max="4615" width="68.42578125" hidden="1"/>
    <col min="4616" max="4629" width="15.42578125" hidden="1"/>
    <col min="4630" max="4630" width="9.140625" hidden="1"/>
    <col min="4631" max="4631" width="68.42578125" hidden="1"/>
    <col min="4632" max="4645" width="15.42578125" hidden="1"/>
    <col min="4646" max="4646" width="9.140625" hidden="1"/>
    <col min="4647" max="4647" width="68.42578125" hidden="1"/>
    <col min="4648" max="4661" width="15.42578125" hidden="1"/>
    <col min="4662" max="4662" width="9.140625" hidden="1"/>
    <col min="4663" max="4663" width="68.42578125" hidden="1"/>
    <col min="4664" max="4677" width="15.42578125" hidden="1"/>
    <col min="4678" max="4678" width="9.140625" hidden="1"/>
    <col min="4679" max="4679" width="68.42578125" hidden="1"/>
    <col min="4680" max="4693" width="15.42578125" hidden="1"/>
    <col min="4694" max="4694" width="9.140625" hidden="1"/>
    <col min="4695" max="4695" width="68.42578125" hidden="1"/>
    <col min="4696" max="4709" width="15.42578125" hidden="1"/>
    <col min="4710" max="4710" width="9.140625" hidden="1"/>
    <col min="4711" max="4711" width="68.42578125" hidden="1"/>
    <col min="4712" max="4725" width="15.42578125" hidden="1"/>
    <col min="4726" max="4726" width="9.140625" hidden="1"/>
    <col min="4727" max="4727" width="68.42578125" hidden="1"/>
    <col min="4728" max="4741" width="15.42578125" hidden="1"/>
    <col min="4742" max="4742" width="9.140625" hidden="1"/>
    <col min="4743" max="4743" width="68.42578125" hidden="1"/>
    <col min="4744" max="4757" width="15.42578125" hidden="1"/>
    <col min="4758" max="4758" width="9.140625" hidden="1"/>
    <col min="4759" max="4759" width="68.42578125" hidden="1"/>
    <col min="4760" max="4773" width="15.42578125" hidden="1"/>
    <col min="4774" max="4774" width="9.140625" hidden="1"/>
    <col min="4775" max="4775" width="68.42578125" hidden="1"/>
    <col min="4776" max="4789" width="15.42578125" hidden="1"/>
    <col min="4790" max="4790" width="9.140625" hidden="1"/>
    <col min="4791" max="4791" width="68.42578125" hidden="1"/>
    <col min="4792" max="4805" width="15.42578125" hidden="1"/>
    <col min="4806" max="4806" width="9.140625" hidden="1"/>
    <col min="4807" max="4807" width="68.42578125" hidden="1"/>
    <col min="4808" max="4821" width="15.42578125" hidden="1"/>
    <col min="4822" max="4822" width="9.140625" hidden="1"/>
    <col min="4823" max="4823" width="68.42578125" hidden="1"/>
    <col min="4824" max="4837" width="15.42578125" hidden="1"/>
    <col min="4838" max="4838" width="9.140625" hidden="1"/>
    <col min="4839" max="4839" width="68.42578125" hidden="1"/>
    <col min="4840" max="4853" width="15.42578125" hidden="1"/>
    <col min="4854" max="4854" width="9.140625" hidden="1"/>
    <col min="4855" max="4855" width="68.42578125" hidden="1"/>
    <col min="4856" max="4869" width="15.42578125" hidden="1"/>
    <col min="4870" max="4870" width="9.140625" hidden="1"/>
    <col min="4871" max="4871" width="68.42578125" hidden="1"/>
    <col min="4872" max="4885" width="15.42578125" hidden="1"/>
    <col min="4886" max="4886" width="9.140625" hidden="1"/>
    <col min="4887" max="4887" width="68.42578125" hidden="1"/>
    <col min="4888" max="4901" width="15.42578125" hidden="1"/>
    <col min="4902" max="4902" width="9.140625" hidden="1"/>
    <col min="4903" max="4903" width="68.42578125" hidden="1"/>
    <col min="4904" max="4917" width="15.42578125" hidden="1"/>
    <col min="4918" max="4918" width="9.140625" hidden="1"/>
    <col min="4919" max="4919" width="68.42578125" hidden="1"/>
    <col min="4920" max="4933" width="15.42578125" hidden="1"/>
    <col min="4934" max="4934" width="9.140625" hidden="1"/>
    <col min="4935" max="4935" width="68.42578125" hidden="1"/>
    <col min="4936" max="4949" width="15.42578125" hidden="1"/>
    <col min="4950" max="4950" width="9.140625" hidden="1"/>
    <col min="4951" max="4951" width="68.42578125" hidden="1"/>
    <col min="4952" max="4965" width="15.42578125" hidden="1"/>
    <col min="4966" max="4966" width="9.140625" hidden="1"/>
    <col min="4967" max="4967" width="68.42578125" hidden="1"/>
    <col min="4968" max="4981" width="15.42578125" hidden="1"/>
    <col min="4982" max="4982" width="9.140625" hidden="1"/>
    <col min="4983" max="4983" width="68.42578125" hidden="1"/>
    <col min="4984" max="4997" width="15.42578125" hidden="1"/>
    <col min="4998" max="4998" width="9.140625" hidden="1"/>
    <col min="4999" max="4999" width="68.42578125" hidden="1"/>
    <col min="5000" max="5013" width="15.42578125" hidden="1"/>
    <col min="5014" max="5014" width="9.140625" hidden="1"/>
    <col min="5015" max="5015" width="68.42578125" hidden="1"/>
    <col min="5016" max="5029" width="15.42578125" hidden="1"/>
    <col min="5030" max="5030" width="9.140625" hidden="1"/>
    <col min="5031" max="5031" width="68.42578125" hidden="1"/>
    <col min="5032" max="5045" width="15.42578125" hidden="1"/>
    <col min="5046" max="5046" width="9.140625" hidden="1"/>
    <col min="5047" max="5047" width="68.42578125" hidden="1"/>
    <col min="5048" max="5061" width="15.42578125" hidden="1"/>
    <col min="5062" max="5062" width="9.140625" hidden="1"/>
    <col min="5063" max="5063" width="68.42578125" hidden="1"/>
    <col min="5064" max="5077" width="15.42578125" hidden="1"/>
    <col min="5078" max="5078" width="9.140625" hidden="1"/>
    <col min="5079" max="5079" width="68.42578125" hidden="1"/>
    <col min="5080" max="5093" width="15.42578125" hidden="1"/>
    <col min="5094" max="5094" width="9.140625" hidden="1"/>
    <col min="5095" max="5095" width="68.42578125" hidden="1"/>
    <col min="5096" max="5109" width="15.42578125" hidden="1"/>
    <col min="5110" max="5110" width="9.140625" hidden="1"/>
    <col min="5111" max="5111" width="68.42578125" hidden="1"/>
    <col min="5112" max="5125" width="15.42578125" hidden="1"/>
    <col min="5126" max="5126" width="9.140625" hidden="1"/>
    <col min="5127" max="5127" width="68.42578125" hidden="1"/>
    <col min="5128" max="5141" width="15.42578125" hidden="1"/>
    <col min="5142" max="5142" width="9.140625" hidden="1"/>
    <col min="5143" max="5143" width="68.42578125" hidden="1"/>
    <col min="5144" max="5157" width="15.42578125" hidden="1"/>
    <col min="5158" max="5158" width="9.140625" hidden="1"/>
    <col min="5159" max="5159" width="68.42578125" hidden="1"/>
    <col min="5160" max="5173" width="15.42578125" hidden="1"/>
    <col min="5174" max="5174" width="9.140625" hidden="1"/>
    <col min="5175" max="5175" width="68.42578125" hidden="1"/>
    <col min="5176" max="5189" width="15.42578125" hidden="1"/>
    <col min="5190" max="5190" width="9.140625" hidden="1"/>
    <col min="5191" max="5191" width="68.42578125" hidden="1"/>
    <col min="5192" max="5205" width="15.42578125" hidden="1"/>
    <col min="5206" max="5206" width="9.140625" hidden="1"/>
    <col min="5207" max="5207" width="68.42578125" hidden="1"/>
    <col min="5208" max="5221" width="15.42578125" hidden="1"/>
    <col min="5222" max="5222" width="9.140625" hidden="1"/>
    <col min="5223" max="5223" width="68.42578125" hidden="1"/>
    <col min="5224" max="5237" width="15.42578125" hidden="1"/>
    <col min="5238" max="5238" width="9.140625" hidden="1"/>
    <col min="5239" max="5239" width="68.42578125" hidden="1"/>
    <col min="5240" max="5253" width="15.42578125" hidden="1"/>
    <col min="5254" max="5254" width="9.140625" hidden="1"/>
    <col min="5255" max="5255" width="68.42578125" hidden="1"/>
    <col min="5256" max="5269" width="15.42578125" hidden="1"/>
    <col min="5270" max="5270" width="9.140625" hidden="1"/>
    <col min="5271" max="5271" width="68.42578125" hidden="1"/>
    <col min="5272" max="5285" width="15.42578125" hidden="1"/>
    <col min="5286" max="5286" width="9.140625" hidden="1"/>
    <col min="5287" max="5287" width="68.42578125" hidden="1"/>
    <col min="5288" max="5301" width="15.42578125" hidden="1"/>
    <col min="5302" max="5302" width="9.140625" hidden="1"/>
    <col min="5303" max="5303" width="68.42578125" hidden="1"/>
    <col min="5304" max="5317" width="15.42578125" hidden="1"/>
    <col min="5318" max="5318" width="9.140625" hidden="1"/>
    <col min="5319" max="5319" width="68.42578125" hidden="1"/>
    <col min="5320" max="5333" width="15.42578125" hidden="1"/>
    <col min="5334" max="5334" width="9.140625" hidden="1"/>
    <col min="5335" max="5335" width="68.42578125" hidden="1"/>
    <col min="5336" max="5349" width="15.42578125" hidden="1"/>
    <col min="5350" max="5350" width="9.140625" hidden="1"/>
    <col min="5351" max="5351" width="68.42578125" hidden="1"/>
    <col min="5352" max="5365" width="15.42578125" hidden="1"/>
    <col min="5366" max="5366" width="9.140625" hidden="1"/>
    <col min="5367" max="5367" width="68.42578125" hidden="1"/>
    <col min="5368" max="5381" width="15.42578125" hidden="1"/>
    <col min="5382" max="5382" width="9.140625" hidden="1"/>
    <col min="5383" max="5383" width="68.42578125" hidden="1"/>
    <col min="5384" max="5397" width="15.42578125" hidden="1"/>
    <col min="5398" max="5398" width="9.140625" hidden="1"/>
    <col min="5399" max="5399" width="68.42578125" hidden="1"/>
    <col min="5400" max="5413" width="15.42578125" hidden="1"/>
    <col min="5414" max="5414" width="9.140625" hidden="1"/>
    <col min="5415" max="5415" width="68.42578125" hidden="1"/>
    <col min="5416" max="5429" width="15.42578125" hidden="1"/>
    <col min="5430" max="5430" width="9.140625" hidden="1"/>
    <col min="5431" max="5431" width="68.42578125" hidden="1"/>
    <col min="5432" max="5445" width="15.42578125" hidden="1"/>
    <col min="5446" max="5446" width="9.140625" hidden="1"/>
    <col min="5447" max="5447" width="68.42578125" hidden="1"/>
    <col min="5448" max="5461" width="15.42578125" hidden="1"/>
    <col min="5462" max="5462" width="9.140625" hidden="1"/>
    <col min="5463" max="5463" width="68.42578125" hidden="1"/>
    <col min="5464" max="5477" width="15.42578125" hidden="1"/>
    <col min="5478" max="5478" width="9.140625" hidden="1"/>
    <col min="5479" max="5479" width="68.42578125" hidden="1"/>
    <col min="5480" max="5493" width="15.42578125" hidden="1"/>
    <col min="5494" max="5494" width="9.140625" hidden="1"/>
    <col min="5495" max="5495" width="68.42578125" hidden="1"/>
    <col min="5496" max="5509" width="15.42578125" hidden="1"/>
    <col min="5510" max="5510" width="9.140625" hidden="1"/>
    <col min="5511" max="5511" width="68.42578125" hidden="1"/>
    <col min="5512" max="5525" width="15.42578125" hidden="1"/>
    <col min="5526" max="5526" width="9.140625" hidden="1"/>
    <col min="5527" max="5527" width="68.42578125" hidden="1"/>
    <col min="5528" max="5541" width="15.42578125" hidden="1"/>
    <col min="5542" max="5542" width="9.140625" hidden="1"/>
    <col min="5543" max="5543" width="68.42578125" hidden="1"/>
    <col min="5544" max="5557" width="15.42578125" hidden="1"/>
    <col min="5558" max="5558" width="9.140625" hidden="1"/>
    <col min="5559" max="5559" width="68.42578125" hidden="1"/>
    <col min="5560" max="5573" width="15.42578125" hidden="1"/>
    <col min="5574" max="5574" width="9.140625" hidden="1"/>
    <col min="5575" max="5575" width="68.42578125" hidden="1"/>
    <col min="5576" max="5589" width="15.42578125" hidden="1"/>
    <col min="5590" max="5590" width="9.140625" hidden="1"/>
    <col min="5591" max="5591" width="68.42578125" hidden="1"/>
    <col min="5592" max="5605" width="15.42578125" hidden="1"/>
    <col min="5606" max="5606" width="9.140625" hidden="1"/>
    <col min="5607" max="5607" width="68.42578125" hidden="1"/>
    <col min="5608" max="5621" width="15.42578125" hidden="1"/>
    <col min="5622" max="5622" width="9.140625" hidden="1"/>
    <col min="5623" max="5623" width="68.42578125" hidden="1"/>
    <col min="5624" max="5637" width="15.42578125" hidden="1"/>
    <col min="5638" max="5638" width="9.140625" hidden="1"/>
    <col min="5639" max="5639" width="68.42578125" hidden="1"/>
    <col min="5640" max="5653" width="15.42578125" hidden="1"/>
    <col min="5654" max="5654" width="9.140625" hidden="1"/>
    <col min="5655" max="5655" width="68.42578125" hidden="1"/>
    <col min="5656" max="5669" width="15.42578125" hidden="1"/>
    <col min="5670" max="5670" width="9.140625" hidden="1"/>
    <col min="5671" max="5671" width="68.42578125" hidden="1"/>
    <col min="5672" max="5685" width="15.42578125" hidden="1"/>
    <col min="5686" max="5686" width="9.140625" hidden="1"/>
    <col min="5687" max="5687" width="68.42578125" hidden="1"/>
    <col min="5688" max="5701" width="15.42578125" hidden="1"/>
    <col min="5702" max="5702" width="9.140625" hidden="1"/>
    <col min="5703" max="5703" width="68.42578125" hidden="1"/>
    <col min="5704" max="5717" width="15.42578125" hidden="1"/>
    <col min="5718" max="5718" width="9.140625" hidden="1"/>
    <col min="5719" max="5719" width="68.42578125" hidden="1"/>
    <col min="5720" max="5733" width="15.42578125" hidden="1"/>
    <col min="5734" max="5734" width="9.140625" hidden="1"/>
    <col min="5735" max="5735" width="68.42578125" hidden="1"/>
    <col min="5736" max="5749" width="15.42578125" hidden="1"/>
    <col min="5750" max="5750" width="9.140625" hidden="1"/>
    <col min="5751" max="5751" width="68.42578125" hidden="1"/>
    <col min="5752" max="5765" width="15.42578125" hidden="1"/>
    <col min="5766" max="5766" width="9.140625" hidden="1"/>
    <col min="5767" max="5767" width="68.42578125" hidden="1"/>
    <col min="5768" max="5781" width="15.42578125" hidden="1"/>
    <col min="5782" max="5782" width="9.140625" hidden="1"/>
    <col min="5783" max="5783" width="68.42578125" hidden="1"/>
    <col min="5784" max="5797" width="15.42578125" hidden="1"/>
    <col min="5798" max="5798" width="9.140625" hidden="1"/>
    <col min="5799" max="5799" width="68.42578125" hidden="1"/>
    <col min="5800" max="5813" width="15.42578125" hidden="1"/>
    <col min="5814" max="5814" width="9.140625" hidden="1"/>
    <col min="5815" max="5815" width="68.42578125" hidden="1"/>
    <col min="5816" max="5829" width="15.42578125" hidden="1"/>
    <col min="5830" max="5830" width="9.140625" hidden="1"/>
    <col min="5831" max="5831" width="68.42578125" hidden="1"/>
    <col min="5832" max="5845" width="15.42578125" hidden="1"/>
    <col min="5846" max="5846" width="9.140625" hidden="1"/>
    <col min="5847" max="5847" width="68.42578125" hidden="1"/>
    <col min="5848" max="5861" width="15.42578125" hidden="1"/>
    <col min="5862" max="5862" width="9.140625" hidden="1"/>
    <col min="5863" max="5863" width="68.42578125" hidden="1"/>
    <col min="5864" max="5877" width="15.42578125" hidden="1"/>
    <col min="5878" max="5878" width="9.140625" hidden="1"/>
    <col min="5879" max="5879" width="68.42578125" hidden="1"/>
    <col min="5880" max="5893" width="15.42578125" hidden="1"/>
    <col min="5894" max="5894" width="9.140625" hidden="1"/>
    <col min="5895" max="5895" width="68.42578125" hidden="1"/>
    <col min="5896" max="5909" width="15.42578125" hidden="1"/>
    <col min="5910" max="5910" width="9.140625" hidden="1"/>
    <col min="5911" max="5911" width="68.42578125" hidden="1"/>
    <col min="5912" max="5925" width="15.42578125" hidden="1"/>
    <col min="5926" max="5926" width="9.140625" hidden="1"/>
    <col min="5927" max="5927" width="68.42578125" hidden="1"/>
    <col min="5928" max="5941" width="15.42578125" hidden="1"/>
    <col min="5942" max="5942" width="9.140625" hidden="1"/>
    <col min="5943" max="5943" width="68.42578125" hidden="1"/>
    <col min="5944" max="5957" width="15.42578125" hidden="1"/>
    <col min="5958" max="5958" width="9.140625" hidden="1"/>
    <col min="5959" max="5959" width="68.42578125" hidden="1"/>
    <col min="5960" max="5973" width="15.42578125" hidden="1"/>
    <col min="5974" max="5974" width="9.140625" hidden="1"/>
    <col min="5975" max="5975" width="68.42578125" hidden="1"/>
    <col min="5976" max="5989" width="15.42578125" hidden="1"/>
    <col min="5990" max="5990" width="9.140625" hidden="1"/>
    <col min="5991" max="5991" width="68.42578125" hidden="1"/>
    <col min="5992" max="6005" width="15.42578125" hidden="1"/>
    <col min="6006" max="6006" width="9.140625" hidden="1"/>
    <col min="6007" max="6007" width="68.42578125" hidden="1"/>
    <col min="6008" max="6021" width="15.42578125" hidden="1"/>
    <col min="6022" max="6022" width="9.140625" hidden="1"/>
    <col min="6023" max="6023" width="68.42578125" hidden="1"/>
    <col min="6024" max="6037" width="15.42578125" hidden="1"/>
    <col min="6038" max="6038" width="9.140625" hidden="1"/>
    <col min="6039" max="6039" width="68.42578125" hidden="1"/>
    <col min="6040" max="6053" width="15.42578125" hidden="1"/>
    <col min="6054" max="6054" width="9.140625" hidden="1"/>
    <col min="6055" max="6055" width="68.42578125" hidden="1"/>
    <col min="6056" max="6069" width="15.42578125" hidden="1"/>
    <col min="6070" max="6070" width="9.140625" hidden="1"/>
    <col min="6071" max="6071" width="68.42578125" hidden="1"/>
    <col min="6072" max="6085" width="15.42578125" hidden="1"/>
    <col min="6086" max="6086" width="9.140625" hidden="1"/>
    <col min="6087" max="6087" width="68.42578125" hidden="1"/>
    <col min="6088" max="6101" width="15.42578125" hidden="1"/>
    <col min="6102" max="6102" width="9.140625" hidden="1"/>
    <col min="6103" max="6103" width="68.42578125" hidden="1"/>
    <col min="6104" max="6117" width="15.42578125" hidden="1"/>
    <col min="6118" max="6118" width="9.140625" hidden="1"/>
    <col min="6119" max="6119" width="68.42578125" hidden="1"/>
    <col min="6120" max="6133" width="15.42578125" hidden="1"/>
    <col min="6134" max="6134" width="9.140625" hidden="1"/>
    <col min="6135" max="6135" width="68.42578125" hidden="1"/>
    <col min="6136" max="6149" width="15.42578125" hidden="1"/>
    <col min="6150" max="6150" width="9.140625" hidden="1"/>
    <col min="6151" max="6151" width="68.42578125" hidden="1"/>
    <col min="6152" max="6165" width="15.42578125" hidden="1"/>
    <col min="6166" max="6166" width="9.140625" hidden="1"/>
    <col min="6167" max="6167" width="68.42578125" hidden="1"/>
    <col min="6168" max="6181" width="15.42578125" hidden="1"/>
    <col min="6182" max="6182" width="9.140625" hidden="1"/>
    <col min="6183" max="6183" width="68.42578125" hidden="1"/>
    <col min="6184" max="6197" width="15.42578125" hidden="1"/>
    <col min="6198" max="6198" width="9.140625" hidden="1"/>
    <col min="6199" max="6199" width="68.42578125" hidden="1"/>
    <col min="6200" max="6213" width="15.42578125" hidden="1"/>
    <col min="6214" max="6214" width="9.140625" hidden="1"/>
    <col min="6215" max="6215" width="68.42578125" hidden="1"/>
    <col min="6216" max="6229" width="15.42578125" hidden="1"/>
    <col min="6230" max="6230" width="9.140625" hidden="1"/>
    <col min="6231" max="6231" width="68.42578125" hidden="1"/>
    <col min="6232" max="6245" width="15.42578125" hidden="1"/>
    <col min="6246" max="6246" width="9.140625" hidden="1"/>
    <col min="6247" max="6247" width="68.42578125" hidden="1"/>
    <col min="6248" max="6261" width="15.42578125" hidden="1"/>
    <col min="6262" max="6262" width="9.140625" hidden="1"/>
    <col min="6263" max="6263" width="68.42578125" hidden="1"/>
    <col min="6264" max="6277" width="15.42578125" hidden="1"/>
    <col min="6278" max="6278" width="9.140625" hidden="1"/>
    <col min="6279" max="6279" width="68.42578125" hidden="1"/>
    <col min="6280" max="6293" width="15.42578125" hidden="1"/>
    <col min="6294" max="6294" width="9.140625" hidden="1"/>
    <col min="6295" max="6295" width="68.42578125" hidden="1"/>
    <col min="6296" max="6309" width="15.42578125" hidden="1"/>
    <col min="6310" max="6310" width="9.140625" hidden="1"/>
    <col min="6311" max="6311" width="68.42578125" hidden="1"/>
    <col min="6312" max="6325" width="15.42578125" hidden="1"/>
    <col min="6326" max="6326" width="9.140625" hidden="1"/>
    <col min="6327" max="6327" width="68.42578125" hidden="1"/>
    <col min="6328" max="6341" width="15.42578125" hidden="1"/>
    <col min="6342" max="6342" width="9.140625" hidden="1"/>
    <col min="6343" max="6343" width="68.42578125" hidden="1"/>
    <col min="6344" max="6357" width="15.42578125" hidden="1"/>
    <col min="6358" max="6358" width="9.140625" hidden="1"/>
    <col min="6359" max="6359" width="68.42578125" hidden="1"/>
    <col min="6360" max="6373" width="15.42578125" hidden="1"/>
    <col min="6374" max="6374" width="9.140625" hidden="1"/>
    <col min="6375" max="6375" width="68.42578125" hidden="1"/>
    <col min="6376" max="6389" width="15.42578125" hidden="1"/>
    <col min="6390" max="6390" width="9.140625" hidden="1"/>
    <col min="6391" max="6391" width="68.42578125" hidden="1"/>
    <col min="6392" max="6405" width="15.42578125" hidden="1"/>
    <col min="6406" max="6406" width="9.140625" hidden="1"/>
    <col min="6407" max="6407" width="68.42578125" hidden="1"/>
    <col min="6408" max="6421" width="15.42578125" hidden="1"/>
    <col min="6422" max="6422" width="9.140625" hidden="1"/>
    <col min="6423" max="6423" width="68.42578125" hidden="1"/>
    <col min="6424" max="6437" width="15.42578125" hidden="1"/>
    <col min="6438" max="6438" width="9.140625" hidden="1"/>
    <col min="6439" max="6439" width="68.42578125" hidden="1"/>
    <col min="6440" max="6453" width="15.42578125" hidden="1"/>
    <col min="6454" max="6454" width="9.140625" hidden="1"/>
    <col min="6455" max="6455" width="68.42578125" hidden="1"/>
    <col min="6456" max="6469" width="15.42578125" hidden="1"/>
    <col min="6470" max="6470" width="9.140625" hidden="1"/>
    <col min="6471" max="6471" width="68.42578125" hidden="1"/>
    <col min="6472" max="6485" width="15.42578125" hidden="1"/>
    <col min="6486" max="6486" width="9.140625" hidden="1"/>
    <col min="6487" max="6487" width="68.42578125" hidden="1"/>
    <col min="6488" max="6501" width="15.42578125" hidden="1"/>
    <col min="6502" max="6502" width="9.140625" hidden="1"/>
    <col min="6503" max="6503" width="68.42578125" hidden="1"/>
    <col min="6504" max="6517" width="15.42578125" hidden="1"/>
    <col min="6518" max="6518" width="9.140625" hidden="1"/>
    <col min="6519" max="6519" width="68.42578125" hidden="1"/>
    <col min="6520" max="6533" width="15.42578125" hidden="1"/>
    <col min="6534" max="6534" width="9.140625" hidden="1"/>
    <col min="6535" max="6535" width="68.42578125" hidden="1"/>
    <col min="6536" max="6549" width="15.42578125" hidden="1"/>
    <col min="6550" max="6550" width="9.140625" hidden="1"/>
    <col min="6551" max="6551" width="68.42578125" hidden="1"/>
    <col min="6552" max="6565" width="15.42578125" hidden="1"/>
    <col min="6566" max="6566" width="9.140625" hidden="1"/>
    <col min="6567" max="6567" width="68.42578125" hidden="1"/>
    <col min="6568" max="6581" width="15.42578125" hidden="1"/>
    <col min="6582" max="6582" width="9.140625" hidden="1"/>
    <col min="6583" max="6583" width="68.42578125" hidden="1"/>
    <col min="6584" max="6597" width="15.42578125" hidden="1"/>
    <col min="6598" max="6598" width="9.140625" hidden="1"/>
    <col min="6599" max="6599" width="68.42578125" hidden="1"/>
    <col min="6600" max="6613" width="15.42578125" hidden="1"/>
    <col min="6614" max="6614" width="9.140625" hidden="1"/>
    <col min="6615" max="6615" width="68.42578125" hidden="1"/>
    <col min="6616" max="6629" width="15.42578125" hidden="1"/>
    <col min="6630" max="6630" width="9.140625" hidden="1"/>
    <col min="6631" max="6631" width="68.42578125" hidden="1"/>
    <col min="6632" max="6645" width="15.42578125" hidden="1"/>
    <col min="6646" max="6646" width="9.140625" hidden="1"/>
    <col min="6647" max="6647" width="68.42578125" hidden="1"/>
    <col min="6648" max="6661" width="15.42578125" hidden="1"/>
    <col min="6662" max="6662" width="9.140625" hidden="1"/>
    <col min="6663" max="6663" width="68.42578125" hidden="1"/>
    <col min="6664" max="6677" width="15.42578125" hidden="1"/>
    <col min="6678" max="6678" width="9.140625" hidden="1"/>
    <col min="6679" max="6679" width="68.42578125" hidden="1"/>
    <col min="6680" max="6693" width="15.42578125" hidden="1"/>
    <col min="6694" max="6694" width="9.140625" hidden="1"/>
    <col min="6695" max="6695" width="68.42578125" hidden="1"/>
    <col min="6696" max="6709" width="15.42578125" hidden="1"/>
    <col min="6710" max="6710" width="9.140625" hidden="1"/>
    <col min="6711" max="6711" width="68.42578125" hidden="1"/>
    <col min="6712" max="6725" width="15.42578125" hidden="1"/>
    <col min="6726" max="6726" width="9.140625" hidden="1"/>
    <col min="6727" max="6727" width="68.42578125" hidden="1"/>
    <col min="6728" max="6741" width="15.42578125" hidden="1"/>
    <col min="6742" max="6742" width="9.140625" hidden="1"/>
    <col min="6743" max="6743" width="68.42578125" hidden="1"/>
    <col min="6744" max="6757" width="15.42578125" hidden="1"/>
    <col min="6758" max="6758" width="9.140625" hidden="1"/>
    <col min="6759" max="6759" width="68.42578125" hidden="1"/>
    <col min="6760" max="6773" width="15.42578125" hidden="1"/>
    <col min="6774" max="6774" width="9.140625" hidden="1"/>
    <col min="6775" max="6775" width="68.42578125" hidden="1"/>
    <col min="6776" max="6789" width="15.42578125" hidden="1"/>
    <col min="6790" max="6790" width="9.140625" hidden="1"/>
    <col min="6791" max="6791" width="68.42578125" hidden="1"/>
    <col min="6792" max="6805" width="15.42578125" hidden="1"/>
    <col min="6806" max="6806" width="9.140625" hidden="1"/>
    <col min="6807" max="6807" width="68.42578125" hidden="1"/>
    <col min="6808" max="6821" width="15.42578125" hidden="1"/>
    <col min="6822" max="6822" width="9.140625" hidden="1"/>
    <col min="6823" max="6823" width="68.42578125" hidden="1"/>
    <col min="6824" max="6837" width="15.42578125" hidden="1"/>
    <col min="6838" max="6838" width="9.140625" hidden="1"/>
    <col min="6839" max="6839" width="68.42578125" hidden="1"/>
    <col min="6840" max="6853" width="15.42578125" hidden="1"/>
    <col min="6854" max="6854" width="9.140625" hidden="1"/>
    <col min="6855" max="6855" width="68.42578125" hidden="1"/>
    <col min="6856" max="6869" width="15.42578125" hidden="1"/>
    <col min="6870" max="6870" width="9.140625" hidden="1"/>
    <col min="6871" max="6871" width="68.42578125" hidden="1"/>
    <col min="6872" max="6885" width="15.42578125" hidden="1"/>
    <col min="6886" max="6886" width="9.140625" hidden="1"/>
    <col min="6887" max="6887" width="68.42578125" hidden="1"/>
    <col min="6888" max="6901" width="15.42578125" hidden="1"/>
    <col min="6902" max="6902" width="9.140625" hidden="1"/>
    <col min="6903" max="6903" width="68.42578125" hidden="1"/>
    <col min="6904" max="6917" width="15.42578125" hidden="1"/>
    <col min="6918" max="6918" width="9.140625" hidden="1"/>
    <col min="6919" max="6919" width="68.42578125" hidden="1"/>
    <col min="6920" max="6933" width="15.42578125" hidden="1"/>
    <col min="6934" max="6934" width="9.140625" hidden="1"/>
    <col min="6935" max="6935" width="68.42578125" hidden="1"/>
    <col min="6936" max="6949" width="15.42578125" hidden="1"/>
    <col min="6950" max="6950" width="9.140625" hidden="1"/>
    <col min="6951" max="6951" width="68.42578125" hidden="1"/>
    <col min="6952" max="6965" width="15.42578125" hidden="1"/>
    <col min="6966" max="6966" width="9.140625" hidden="1"/>
    <col min="6967" max="6967" width="68.42578125" hidden="1"/>
    <col min="6968" max="6981" width="15.42578125" hidden="1"/>
    <col min="6982" max="6982" width="9.140625" hidden="1"/>
    <col min="6983" max="6983" width="68.42578125" hidden="1"/>
    <col min="6984" max="6997" width="15.42578125" hidden="1"/>
    <col min="6998" max="6998" width="9.140625" hidden="1"/>
    <col min="6999" max="6999" width="68.42578125" hidden="1"/>
    <col min="7000" max="7013" width="15.42578125" hidden="1"/>
    <col min="7014" max="7014" width="9.140625" hidden="1"/>
    <col min="7015" max="7015" width="68.42578125" hidden="1"/>
    <col min="7016" max="7029" width="15.42578125" hidden="1"/>
    <col min="7030" max="7030" width="9.140625" hidden="1"/>
    <col min="7031" max="7031" width="68.42578125" hidden="1"/>
    <col min="7032" max="7045" width="15.42578125" hidden="1"/>
    <col min="7046" max="7046" width="9.140625" hidden="1"/>
    <col min="7047" max="7047" width="68.42578125" hidden="1"/>
    <col min="7048" max="7061" width="15.42578125" hidden="1"/>
    <col min="7062" max="7062" width="9.140625" hidden="1"/>
    <col min="7063" max="7063" width="68.42578125" hidden="1"/>
    <col min="7064" max="7077" width="15.42578125" hidden="1"/>
    <col min="7078" max="7078" width="9.140625" hidden="1"/>
    <col min="7079" max="7079" width="68.42578125" hidden="1"/>
    <col min="7080" max="7093" width="15.42578125" hidden="1"/>
    <col min="7094" max="7094" width="9.140625" hidden="1"/>
    <col min="7095" max="7095" width="68.42578125" hidden="1"/>
    <col min="7096" max="7109" width="15.42578125" hidden="1"/>
    <col min="7110" max="7110" width="9.140625" hidden="1"/>
    <col min="7111" max="7111" width="68.42578125" hidden="1"/>
    <col min="7112" max="7125" width="15.42578125" hidden="1"/>
    <col min="7126" max="7126" width="9.140625" hidden="1"/>
    <col min="7127" max="7127" width="68.42578125" hidden="1"/>
    <col min="7128" max="7141" width="15.42578125" hidden="1"/>
    <col min="7142" max="7142" width="9.140625" hidden="1"/>
    <col min="7143" max="7143" width="68.42578125" hidden="1"/>
    <col min="7144" max="7157" width="15.42578125" hidden="1"/>
    <col min="7158" max="7158" width="9.140625" hidden="1"/>
    <col min="7159" max="7159" width="68.42578125" hidden="1"/>
    <col min="7160" max="7173" width="15.42578125" hidden="1"/>
    <col min="7174" max="7174" width="9.140625" hidden="1"/>
    <col min="7175" max="7175" width="68.42578125" hidden="1"/>
    <col min="7176" max="7189" width="15.42578125" hidden="1"/>
    <col min="7190" max="7190" width="9.140625" hidden="1"/>
    <col min="7191" max="7191" width="68.42578125" hidden="1"/>
    <col min="7192" max="7205" width="15.42578125" hidden="1"/>
    <col min="7206" max="7206" width="9.140625" hidden="1"/>
    <col min="7207" max="7207" width="68.42578125" hidden="1"/>
    <col min="7208" max="7221" width="15.42578125" hidden="1"/>
    <col min="7222" max="7222" width="9.140625" hidden="1"/>
    <col min="7223" max="7223" width="68.42578125" hidden="1"/>
    <col min="7224" max="7237" width="15.42578125" hidden="1"/>
    <col min="7238" max="7238" width="9.140625" hidden="1"/>
    <col min="7239" max="7239" width="68.42578125" hidden="1"/>
    <col min="7240" max="7253" width="15.42578125" hidden="1"/>
    <col min="7254" max="7254" width="9.140625" hidden="1"/>
    <col min="7255" max="7255" width="68.42578125" hidden="1"/>
    <col min="7256" max="7269" width="15.42578125" hidden="1"/>
    <col min="7270" max="7270" width="9.140625" hidden="1"/>
    <col min="7271" max="7271" width="68.42578125" hidden="1"/>
    <col min="7272" max="7285" width="15.42578125" hidden="1"/>
    <col min="7286" max="7286" width="9.140625" hidden="1"/>
    <col min="7287" max="7287" width="68.42578125" hidden="1"/>
    <col min="7288" max="7301" width="15.42578125" hidden="1"/>
    <col min="7302" max="7302" width="9.140625" hidden="1"/>
    <col min="7303" max="7303" width="68.42578125" hidden="1"/>
    <col min="7304" max="7317" width="15.42578125" hidden="1"/>
    <col min="7318" max="7318" width="9.140625" hidden="1"/>
    <col min="7319" max="7319" width="68.42578125" hidden="1"/>
    <col min="7320" max="7333" width="15.42578125" hidden="1"/>
    <col min="7334" max="7334" width="9.140625" hidden="1"/>
    <col min="7335" max="7335" width="68.42578125" hidden="1"/>
    <col min="7336" max="7349" width="15.42578125" hidden="1"/>
    <col min="7350" max="7350" width="9.140625" hidden="1"/>
    <col min="7351" max="7351" width="68.42578125" hidden="1"/>
    <col min="7352" max="7365" width="15.42578125" hidden="1"/>
    <col min="7366" max="7366" width="9.140625" hidden="1"/>
    <col min="7367" max="7367" width="68.42578125" hidden="1"/>
    <col min="7368" max="7381" width="15.42578125" hidden="1"/>
    <col min="7382" max="7382" width="9.140625" hidden="1"/>
    <col min="7383" max="7383" width="68.42578125" hidden="1"/>
    <col min="7384" max="7397" width="15.42578125" hidden="1"/>
    <col min="7398" max="7398" width="9.140625" hidden="1"/>
    <col min="7399" max="7399" width="68.42578125" hidden="1"/>
    <col min="7400" max="7413" width="15.42578125" hidden="1"/>
    <col min="7414" max="7414" width="9.140625" hidden="1"/>
    <col min="7415" max="7415" width="68.42578125" hidden="1"/>
    <col min="7416" max="7429" width="15.42578125" hidden="1"/>
    <col min="7430" max="7430" width="9.140625" hidden="1"/>
    <col min="7431" max="7431" width="68.42578125" hidden="1"/>
    <col min="7432" max="7445" width="15.42578125" hidden="1"/>
    <col min="7446" max="7446" width="9.140625" hidden="1"/>
    <col min="7447" max="7447" width="68.42578125" hidden="1"/>
    <col min="7448" max="7461" width="15.42578125" hidden="1"/>
    <col min="7462" max="7462" width="9.140625" hidden="1"/>
    <col min="7463" max="7463" width="68.42578125" hidden="1"/>
    <col min="7464" max="7477" width="15.42578125" hidden="1"/>
    <col min="7478" max="7478" width="9.140625" hidden="1"/>
    <col min="7479" max="7479" width="68.42578125" hidden="1"/>
    <col min="7480" max="7493" width="15.42578125" hidden="1"/>
    <col min="7494" max="7494" width="9.140625" hidden="1"/>
    <col min="7495" max="7495" width="68.42578125" hidden="1"/>
    <col min="7496" max="7509" width="15.42578125" hidden="1"/>
    <col min="7510" max="7510" width="9.140625" hidden="1"/>
    <col min="7511" max="7511" width="68.42578125" hidden="1"/>
    <col min="7512" max="7525" width="15.42578125" hidden="1"/>
    <col min="7526" max="7526" width="9.140625" hidden="1"/>
    <col min="7527" max="7527" width="68.42578125" hidden="1"/>
    <col min="7528" max="7541" width="15.42578125" hidden="1"/>
    <col min="7542" max="7542" width="9.140625" hidden="1"/>
    <col min="7543" max="7543" width="68.42578125" hidden="1"/>
    <col min="7544" max="7557" width="15.42578125" hidden="1"/>
    <col min="7558" max="7558" width="9.140625" hidden="1"/>
    <col min="7559" max="7559" width="68.42578125" hidden="1"/>
    <col min="7560" max="7573" width="15.42578125" hidden="1"/>
    <col min="7574" max="7574" width="9.140625" hidden="1"/>
    <col min="7575" max="7575" width="68.42578125" hidden="1"/>
    <col min="7576" max="7589" width="15.42578125" hidden="1"/>
    <col min="7590" max="7590" width="9.140625" hidden="1"/>
    <col min="7591" max="7591" width="68.42578125" hidden="1"/>
    <col min="7592" max="7605" width="15.42578125" hidden="1"/>
    <col min="7606" max="7606" width="9.140625" hidden="1"/>
    <col min="7607" max="7607" width="68.42578125" hidden="1"/>
    <col min="7608" max="7621" width="15.42578125" hidden="1"/>
    <col min="7622" max="7622" width="9.140625" hidden="1"/>
    <col min="7623" max="7623" width="68.42578125" hidden="1"/>
    <col min="7624" max="7637" width="15.42578125" hidden="1"/>
    <col min="7638" max="7638" width="9.140625" hidden="1"/>
    <col min="7639" max="7639" width="68.42578125" hidden="1"/>
    <col min="7640" max="7653" width="15.42578125" hidden="1"/>
    <col min="7654" max="7654" width="9.140625" hidden="1"/>
    <col min="7655" max="7655" width="68.42578125" hidden="1"/>
    <col min="7656" max="7669" width="15.42578125" hidden="1"/>
    <col min="7670" max="7670" width="9.140625" hidden="1"/>
    <col min="7671" max="7671" width="68.42578125" hidden="1"/>
    <col min="7672" max="7685" width="15.42578125" hidden="1"/>
    <col min="7686" max="7686" width="9.140625" hidden="1"/>
    <col min="7687" max="7687" width="68.42578125" hidden="1"/>
    <col min="7688" max="7701" width="15.42578125" hidden="1"/>
    <col min="7702" max="7702" width="9.140625" hidden="1"/>
    <col min="7703" max="7703" width="68.42578125" hidden="1"/>
    <col min="7704" max="7717" width="15.42578125" hidden="1"/>
    <col min="7718" max="7718" width="9.140625" hidden="1"/>
    <col min="7719" max="7719" width="68.42578125" hidden="1"/>
    <col min="7720" max="7733" width="15.42578125" hidden="1"/>
    <col min="7734" max="7734" width="9.140625" hidden="1"/>
    <col min="7735" max="7735" width="68.42578125" hidden="1"/>
    <col min="7736" max="7749" width="15.42578125" hidden="1"/>
    <col min="7750" max="7750" width="9.140625" hidden="1"/>
    <col min="7751" max="7751" width="68.42578125" hidden="1"/>
    <col min="7752" max="7765" width="15.42578125" hidden="1"/>
    <col min="7766" max="7766" width="9.140625" hidden="1"/>
    <col min="7767" max="7767" width="68.42578125" hidden="1"/>
    <col min="7768" max="7781" width="15.42578125" hidden="1"/>
    <col min="7782" max="7782" width="9.140625" hidden="1"/>
    <col min="7783" max="7783" width="68.42578125" hidden="1"/>
    <col min="7784" max="7797" width="15.42578125" hidden="1"/>
    <col min="7798" max="7798" width="9.140625" hidden="1"/>
    <col min="7799" max="7799" width="68.42578125" hidden="1"/>
    <col min="7800" max="7813" width="15.42578125" hidden="1"/>
    <col min="7814" max="7814" width="9.140625" hidden="1"/>
    <col min="7815" max="7815" width="68.42578125" hidden="1"/>
    <col min="7816" max="7829" width="15.42578125" hidden="1"/>
    <col min="7830" max="7830" width="9.140625" hidden="1"/>
    <col min="7831" max="7831" width="68.42578125" hidden="1"/>
    <col min="7832" max="7845" width="15.42578125" hidden="1"/>
    <col min="7846" max="7846" width="9.140625" hidden="1"/>
    <col min="7847" max="7847" width="68.42578125" hidden="1"/>
    <col min="7848" max="7861" width="15.42578125" hidden="1"/>
    <col min="7862" max="7862" width="9.140625" hidden="1"/>
    <col min="7863" max="7863" width="68.42578125" hidden="1"/>
    <col min="7864" max="7877" width="15.42578125" hidden="1"/>
    <col min="7878" max="7878" width="9.140625" hidden="1"/>
    <col min="7879" max="7879" width="68.42578125" hidden="1"/>
    <col min="7880" max="7893" width="15.42578125" hidden="1"/>
    <col min="7894" max="7894" width="9.140625" hidden="1"/>
    <col min="7895" max="7895" width="68.42578125" hidden="1"/>
    <col min="7896" max="7909" width="15.42578125" hidden="1"/>
    <col min="7910" max="7910" width="9.140625" hidden="1"/>
    <col min="7911" max="7911" width="68.42578125" hidden="1"/>
    <col min="7912" max="7925" width="15.42578125" hidden="1"/>
    <col min="7926" max="7926" width="9.140625" hidden="1"/>
    <col min="7927" max="7927" width="68.42578125" hidden="1"/>
    <col min="7928" max="7941" width="15.42578125" hidden="1"/>
    <col min="7942" max="7942" width="9.140625" hidden="1"/>
    <col min="7943" max="7943" width="68.42578125" hidden="1"/>
    <col min="7944" max="7957" width="15.42578125" hidden="1"/>
    <col min="7958" max="7958" width="9.140625" hidden="1"/>
    <col min="7959" max="7959" width="68.42578125" hidden="1"/>
    <col min="7960" max="7973" width="15.42578125" hidden="1"/>
    <col min="7974" max="7974" width="9.140625" hidden="1"/>
    <col min="7975" max="7975" width="68.42578125" hidden="1"/>
    <col min="7976" max="7989" width="15.42578125" hidden="1"/>
    <col min="7990" max="7990" width="9.140625" hidden="1"/>
    <col min="7991" max="7991" width="68.42578125" hidden="1"/>
    <col min="7992" max="8005" width="15.42578125" hidden="1"/>
    <col min="8006" max="8006" width="9.140625" hidden="1"/>
    <col min="8007" max="8007" width="68.42578125" hidden="1"/>
    <col min="8008" max="8021" width="15.42578125" hidden="1"/>
    <col min="8022" max="8022" width="9.140625" hidden="1"/>
    <col min="8023" max="8023" width="68.42578125" hidden="1"/>
    <col min="8024" max="8037" width="15.42578125" hidden="1"/>
    <col min="8038" max="8038" width="9.140625" hidden="1"/>
    <col min="8039" max="8039" width="68.42578125" hidden="1"/>
    <col min="8040" max="8053" width="15.42578125" hidden="1"/>
    <col min="8054" max="8054" width="9.140625" hidden="1"/>
    <col min="8055" max="8055" width="68.42578125" hidden="1"/>
    <col min="8056" max="8069" width="15.42578125" hidden="1"/>
    <col min="8070" max="8070" width="9.140625" hidden="1"/>
    <col min="8071" max="8071" width="68.42578125" hidden="1"/>
    <col min="8072" max="8085" width="15.42578125" hidden="1"/>
    <col min="8086" max="8086" width="9.140625" hidden="1"/>
    <col min="8087" max="8087" width="68.42578125" hidden="1"/>
    <col min="8088" max="8101" width="15.42578125" hidden="1"/>
    <col min="8102" max="8102" width="9.140625" hidden="1"/>
    <col min="8103" max="8103" width="68.42578125" hidden="1"/>
    <col min="8104" max="8117" width="15.42578125" hidden="1"/>
    <col min="8118" max="8118" width="9.140625" hidden="1"/>
    <col min="8119" max="8119" width="68.42578125" hidden="1"/>
    <col min="8120" max="8133" width="15.42578125" hidden="1"/>
    <col min="8134" max="8134" width="9.140625" hidden="1"/>
    <col min="8135" max="8135" width="68.42578125" hidden="1"/>
    <col min="8136" max="8149" width="15.42578125" hidden="1"/>
    <col min="8150" max="8150" width="9.140625" hidden="1"/>
    <col min="8151" max="8151" width="68.42578125" hidden="1"/>
    <col min="8152" max="8165" width="15.42578125" hidden="1"/>
    <col min="8166" max="8166" width="9.140625" hidden="1"/>
    <col min="8167" max="8167" width="68.42578125" hidden="1"/>
    <col min="8168" max="8181" width="15.42578125" hidden="1"/>
    <col min="8182" max="8182" width="9.140625" hidden="1"/>
    <col min="8183" max="8183" width="68.42578125" hidden="1"/>
    <col min="8184" max="8197" width="15.42578125" hidden="1"/>
    <col min="8198" max="8198" width="9.140625" hidden="1"/>
    <col min="8199" max="8199" width="68.42578125" hidden="1"/>
    <col min="8200" max="8213" width="15.42578125" hidden="1"/>
    <col min="8214" max="8214" width="9.140625" hidden="1"/>
    <col min="8215" max="8215" width="68.42578125" hidden="1"/>
    <col min="8216" max="8229" width="15.42578125" hidden="1"/>
    <col min="8230" max="8230" width="9.140625" hidden="1"/>
    <col min="8231" max="8231" width="68.42578125" hidden="1"/>
    <col min="8232" max="8245" width="15.42578125" hidden="1"/>
    <col min="8246" max="8246" width="9.140625" hidden="1"/>
    <col min="8247" max="8247" width="68.42578125" hidden="1"/>
    <col min="8248" max="8261" width="15.42578125" hidden="1"/>
    <col min="8262" max="8262" width="9.140625" hidden="1"/>
    <col min="8263" max="8263" width="68.42578125" hidden="1"/>
    <col min="8264" max="8277" width="15.42578125" hidden="1"/>
    <col min="8278" max="8278" width="9.140625" hidden="1"/>
    <col min="8279" max="8279" width="68.42578125" hidden="1"/>
    <col min="8280" max="8293" width="15.42578125" hidden="1"/>
    <col min="8294" max="8294" width="9.140625" hidden="1"/>
    <col min="8295" max="8295" width="68.42578125" hidden="1"/>
    <col min="8296" max="8309" width="15.42578125" hidden="1"/>
    <col min="8310" max="8310" width="9.140625" hidden="1"/>
    <col min="8311" max="8311" width="68.42578125" hidden="1"/>
    <col min="8312" max="8325" width="15.42578125" hidden="1"/>
    <col min="8326" max="8326" width="9.140625" hidden="1"/>
    <col min="8327" max="8327" width="68.42578125" hidden="1"/>
    <col min="8328" max="8341" width="15.42578125" hidden="1"/>
    <col min="8342" max="8342" width="9.140625" hidden="1"/>
    <col min="8343" max="8343" width="68.42578125" hidden="1"/>
    <col min="8344" max="8357" width="15.42578125" hidden="1"/>
    <col min="8358" max="8358" width="9.140625" hidden="1"/>
    <col min="8359" max="8359" width="68.42578125" hidden="1"/>
    <col min="8360" max="8373" width="15.42578125" hidden="1"/>
    <col min="8374" max="8374" width="9.140625" hidden="1"/>
    <col min="8375" max="8375" width="68.42578125" hidden="1"/>
    <col min="8376" max="8389" width="15.42578125" hidden="1"/>
    <col min="8390" max="8390" width="9.140625" hidden="1"/>
    <col min="8391" max="8391" width="68.42578125" hidden="1"/>
    <col min="8392" max="8405" width="15.42578125" hidden="1"/>
    <col min="8406" max="8406" width="9.140625" hidden="1"/>
    <col min="8407" max="8407" width="68.42578125" hidden="1"/>
    <col min="8408" max="8421" width="15.42578125" hidden="1"/>
    <col min="8422" max="8422" width="9.140625" hidden="1"/>
    <col min="8423" max="8423" width="68.42578125" hidden="1"/>
    <col min="8424" max="8437" width="15.42578125" hidden="1"/>
    <col min="8438" max="8438" width="9.140625" hidden="1"/>
    <col min="8439" max="8439" width="68.42578125" hidden="1"/>
    <col min="8440" max="8453" width="15.42578125" hidden="1"/>
    <col min="8454" max="8454" width="9.140625" hidden="1"/>
    <col min="8455" max="8455" width="68.42578125" hidden="1"/>
    <col min="8456" max="8469" width="15.42578125" hidden="1"/>
    <col min="8470" max="8470" width="9.140625" hidden="1"/>
    <col min="8471" max="8471" width="68.42578125" hidden="1"/>
    <col min="8472" max="8485" width="15.42578125" hidden="1"/>
    <col min="8486" max="8486" width="9.140625" hidden="1"/>
    <col min="8487" max="8487" width="68.42578125" hidden="1"/>
    <col min="8488" max="8501" width="15.42578125" hidden="1"/>
    <col min="8502" max="8502" width="9.140625" hidden="1"/>
    <col min="8503" max="8503" width="68.42578125" hidden="1"/>
    <col min="8504" max="8517" width="15.42578125" hidden="1"/>
    <col min="8518" max="8518" width="9.140625" hidden="1"/>
    <col min="8519" max="8519" width="68.42578125" hidden="1"/>
    <col min="8520" max="8533" width="15.42578125" hidden="1"/>
    <col min="8534" max="8534" width="9.140625" hidden="1"/>
    <col min="8535" max="8535" width="68.42578125" hidden="1"/>
    <col min="8536" max="8549" width="15.42578125" hidden="1"/>
    <col min="8550" max="8550" width="9.140625" hidden="1"/>
    <col min="8551" max="8551" width="68.42578125" hidden="1"/>
    <col min="8552" max="8565" width="15.42578125" hidden="1"/>
    <col min="8566" max="8566" width="9.140625" hidden="1"/>
    <col min="8567" max="8567" width="68.42578125" hidden="1"/>
    <col min="8568" max="8581" width="15.42578125" hidden="1"/>
    <col min="8582" max="8582" width="9.140625" hidden="1"/>
    <col min="8583" max="8583" width="68.42578125" hidden="1"/>
    <col min="8584" max="8597" width="15.42578125" hidden="1"/>
    <col min="8598" max="8598" width="9.140625" hidden="1"/>
    <col min="8599" max="8599" width="68.42578125" hidden="1"/>
    <col min="8600" max="8613" width="15.42578125" hidden="1"/>
    <col min="8614" max="8614" width="9.140625" hidden="1"/>
    <col min="8615" max="8615" width="68.42578125" hidden="1"/>
    <col min="8616" max="8629" width="15.42578125" hidden="1"/>
    <col min="8630" max="8630" width="9.140625" hidden="1"/>
    <col min="8631" max="8631" width="68.42578125" hidden="1"/>
    <col min="8632" max="8645" width="15.42578125" hidden="1"/>
    <col min="8646" max="8646" width="9.140625" hidden="1"/>
    <col min="8647" max="8647" width="68.42578125" hidden="1"/>
    <col min="8648" max="8661" width="15.42578125" hidden="1"/>
    <col min="8662" max="8662" width="9.140625" hidden="1"/>
    <col min="8663" max="8663" width="68.42578125" hidden="1"/>
    <col min="8664" max="8677" width="15.42578125" hidden="1"/>
    <col min="8678" max="8678" width="9.140625" hidden="1"/>
    <col min="8679" max="8679" width="68.42578125" hidden="1"/>
    <col min="8680" max="8693" width="15.42578125" hidden="1"/>
    <col min="8694" max="8694" width="9.140625" hidden="1"/>
    <col min="8695" max="8695" width="68.42578125" hidden="1"/>
    <col min="8696" max="8709" width="15.42578125" hidden="1"/>
    <col min="8710" max="8710" width="9.140625" hidden="1"/>
    <col min="8711" max="8711" width="68.42578125" hidden="1"/>
    <col min="8712" max="8725" width="15.42578125" hidden="1"/>
    <col min="8726" max="8726" width="9.140625" hidden="1"/>
    <col min="8727" max="8727" width="68.42578125" hidden="1"/>
    <col min="8728" max="8741" width="15.42578125" hidden="1"/>
    <col min="8742" max="8742" width="9.140625" hidden="1"/>
    <col min="8743" max="8743" width="68.42578125" hidden="1"/>
    <col min="8744" max="8757" width="15.42578125" hidden="1"/>
    <col min="8758" max="8758" width="9.140625" hidden="1"/>
    <col min="8759" max="8759" width="68.42578125" hidden="1"/>
    <col min="8760" max="8773" width="15.42578125" hidden="1"/>
    <col min="8774" max="8774" width="9.140625" hidden="1"/>
    <col min="8775" max="8775" width="68.42578125" hidden="1"/>
    <col min="8776" max="8789" width="15.42578125" hidden="1"/>
    <col min="8790" max="8790" width="9.140625" hidden="1"/>
    <col min="8791" max="8791" width="68.42578125" hidden="1"/>
    <col min="8792" max="8805" width="15.42578125" hidden="1"/>
    <col min="8806" max="8806" width="9.140625" hidden="1"/>
    <col min="8807" max="8807" width="68.42578125" hidden="1"/>
    <col min="8808" max="8821" width="15.42578125" hidden="1"/>
    <col min="8822" max="8822" width="9.140625" hidden="1"/>
    <col min="8823" max="8823" width="68.42578125" hidden="1"/>
    <col min="8824" max="8837" width="15.42578125" hidden="1"/>
    <col min="8838" max="8838" width="9.140625" hidden="1"/>
    <col min="8839" max="8839" width="68.42578125" hidden="1"/>
    <col min="8840" max="8853" width="15.42578125" hidden="1"/>
    <col min="8854" max="8854" width="9.140625" hidden="1"/>
    <col min="8855" max="8855" width="68.42578125" hidden="1"/>
    <col min="8856" max="8869" width="15.42578125" hidden="1"/>
    <col min="8870" max="8870" width="9.140625" hidden="1"/>
    <col min="8871" max="8871" width="68.42578125" hidden="1"/>
    <col min="8872" max="8885" width="15.42578125" hidden="1"/>
    <col min="8886" max="8886" width="9.140625" hidden="1"/>
    <col min="8887" max="8887" width="68.42578125" hidden="1"/>
    <col min="8888" max="8901" width="15.42578125" hidden="1"/>
    <col min="8902" max="8902" width="9.140625" hidden="1"/>
    <col min="8903" max="8903" width="68.42578125" hidden="1"/>
    <col min="8904" max="8917" width="15.42578125" hidden="1"/>
    <col min="8918" max="8918" width="9.140625" hidden="1"/>
    <col min="8919" max="8919" width="68.42578125" hidden="1"/>
    <col min="8920" max="8933" width="15.42578125" hidden="1"/>
    <col min="8934" max="8934" width="9.140625" hidden="1"/>
    <col min="8935" max="8935" width="68.42578125" hidden="1"/>
    <col min="8936" max="8949" width="15.42578125" hidden="1"/>
    <col min="8950" max="8950" width="9.140625" hidden="1"/>
    <col min="8951" max="8951" width="68.42578125" hidden="1"/>
    <col min="8952" max="8965" width="15.42578125" hidden="1"/>
    <col min="8966" max="8966" width="9.140625" hidden="1"/>
    <col min="8967" max="8967" width="68.42578125" hidden="1"/>
    <col min="8968" max="8981" width="15.42578125" hidden="1"/>
    <col min="8982" max="8982" width="9.140625" hidden="1"/>
    <col min="8983" max="8983" width="68.42578125" hidden="1"/>
    <col min="8984" max="8997" width="15.42578125" hidden="1"/>
    <col min="8998" max="8998" width="9.140625" hidden="1"/>
    <col min="8999" max="8999" width="68.42578125" hidden="1"/>
    <col min="9000" max="9013" width="15.42578125" hidden="1"/>
    <col min="9014" max="9014" width="9.140625" hidden="1"/>
    <col min="9015" max="9015" width="68.42578125" hidden="1"/>
    <col min="9016" max="9029" width="15.42578125" hidden="1"/>
    <col min="9030" max="9030" width="9.140625" hidden="1"/>
    <col min="9031" max="9031" width="68.42578125" hidden="1"/>
    <col min="9032" max="9045" width="15.42578125" hidden="1"/>
    <col min="9046" max="9046" width="9.140625" hidden="1"/>
    <col min="9047" max="9047" width="68.42578125" hidden="1"/>
    <col min="9048" max="9061" width="15.42578125" hidden="1"/>
    <col min="9062" max="9062" width="9.140625" hidden="1"/>
    <col min="9063" max="9063" width="68.42578125" hidden="1"/>
    <col min="9064" max="9077" width="15.42578125" hidden="1"/>
    <col min="9078" max="9078" width="9.140625" hidden="1"/>
    <col min="9079" max="9079" width="68.42578125" hidden="1"/>
    <col min="9080" max="9093" width="15.42578125" hidden="1"/>
    <col min="9094" max="9094" width="9.140625" hidden="1"/>
    <col min="9095" max="9095" width="68.42578125" hidden="1"/>
    <col min="9096" max="9109" width="15.42578125" hidden="1"/>
    <col min="9110" max="9110" width="9.140625" hidden="1"/>
    <col min="9111" max="9111" width="68.42578125" hidden="1"/>
    <col min="9112" max="9125" width="15.42578125" hidden="1"/>
    <col min="9126" max="9126" width="9.140625" hidden="1"/>
    <col min="9127" max="9127" width="68.42578125" hidden="1"/>
    <col min="9128" max="9141" width="15.42578125" hidden="1"/>
    <col min="9142" max="9142" width="9.140625" hidden="1"/>
    <col min="9143" max="9143" width="68.42578125" hidden="1"/>
    <col min="9144" max="9157" width="15.42578125" hidden="1"/>
    <col min="9158" max="9158" width="9.140625" hidden="1"/>
    <col min="9159" max="9159" width="68.42578125" hidden="1"/>
    <col min="9160" max="9173" width="15.42578125" hidden="1"/>
    <col min="9174" max="9174" width="9.140625" hidden="1"/>
    <col min="9175" max="9175" width="68.42578125" hidden="1"/>
    <col min="9176" max="9189" width="15.42578125" hidden="1"/>
    <col min="9190" max="9190" width="9.140625" hidden="1"/>
    <col min="9191" max="9191" width="68.42578125" hidden="1"/>
    <col min="9192" max="9205" width="15.42578125" hidden="1"/>
    <col min="9206" max="9206" width="9.140625" hidden="1"/>
    <col min="9207" max="9207" width="68.42578125" hidden="1"/>
    <col min="9208" max="9221" width="15.42578125" hidden="1"/>
    <col min="9222" max="9222" width="9.140625" hidden="1"/>
    <col min="9223" max="9223" width="68.42578125" hidden="1"/>
    <col min="9224" max="9237" width="15.42578125" hidden="1"/>
    <col min="9238" max="9238" width="9.140625" hidden="1"/>
    <col min="9239" max="9239" width="68.42578125" hidden="1"/>
    <col min="9240" max="9253" width="15.42578125" hidden="1"/>
    <col min="9254" max="9254" width="9.140625" hidden="1"/>
    <col min="9255" max="9255" width="68.42578125" hidden="1"/>
    <col min="9256" max="9269" width="15.42578125" hidden="1"/>
    <col min="9270" max="9270" width="9.140625" hidden="1"/>
    <col min="9271" max="9271" width="68.42578125" hidden="1"/>
    <col min="9272" max="9285" width="15.42578125" hidden="1"/>
    <col min="9286" max="9286" width="9.140625" hidden="1"/>
    <col min="9287" max="9287" width="68.42578125" hidden="1"/>
    <col min="9288" max="9301" width="15.42578125" hidden="1"/>
    <col min="9302" max="9302" width="9.140625" hidden="1"/>
    <col min="9303" max="9303" width="68.42578125" hidden="1"/>
    <col min="9304" max="9317" width="15.42578125" hidden="1"/>
    <col min="9318" max="9318" width="9.140625" hidden="1"/>
    <col min="9319" max="9319" width="68.42578125" hidden="1"/>
    <col min="9320" max="9333" width="15.42578125" hidden="1"/>
    <col min="9334" max="9334" width="9.140625" hidden="1"/>
    <col min="9335" max="9335" width="68.42578125" hidden="1"/>
    <col min="9336" max="9349" width="15.42578125" hidden="1"/>
    <col min="9350" max="9350" width="9.140625" hidden="1"/>
    <col min="9351" max="9351" width="68.42578125" hidden="1"/>
    <col min="9352" max="9365" width="15.42578125" hidden="1"/>
    <col min="9366" max="9366" width="9.140625" hidden="1"/>
    <col min="9367" max="9367" width="68.42578125" hidden="1"/>
    <col min="9368" max="9381" width="15.42578125" hidden="1"/>
    <col min="9382" max="9382" width="9.140625" hidden="1"/>
    <col min="9383" max="9383" width="68.42578125" hidden="1"/>
    <col min="9384" max="9397" width="15.42578125" hidden="1"/>
    <col min="9398" max="9398" width="9.140625" hidden="1"/>
    <col min="9399" max="9399" width="68.42578125" hidden="1"/>
    <col min="9400" max="9413" width="15.42578125" hidden="1"/>
    <col min="9414" max="9414" width="9.140625" hidden="1"/>
    <col min="9415" max="9415" width="68.42578125" hidden="1"/>
    <col min="9416" max="9429" width="15.42578125" hidden="1"/>
    <col min="9430" max="9430" width="9.140625" hidden="1"/>
    <col min="9431" max="9431" width="68.42578125" hidden="1"/>
    <col min="9432" max="9445" width="15.42578125" hidden="1"/>
    <col min="9446" max="9446" width="9.140625" hidden="1"/>
    <col min="9447" max="9447" width="68.42578125" hidden="1"/>
    <col min="9448" max="9461" width="15.42578125" hidden="1"/>
    <col min="9462" max="9462" width="9.140625" hidden="1"/>
    <col min="9463" max="9463" width="68.42578125" hidden="1"/>
    <col min="9464" max="9477" width="15.42578125" hidden="1"/>
    <col min="9478" max="9478" width="9.140625" hidden="1"/>
    <col min="9479" max="9479" width="68.42578125" hidden="1"/>
    <col min="9480" max="9493" width="15.42578125" hidden="1"/>
    <col min="9494" max="9494" width="9.140625" hidden="1"/>
    <col min="9495" max="9495" width="68.42578125" hidden="1"/>
    <col min="9496" max="9509" width="15.42578125" hidden="1"/>
    <col min="9510" max="9510" width="9.140625" hidden="1"/>
    <col min="9511" max="9511" width="68.42578125" hidden="1"/>
    <col min="9512" max="9525" width="15.42578125" hidden="1"/>
    <col min="9526" max="9526" width="9.140625" hidden="1"/>
    <col min="9527" max="9527" width="68.42578125" hidden="1"/>
    <col min="9528" max="9541" width="15.42578125" hidden="1"/>
    <col min="9542" max="9542" width="9.140625" hidden="1"/>
    <col min="9543" max="9543" width="68.42578125" hidden="1"/>
    <col min="9544" max="9557" width="15.42578125" hidden="1"/>
    <col min="9558" max="9558" width="9.140625" hidden="1"/>
    <col min="9559" max="9559" width="68.42578125" hidden="1"/>
    <col min="9560" max="9573" width="15.42578125" hidden="1"/>
    <col min="9574" max="9574" width="9.140625" hidden="1"/>
    <col min="9575" max="9575" width="68.42578125" hidden="1"/>
    <col min="9576" max="9589" width="15.42578125" hidden="1"/>
    <col min="9590" max="9590" width="9.140625" hidden="1"/>
    <col min="9591" max="9591" width="68.42578125" hidden="1"/>
    <col min="9592" max="9605" width="15.42578125" hidden="1"/>
    <col min="9606" max="9606" width="9.140625" hidden="1"/>
    <col min="9607" max="9607" width="68.42578125" hidden="1"/>
    <col min="9608" max="9621" width="15.42578125" hidden="1"/>
    <col min="9622" max="9622" width="9.140625" hidden="1"/>
    <col min="9623" max="9623" width="68.42578125" hidden="1"/>
    <col min="9624" max="9637" width="15.42578125" hidden="1"/>
    <col min="9638" max="9638" width="9.140625" hidden="1"/>
    <col min="9639" max="9639" width="68.42578125" hidden="1"/>
    <col min="9640" max="9653" width="15.42578125" hidden="1"/>
    <col min="9654" max="9654" width="9.140625" hidden="1"/>
    <col min="9655" max="9655" width="68.42578125" hidden="1"/>
    <col min="9656" max="9669" width="15.42578125" hidden="1"/>
    <col min="9670" max="9670" width="9.140625" hidden="1"/>
    <col min="9671" max="9671" width="68.42578125" hidden="1"/>
    <col min="9672" max="9685" width="15.42578125" hidden="1"/>
    <col min="9686" max="9686" width="9.140625" hidden="1"/>
    <col min="9687" max="9687" width="68.42578125" hidden="1"/>
    <col min="9688" max="9701" width="15.42578125" hidden="1"/>
    <col min="9702" max="9702" width="9.140625" hidden="1"/>
    <col min="9703" max="9703" width="68.42578125" hidden="1"/>
    <col min="9704" max="9717" width="15.42578125" hidden="1"/>
    <col min="9718" max="9718" width="9.140625" hidden="1"/>
    <col min="9719" max="9719" width="68.42578125" hidden="1"/>
    <col min="9720" max="9733" width="15.42578125" hidden="1"/>
    <col min="9734" max="9734" width="9.140625" hidden="1"/>
    <col min="9735" max="9735" width="68.42578125" hidden="1"/>
    <col min="9736" max="9749" width="15.42578125" hidden="1"/>
    <col min="9750" max="9750" width="9.140625" hidden="1"/>
    <col min="9751" max="9751" width="68.42578125" hidden="1"/>
    <col min="9752" max="9765" width="15.42578125" hidden="1"/>
    <col min="9766" max="9766" width="9.140625" hidden="1"/>
    <col min="9767" max="9767" width="68.42578125" hidden="1"/>
    <col min="9768" max="9781" width="15.42578125" hidden="1"/>
    <col min="9782" max="9782" width="9.140625" hidden="1"/>
    <col min="9783" max="9783" width="68.42578125" hidden="1"/>
    <col min="9784" max="9797" width="15.42578125" hidden="1"/>
    <col min="9798" max="9798" width="9.140625" hidden="1"/>
    <col min="9799" max="9799" width="68.42578125" hidden="1"/>
    <col min="9800" max="9813" width="15.42578125" hidden="1"/>
    <col min="9814" max="9814" width="9.140625" hidden="1"/>
    <col min="9815" max="9815" width="68.42578125" hidden="1"/>
    <col min="9816" max="9829" width="15.42578125" hidden="1"/>
    <col min="9830" max="9830" width="9.140625" hidden="1"/>
    <col min="9831" max="9831" width="68.42578125" hidden="1"/>
    <col min="9832" max="9845" width="15.42578125" hidden="1"/>
    <col min="9846" max="9846" width="9.140625" hidden="1"/>
    <col min="9847" max="9847" width="68.42578125" hidden="1"/>
    <col min="9848" max="9861" width="15.42578125" hidden="1"/>
    <col min="9862" max="9862" width="9.140625" hidden="1"/>
    <col min="9863" max="9863" width="68.42578125" hidden="1"/>
    <col min="9864" max="9877" width="15.42578125" hidden="1"/>
    <col min="9878" max="9878" width="9.140625" hidden="1"/>
    <col min="9879" max="9879" width="68.42578125" hidden="1"/>
    <col min="9880" max="9893" width="15.42578125" hidden="1"/>
    <col min="9894" max="9894" width="9.140625" hidden="1"/>
    <col min="9895" max="9895" width="68.42578125" hidden="1"/>
    <col min="9896" max="9909" width="15.42578125" hidden="1"/>
    <col min="9910" max="9910" width="9.140625" hidden="1"/>
    <col min="9911" max="9911" width="68.42578125" hidden="1"/>
    <col min="9912" max="9925" width="15.42578125" hidden="1"/>
    <col min="9926" max="9926" width="9.140625" hidden="1"/>
    <col min="9927" max="9927" width="68.42578125" hidden="1"/>
    <col min="9928" max="9941" width="15.42578125" hidden="1"/>
    <col min="9942" max="9942" width="9.140625" hidden="1"/>
    <col min="9943" max="9943" width="68.42578125" hidden="1"/>
    <col min="9944" max="9957" width="15.42578125" hidden="1"/>
    <col min="9958" max="9958" width="9.140625" hidden="1"/>
    <col min="9959" max="9959" width="68.42578125" hidden="1"/>
    <col min="9960" max="9973" width="15.42578125" hidden="1"/>
    <col min="9974" max="9974" width="9.140625" hidden="1"/>
    <col min="9975" max="9975" width="68.42578125" hidden="1"/>
    <col min="9976" max="9989" width="15.42578125" hidden="1"/>
    <col min="9990" max="9990" width="9.140625" hidden="1"/>
    <col min="9991" max="9991" width="68.42578125" hidden="1"/>
    <col min="9992" max="10005" width="15.42578125" hidden="1"/>
    <col min="10006" max="10006" width="9.140625" hidden="1"/>
    <col min="10007" max="10007" width="68.42578125" hidden="1"/>
    <col min="10008" max="10021" width="15.42578125" hidden="1"/>
    <col min="10022" max="10022" width="9.140625" hidden="1"/>
    <col min="10023" max="10023" width="68.42578125" hidden="1"/>
    <col min="10024" max="10037" width="15.42578125" hidden="1"/>
    <col min="10038" max="10038" width="9.140625" hidden="1"/>
    <col min="10039" max="10039" width="68.42578125" hidden="1"/>
    <col min="10040" max="10053" width="15.42578125" hidden="1"/>
    <col min="10054" max="10054" width="9.140625" hidden="1"/>
    <col min="10055" max="10055" width="68.42578125" hidden="1"/>
    <col min="10056" max="10069" width="15.42578125" hidden="1"/>
    <col min="10070" max="10070" width="9.140625" hidden="1"/>
    <col min="10071" max="10071" width="68.42578125" hidden="1"/>
    <col min="10072" max="10085" width="15.42578125" hidden="1"/>
    <col min="10086" max="10086" width="9.140625" hidden="1"/>
    <col min="10087" max="10087" width="68.42578125" hidden="1"/>
    <col min="10088" max="10101" width="15.42578125" hidden="1"/>
    <col min="10102" max="10102" width="9.140625" hidden="1"/>
    <col min="10103" max="10103" width="68.42578125" hidden="1"/>
    <col min="10104" max="10117" width="15.42578125" hidden="1"/>
    <col min="10118" max="10118" width="9.140625" hidden="1"/>
    <col min="10119" max="10119" width="68.42578125" hidden="1"/>
    <col min="10120" max="10133" width="15.42578125" hidden="1"/>
    <col min="10134" max="10134" width="9.140625" hidden="1"/>
    <col min="10135" max="10135" width="68.42578125" hidden="1"/>
    <col min="10136" max="10149" width="15.42578125" hidden="1"/>
    <col min="10150" max="10150" width="9.140625" hidden="1"/>
    <col min="10151" max="10151" width="68.42578125" hidden="1"/>
    <col min="10152" max="10165" width="15.42578125" hidden="1"/>
    <col min="10166" max="10166" width="9.140625" hidden="1"/>
    <col min="10167" max="10167" width="68.42578125" hidden="1"/>
    <col min="10168" max="10181" width="15.42578125" hidden="1"/>
    <col min="10182" max="10182" width="9.140625" hidden="1"/>
    <col min="10183" max="10183" width="68.42578125" hidden="1"/>
    <col min="10184" max="10197" width="15.42578125" hidden="1"/>
    <col min="10198" max="10198" width="9.140625" hidden="1"/>
    <col min="10199" max="10199" width="68.42578125" hidden="1"/>
    <col min="10200" max="10213" width="15.42578125" hidden="1"/>
    <col min="10214" max="10214" width="9.140625" hidden="1"/>
    <col min="10215" max="10215" width="68.42578125" hidden="1"/>
    <col min="10216" max="10229" width="15.42578125" hidden="1"/>
    <col min="10230" max="10230" width="9.140625" hidden="1"/>
    <col min="10231" max="10231" width="68.42578125" hidden="1"/>
    <col min="10232" max="10245" width="15.42578125" hidden="1"/>
    <col min="10246" max="10246" width="9.140625" hidden="1"/>
    <col min="10247" max="10247" width="68.42578125" hidden="1"/>
    <col min="10248" max="10261" width="15.42578125" hidden="1"/>
    <col min="10262" max="10262" width="9.140625" hidden="1"/>
    <col min="10263" max="10263" width="68.42578125" hidden="1"/>
    <col min="10264" max="10277" width="15.42578125" hidden="1"/>
    <col min="10278" max="10278" width="9.140625" hidden="1"/>
    <col min="10279" max="10279" width="68.42578125" hidden="1"/>
    <col min="10280" max="10293" width="15.42578125" hidden="1"/>
    <col min="10294" max="10294" width="9.140625" hidden="1"/>
    <col min="10295" max="10295" width="68.42578125" hidden="1"/>
    <col min="10296" max="10309" width="15.42578125" hidden="1"/>
    <col min="10310" max="10310" width="9.140625" hidden="1"/>
    <col min="10311" max="10311" width="68.42578125" hidden="1"/>
    <col min="10312" max="10325" width="15.42578125" hidden="1"/>
    <col min="10326" max="10326" width="9.140625" hidden="1"/>
    <col min="10327" max="10327" width="68.42578125" hidden="1"/>
    <col min="10328" max="10341" width="15.42578125" hidden="1"/>
    <col min="10342" max="10342" width="9.140625" hidden="1"/>
    <col min="10343" max="10343" width="68.42578125" hidden="1"/>
    <col min="10344" max="10357" width="15.42578125" hidden="1"/>
    <col min="10358" max="10358" width="9.140625" hidden="1"/>
    <col min="10359" max="10359" width="68.42578125" hidden="1"/>
    <col min="10360" max="10373" width="15.42578125" hidden="1"/>
    <col min="10374" max="10374" width="9.140625" hidden="1"/>
    <col min="10375" max="10375" width="68.42578125" hidden="1"/>
    <col min="10376" max="10389" width="15.42578125" hidden="1"/>
    <col min="10390" max="10390" width="9.140625" hidden="1"/>
    <col min="10391" max="10391" width="68.42578125" hidden="1"/>
    <col min="10392" max="10405" width="15.42578125" hidden="1"/>
    <col min="10406" max="10406" width="9.140625" hidden="1"/>
    <col min="10407" max="10407" width="68.42578125" hidden="1"/>
    <col min="10408" max="10421" width="15.42578125" hidden="1"/>
    <col min="10422" max="10422" width="9.140625" hidden="1"/>
    <col min="10423" max="10423" width="68.42578125" hidden="1"/>
    <col min="10424" max="10437" width="15.42578125" hidden="1"/>
    <col min="10438" max="10438" width="9.140625" hidden="1"/>
    <col min="10439" max="10439" width="68.42578125" hidden="1"/>
    <col min="10440" max="10453" width="15.42578125" hidden="1"/>
    <col min="10454" max="10454" width="9.140625" hidden="1"/>
    <col min="10455" max="10455" width="68.42578125" hidden="1"/>
    <col min="10456" max="10469" width="15.42578125" hidden="1"/>
    <col min="10470" max="10470" width="9.140625" hidden="1"/>
    <col min="10471" max="10471" width="68.42578125" hidden="1"/>
    <col min="10472" max="10485" width="15.42578125" hidden="1"/>
    <col min="10486" max="10486" width="9.140625" hidden="1"/>
    <col min="10487" max="10487" width="68.42578125" hidden="1"/>
    <col min="10488" max="10501" width="15.42578125" hidden="1"/>
    <col min="10502" max="10502" width="9.140625" hidden="1"/>
    <col min="10503" max="10503" width="68.42578125" hidden="1"/>
    <col min="10504" max="10517" width="15.42578125" hidden="1"/>
    <col min="10518" max="10518" width="9.140625" hidden="1"/>
    <col min="10519" max="10519" width="68.42578125" hidden="1"/>
    <col min="10520" max="10533" width="15.42578125" hidden="1"/>
    <col min="10534" max="10534" width="9.140625" hidden="1"/>
    <col min="10535" max="10535" width="68.42578125" hidden="1"/>
    <col min="10536" max="10549" width="15.42578125" hidden="1"/>
    <col min="10550" max="10550" width="9.140625" hidden="1"/>
    <col min="10551" max="10551" width="68.42578125" hidden="1"/>
    <col min="10552" max="10565" width="15.42578125" hidden="1"/>
    <col min="10566" max="10566" width="9.140625" hidden="1"/>
    <col min="10567" max="10567" width="68.42578125" hidden="1"/>
    <col min="10568" max="10581" width="15.42578125" hidden="1"/>
    <col min="10582" max="10582" width="9.140625" hidden="1"/>
    <col min="10583" max="10583" width="68.42578125" hidden="1"/>
    <col min="10584" max="10597" width="15.42578125" hidden="1"/>
    <col min="10598" max="10598" width="9.140625" hidden="1"/>
    <col min="10599" max="10599" width="68.42578125" hidden="1"/>
    <col min="10600" max="10613" width="15.42578125" hidden="1"/>
    <col min="10614" max="10614" width="9.140625" hidden="1"/>
    <col min="10615" max="10615" width="68.42578125" hidden="1"/>
    <col min="10616" max="10629" width="15.42578125" hidden="1"/>
    <col min="10630" max="10630" width="9.140625" hidden="1"/>
    <col min="10631" max="10631" width="68.42578125" hidden="1"/>
    <col min="10632" max="10645" width="15.42578125" hidden="1"/>
    <col min="10646" max="10646" width="9.140625" hidden="1"/>
    <col min="10647" max="10647" width="68.42578125" hidden="1"/>
    <col min="10648" max="10661" width="15.42578125" hidden="1"/>
    <col min="10662" max="10662" width="9.140625" hidden="1"/>
    <col min="10663" max="10663" width="68.42578125" hidden="1"/>
    <col min="10664" max="10677" width="15.42578125" hidden="1"/>
    <col min="10678" max="10678" width="9.140625" hidden="1"/>
    <col min="10679" max="10679" width="68.42578125" hidden="1"/>
    <col min="10680" max="10693" width="15.42578125" hidden="1"/>
    <col min="10694" max="10694" width="9.140625" hidden="1"/>
    <col min="10695" max="10695" width="68.42578125" hidden="1"/>
    <col min="10696" max="10709" width="15.42578125" hidden="1"/>
    <col min="10710" max="10710" width="9.140625" hidden="1"/>
    <col min="10711" max="10711" width="68.42578125" hidden="1"/>
    <col min="10712" max="10725" width="15.42578125" hidden="1"/>
    <col min="10726" max="10726" width="9.140625" hidden="1"/>
    <col min="10727" max="10727" width="68.42578125" hidden="1"/>
    <col min="10728" max="10741" width="15.42578125" hidden="1"/>
    <col min="10742" max="10742" width="9.140625" hidden="1"/>
    <col min="10743" max="10743" width="68.42578125" hidden="1"/>
    <col min="10744" max="10757" width="15.42578125" hidden="1"/>
    <col min="10758" max="10758" width="9.140625" hidden="1"/>
    <col min="10759" max="10759" width="68.42578125" hidden="1"/>
    <col min="10760" max="10773" width="15.42578125" hidden="1"/>
    <col min="10774" max="10774" width="9.140625" hidden="1"/>
    <col min="10775" max="10775" width="68.42578125" hidden="1"/>
    <col min="10776" max="10789" width="15.42578125" hidden="1"/>
    <col min="10790" max="10790" width="9.140625" hidden="1"/>
    <col min="10791" max="10791" width="68.42578125" hidden="1"/>
    <col min="10792" max="10805" width="15.42578125" hidden="1"/>
    <col min="10806" max="10806" width="9.140625" hidden="1"/>
    <col min="10807" max="10807" width="68.42578125" hidden="1"/>
    <col min="10808" max="10821" width="15.42578125" hidden="1"/>
    <col min="10822" max="10822" width="9.140625" hidden="1"/>
    <col min="10823" max="10823" width="68.42578125" hidden="1"/>
    <col min="10824" max="10837" width="15.42578125" hidden="1"/>
    <col min="10838" max="10838" width="9.140625" hidden="1"/>
    <col min="10839" max="10839" width="68.42578125" hidden="1"/>
    <col min="10840" max="10853" width="15.42578125" hidden="1"/>
    <col min="10854" max="10854" width="9.140625" hidden="1"/>
    <col min="10855" max="10855" width="68.42578125" hidden="1"/>
    <col min="10856" max="10869" width="15.42578125" hidden="1"/>
    <col min="10870" max="10870" width="9.140625" hidden="1"/>
    <col min="10871" max="10871" width="68.42578125" hidden="1"/>
    <col min="10872" max="10885" width="15.42578125" hidden="1"/>
    <col min="10886" max="10886" width="9.140625" hidden="1"/>
    <col min="10887" max="10887" width="68.42578125" hidden="1"/>
    <col min="10888" max="10901" width="15.42578125" hidden="1"/>
    <col min="10902" max="10902" width="9.140625" hidden="1"/>
    <col min="10903" max="10903" width="68.42578125" hidden="1"/>
    <col min="10904" max="10917" width="15.42578125" hidden="1"/>
    <col min="10918" max="10918" width="9.140625" hidden="1"/>
    <col min="10919" max="10919" width="68.42578125" hidden="1"/>
    <col min="10920" max="10933" width="15.42578125" hidden="1"/>
    <col min="10934" max="10934" width="9.140625" hidden="1"/>
    <col min="10935" max="10935" width="68.42578125" hidden="1"/>
    <col min="10936" max="10949" width="15.42578125" hidden="1"/>
    <col min="10950" max="10950" width="9.140625" hidden="1"/>
    <col min="10951" max="10951" width="68.42578125" hidden="1"/>
    <col min="10952" max="10965" width="15.42578125" hidden="1"/>
    <col min="10966" max="10966" width="9.140625" hidden="1"/>
    <col min="10967" max="10967" width="68.42578125" hidden="1"/>
    <col min="10968" max="10981" width="15.42578125" hidden="1"/>
    <col min="10982" max="10982" width="9.140625" hidden="1"/>
    <col min="10983" max="10983" width="68.42578125" hidden="1"/>
    <col min="10984" max="10997" width="15.42578125" hidden="1"/>
    <col min="10998" max="10998" width="9.140625" hidden="1"/>
    <col min="10999" max="10999" width="68.42578125" hidden="1"/>
    <col min="11000" max="11013" width="15.42578125" hidden="1"/>
    <col min="11014" max="11014" width="9.140625" hidden="1"/>
    <col min="11015" max="11015" width="68.42578125" hidden="1"/>
    <col min="11016" max="11029" width="15.42578125" hidden="1"/>
    <col min="11030" max="11030" width="9.140625" hidden="1"/>
    <col min="11031" max="11031" width="68.42578125" hidden="1"/>
    <col min="11032" max="11045" width="15.42578125" hidden="1"/>
    <col min="11046" max="11046" width="9.140625" hidden="1"/>
    <col min="11047" max="11047" width="68.42578125" hidden="1"/>
    <col min="11048" max="11061" width="15.42578125" hidden="1"/>
    <col min="11062" max="11062" width="9.140625" hidden="1"/>
    <col min="11063" max="11063" width="68.42578125" hidden="1"/>
    <col min="11064" max="11077" width="15.42578125" hidden="1"/>
    <col min="11078" max="11078" width="9.140625" hidden="1"/>
    <col min="11079" max="11079" width="68.42578125" hidden="1"/>
    <col min="11080" max="11093" width="15.42578125" hidden="1"/>
    <col min="11094" max="11094" width="9.140625" hidden="1"/>
    <col min="11095" max="11095" width="68.42578125" hidden="1"/>
    <col min="11096" max="11109" width="15.42578125" hidden="1"/>
    <col min="11110" max="11110" width="9.140625" hidden="1"/>
    <col min="11111" max="11111" width="68.42578125" hidden="1"/>
    <col min="11112" max="11125" width="15.42578125" hidden="1"/>
    <col min="11126" max="11126" width="9.140625" hidden="1"/>
    <col min="11127" max="11127" width="68.42578125" hidden="1"/>
    <col min="11128" max="11141" width="15.42578125" hidden="1"/>
    <col min="11142" max="11142" width="9.140625" hidden="1"/>
    <col min="11143" max="11143" width="68.42578125" hidden="1"/>
    <col min="11144" max="11157" width="15.42578125" hidden="1"/>
    <col min="11158" max="11158" width="9.140625" hidden="1"/>
    <col min="11159" max="11159" width="68.42578125" hidden="1"/>
    <col min="11160" max="11173" width="15.42578125" hidden="1"/>
    <col min="11174" max="11174" width="9.140625" hidden="1"/>
    <col min="11175" max="11175" width="68.42578125" hidden="1"/>
    <col min="11176" max="11189" width="15.42578125" hidden="1"/>
    <col min="11190" max="11190" width="9.140625" hidden="1"/>
    <col min="11191" max="11191" width="68.42578125" hidden="1"/>
    <col min="11192" max="11205" width="15.42578125" hidden="1"/>
    <col min="11206" max="11206" width="9.140625" hidden="1"/>
    <col min="11207" max="11207" width="68.42578125" hidden="1"/>
    <col min="11208" max="11221" width="15.42578125" hidden="1"/>
    <col min="11222" max="11222" width="9.140625" hidden="1"/>
    <col min="11223" max="11223" width="68.42578125" hidden="1"/>
    <col min="11224" max="11237" width="15.42578125" hidden="1"/>
    <col min="11238" max="11238" width="9.140625" hidden="1"/>
    <col min="11239" max="11239" width="68.42578125" hidden="1"/>
    <col min="11240" max="11253" width="15.42578125" hidden="1"/>
    <col min="11254" max="11254" width="9.140625" hidden="1"/>
    <col min="11255" max="11255" width="68.42578125" hidden="1"/>
    <col min="11256" max="11269" width="15.42578125" hidden="1"/>
    <col min="11270" max="11270" width="9.140625" hidden="1"/>
    <col min="11271" max="11271" width="68.42578125" hidden="1"/>
    <col min="11272" max="11285" width="15.42578125" hidden="1"/>
    <col min="11286" max="11286" width="9.140625" hidden="1"/>
    <col min="11287" max="11287" width="68.42578125" hidden="1"/>
    <col min="11288" max="11301" width="15.42578125" hidden="1"/>
    <col min="11302" max="11302" width="9.140625" hidden="1"/>
    <col min="11303" max="11303" width="68.42578125" hidden="1"/>
    <col min="11304" max="11317" width="15.42578125" hidden="1"/>
    <col min="11318" max="11318" width="9.140625" hidden="1"/>
    <col min="11319" max="11319" width="68.42578125" hidden="1"/>
    <col min="11320" max="11333" width="15.42578125" hidden="1"/>
    <col min="11334" max="11334" width="9.140625" hidden="1"/>
    <col min="11335" max="11335" width="68.42578125" hidden="1"/>
    <col min="11336" max="11349" width="15.42578125" hidden="1"/>
    <col min="11350" max="11350" width="9.140625" hidden="1"/>
    <col min="11351" max="11351" width="68.42578125" hidden="1"/>
    <col min="11352" max="11365" width="15.42578125" hidden="1"/>
    <col min="11366" max="11366" width="9.140625" hidden="1"/>
    <col min="11367" max="11367" width="68.42578125" hidden="1"/>
    <col min="11368" max="11381" width="15.42578125" hidden="1"/>
    <col min="11382" max="11382" width="9.140625" hidden="1"/>
    <col min="11383" max="11383" width="68.42578125" hidden="1"/>
    <col min="11384" max="11397" width="15.42578125" hidden="1"/>
    <col min="11398" max="11398" width="9.140625" hidden="1"/>
    <col min="11399" max="11399" width="68.42578125" hidden="1"/>
    <col min="11400" max="11413" width="15.42578125" hidden="1"/>
    <col min="11414" max="11414" width="9.140625" hidden="1"/>
    <col min="11415" max="11415" width="68.42578125" hidden="1"/>
    <col min="11416" max="11429" width="15.42578125" hidden="1"/>
    <col min="11430" max="11430" width="9.140625" hidden="1"/>
    <col min="11431" max="11431" width="68.42578125" hidden="1"/>
    <col min="11432" max="11445" width="15.42578125" hidden="1"/>
    <col min="11446" max="11446" width="9.140625" hidden="1"/>
    <col min="11447" max="11447" width="68.42578125" hidden="1"/>
    <col min="11448" max="11461" width="15.42578125" hidden="1"/>
    <col min="11462" max="11462" width="9.140625" hidden="1"/>
    <col min="11463" max="11463" width="68.42578125" hidden="1"/>
    <col min="11464" max="11477" width="15.42578125" hidden="1"/>
    <col min="11478" max="11478" width="9.140625" hidden="1"/>
    <col min="11479" max="11479" width="68.42578125" hidden="1"/>
    <col min="11480" max="11493" width="15.42578125" hidden="1"/>
    <col min="11494" max="11494" width="9.140625" hidden="1"/>
    <col min="11495" max="11495" width="68.42578125" hidden="1"/>
    <col min="11496" max="11509" width="15.42578125" hidden="1"/>
    <col min="11510" max="11510" width="9.140625" hidden="1"/>
    <col min="11511" max="11511" width="68.42578125" hidden="1"/>
    <col min="11512" max="11525" width="15.42578125" hidden="1"/>
    <col min="11526" max="11526" width="9.140625" hidden="1"/>
    <col min="11527" max="11527" width="68.42578125" hidden="1"/>
    <col min="11528" max="11541" width="15.42578125" hidden="1"/>
    <col min="11542" max="11542" width="9.140625" hidden="1"/>
    <col min="11543" max="11543" width="68.42578125" hidden="1"/>
    <col min="11544" max="11557" width="15.42578125" hidden="1"/>
    <col min="11558" max="11558" width="9.140625" hidden="1"/>
    <col min="11559" max="11559" width="68.42578125" hidden="1"/>
    <col min="11560" max="11573" width="15.42578125" hidden="1"/>
    <col min="11574" max="11574" width="9.140625" hidden="1"/>
    <col min="11575" max="11575" width="68.42578125" hidden="1"/>
    <col min="11576" max="11589" width="15.42578125" hidden="1"/>
    <col min="11590" max="11590" width="9.140625" hidden="1"/>
    <col min="11591" max="11591" width="68.42578125" hidden="1"/>
    <col min="11592" max="11605" width="15.42578125" hidden="1"/>
    <col min="11606" max="11606" width="9.140625" hidden="1"/>
    <col min="11607" max="11607" width="68.42578125" hidden="1"/>
    <col min="11608" max="11621" width="15.42578125" hidden="1"/>
    <col min="11622" max="11622" width="9.140625" hidden="1"/>
    <col min="11623" max="11623" width="68.42578125" hidden="1"/>
    <col min="11624" max="11637" width="15.42578125" hidden="1"/>
    <col min="11638" max="11638" width="9.140625" hidden="1"/>
    <col min="11639" max="11639" width="68.42578125" hidden="1"/>
    <col min="11640" max="11653" width="15.42578125" hidden="1"/>
    <col min="11654" max="11654" width="9.140625" hidden="1"/>
    <col min="11655" max="11655" width="68.42578125" hidden="1"/>
    <col min="11656" max="11669" width="15.42578125" hidden="1"/>
    <col min="11670" max="11670" width="9.140625" hidden="1"/>
    <col min="11671" max="11671" width="68.42578125" hidden="1"/>
    <col min="11672" max="11685" width="15.42578125" hidden="1"/>
    <col min="11686" max="11686" width="9.140625" hidden="1"/>
    <col min="11687" max="11687" width="68.42578125" hidden="1"/>
    <col min="11688" max="11701" width="15.42578125" hidden="1"/>
    <col min="11702" max="11702" width="9.140625" hidden="1"/>
    <col min="11703" max="11703" width="68.42578125" hidden="1"/>
    <col min="11704" max="11717" width="15.42578125" hidden="1"/>
    <col min="11718" max="11718" width="9.140625" hidden="1"/>
    <col min="11719" max="11719" width="68.42578125" hidden="1"/>
    <col min="11720" max="11733" width="15.42578125" hidden="1"/>
    <col min="11734" max="11734" width="9.140625" hidden="1"/>
    <col min="11735" max="11735" width="68.42578125" hidden="1"/>
    <col min="11736" max="11749" width="15.42578125" hidden="1"/>
    <col min="11750" max="11750" width="9.140625" hidden="1"/>
    <col min="11751" max="11751" width="68.42578125" hidden="1"/>
    <col min="11752" max="11765" width="15.42578125" hidden="1"/>
    <col min="11766" max="11766" width="9.140625" hidden="1"/>
    <col min="11767" max="11767" width="68.42578125" hidden="1"/>
    <col min="11768" max="11781" width="15.42578125" hidden="1"/>
    <col min="11782" max="11782" width="9.140625" hidden="1"/>
    <col min="11783" max="11783" width="68.42578125" hidden="1"/>
    <col min="11784" max="11797" width="15.42578125" hidden="1"/>
    <col min="11798" max="11798" width="9.140625" hidden="1"/>
    <col min="11799" max="11799" width="68.42578125" hidden="1"/>
    <col min="11800" max="11813" width="15.42578125" hidden="1"/>
    <col min="11814" max="11814" width="9.140625" hidden="1"/>
    <col min="11815" max="11815" width="68.42578125" hidden="1"/>
    <col min="11816" max="11829" width="15.42578125" hidden="1"/>
    <col min="11830" max="11830" width="9.140625" hidden="1"/>
    <col min="11831" max="11831" width="68.42578125" hidden="1"/>
    <col min="11832" max="11845" width="15.42578125" hidden="1"/>
    <col min="11846" max="11846" width="9.140625" hidden="1"/>
    <col min="11847" max="11847" width="68.42578125" hidden="1"/>
    <col min="11848" max="11861" width="15.42578125" hidden="1"/>
    <col min="11862" max="11862" width="9.140625" hidden="1"/>
    <col min="11863" max="11863" width="68.42578125" hidden="1"/>
    <col min="11864" max="11877" width="15.42578125" hidden="1"/>
    <col min="11878" max="11878" width="9.140625" hidden="1"/>
    <col min="11879" max="11879" width="68.42578125" hidden="1"/>
    <col min="11880" max="11893" width="15.42578125" hidden="1"/>
    <col min="11894" max="11894" width="9.140625" hidden="1"/>
    <col min="11895" max="11895" width="68.42578125" hidden="1"/>
    <col min="11896" max="11909" width="15.42578125" hidden="1"/>
    <col min="11910" max="11910" width="9.140625" hidden="1"/>
    <col min="11911" max="11911" width="68.42578125" hidden="1"/>
    <col min="11912" max="11925" width="15.42578125" hidden="1"/>
    <col min="11926" max="11926" width="9.140625" hidden="1"/>
    <col min="11927" max="11927" width="68.42578125" hidden="1"/>
    <col min="11928" max="11941" width="15.42578125" hidden="1"/>
    <col min="11942" max="11942" width="9.140625" hidden="1"/>
    <col min="11943" max="11943" width="68.42578125" hidden="1"/>
    <col min="11944" max="11957" width="15.42578125" hidden="1"/>
    <col min="11958" max="11958" width="9.140625" hidden="1"/>
    <col min="11959" max="11959" width="68.42578125" hidden="1"/>
    <col min="11960" max="11973" width="15.42578125" hidden="1"/>
    <col min="11974" max="11974" width="9.140625" hidden="1"/>
    <col min="11975" max="11975" width="68.42578125" hidden="1"/>
    <col min="11976" max="11989" width="15.42578125" hidden="1"/>
    <col min="11990" max="11990" width="9.140625" hidden="1"/>
    <col min="11991" max="11991" width="68.42578125" hidden="1"/>
    <col min="11992" max="12005" width="15.42578125" hidden="1"/>
    <col min="12006" max="12006" width="9.140625" hidden="1"/>
    <col min="12007" max="12007" width="68.42578125" hidden="1"/>
    <col min="12008" max="12021" width="15.42578125" hidden="1"/>
    <col min="12022" max="12022" width="9.140625" hidden="1"/>
    <col min="12023" max="12023" width="68.42578125" hidden="1"/>
    <col min="12024" max="12037" width="15.42578125" hidden="1"/>
    <col min="12038" max="12038" width="9.140625" hidden="1"/>
    <col min="12039" max="12039" width="68.42578125" hidden="1"/>
    <col min="12040" max="12053" width="15.42578125" hidden="1"/>
    <col min="12054" max="12054" width="9.140625" hidden="1"/>
    <col min="12055" max="12055" width="68.42578125" hidden="1"/>
    <col min="12056" max="12069" width="15.42578125" hidden="1"/>
    <col min="12070" max="12070" width="9.140625" hidden="1"/>
    <col min="12071" max="12071" width="68.42578125" hidden="1"/>
    <col min="12072" max="12085" width="15.42578125" hidden="1"/>
    <col min="12086" max="12086" width="9.140625" hidden="1"/>
    <col min="12087" max="12087" width="68.42578125" hidden="1"/>
    <col min="12088" max="12101" width="15.42578125" hidden="1"/>
    <col min="12102" max="12102" width="9.140625" hidden="1"/>
    <col min="12103" max="12103" width="68.42578125" hidden="1"/>
    <col min="12104" max="12117" width="15.42578125" hidden="1"/>
    <col min="12118" max="12118" width="9.140625" hidden="1"/>
    <col min="12119" max="12119" width="68.42578125" hidden="1"/>
    <col min="12120" max="12133" width="15.42578125" hidden="1"/>
    <col min="12134" max="12134" width="9.140625" hidden="1"/>
    <col min="12135" max="12135" width="68.42578125" hidden="1"/>
    <col min="12136" max="12149" width="15.42578125" hidden="1"/>
    <col min="12150" max="12150" width="9.140625" hidden="1"/>
    <col min="12151" max="12151" width="68.42578125" hidden="1"/>
    <col min="12152" max="12165" width="15.42578125" hidden="1"/>
    <col min="12166" max="12166" width="9.140625" hidden="1"/>
    <col min="12167" max="12167" width="68.42578125" hidden="1"/>
    <col min="12168" max="12181" width="15.42578125" hidden="1"/>
    <col min="12182" max="12182" width="9.140625" hidden="1"/>
    <col min="12183" max="12183" width="68.42578125" hidden="1"/>
    <col min="12184" max="12197" width="15.42578125" hidden="1"/>
    <col min="12198" max="12198" width="9.140625" hidden="1"/>
    <col min="12199" max="12199" width="68.42578125" hidden="1"/>
    <col min="12200" max="12213" width="15.42578125" hidden="1"/>
    <col min="12214" max="12214" width="9.140625" hidden="1"/>
    <col min="12215" max="12215" width="68.42578125" hidden="1"/>
    <col min="12216" max="12229" width="15.42578125" hidden="1"/>
    <col min="12230" max="12230" width="9.140625" hidden="1"/>
    <col min="12231" max="12231" width="68.42578125" hidden="1"/>
    <col min="12232" max="12245" width="15.42578125" hidden="1"/>
    <col min="12246" max="12246" width="9.140625" hidden="1"/>
    <col min="12247" max="12247" width="68.42578125" hidden="1"/>
    <col min="12248" max="12261" width="15.42578125" hidden="1"/>
    <col min="12262" max="12262" width="9.140625" hidden="1"/>
    <col min="12263" max="12263" width="68.42578125" hidden="1"/>
    <col min="12264" max="12277" width="15.42578125" hidden="1"/>
    <col min="12278" max="12278" width="9.140625" hidden="1"/>
    <col min="12279" max="12279" width="68.42578125" hidden="1"/>
    <col min="12280" max="12293" width="15.42578125" hidden="1"/>
    <col min="12294" max="12294" width="9.140625" hidden="1"/>
    <col min="12295" max="12295" width="68.42578125" hidden="1"/>
    <col min="12296" max="12309" width="15.42578125" hidden="1"/>
    <col min="12310" max="12310" width="9.140625" hidden="1"/>
    <col min="12311" max="12311" width="68.42578125" hidden="1"/>
    <col min="12312" max="12325" width="15.42578125" hidden="1"/>
    <col min="12326" max="12326" width="9.140625" hidden="1"/>
    <col min="12327" max="12327" width="68.42578125" hidden="1"/>
    <col min="12328" max="12341" width="15.42578125" hidden="1"/>
    <col min="12342" max="12342" width="9.140625" hidden="1"/>
    <col min="12343" max="12343" width="68.42578125" hidden="1"/>
    <col min="12344" max="12357" width="15.42578125" hidden="1"/>
    <col min="12358" max="12358" width="9.140625" hidden="1"/>
    <col min="12359" max="12359" width="68.42578125" hidden="1"/>
    <col min="12360" max="12373" width="15.42578125" hidden="1"/>
    <col min="12374" max="12374" width="9.140625" hidden="1"/>
    <col min="12375" max="12375" width="68.42578125" hidden="1"/>
    <col min="12376" max="12389" width="15.42578125" hidden="1"/>
    <col min="12390" max="12390" width="9.140625" hidden="1"/>
    <col min="12391" max="12391" width="68.42578125" hidden="1"/>
    <col min="12392" max="12405" width="15.42578125" hidden="1"/>
    <col min="12406" max="12406" width="9.140625" hidden="1"/>
    <col min="12407" max="12407" width="68.42578125" hidden="1"/>
    <col min="12408" max="12421" width="15.42578125" hidden="1"/>
    <col min="12422" max="12422" width="9.140625" hidden="1"/>
    <col min="12423" max="12423" width="68.42578125" hidden="1"/>
    <col min="12424" max="12437" width="15.42578125" hidden="1"/>
    <col min="12438" max="12438" width="9.140625" hidden="1"/>
    <col min="12439" max="12439" width="68.42578125" hidden="1"/>
    <col min="12440" max="12453" width="15.42578125" hidden="1"/>
    <col min="12454" max="12454" width="9.140625" hidden="1"/>
    <col min="12455" max="12455" width="68.42578125" hidden="1"/>
    <col min="12456" max="12469" width="15.42578125" hidden="1"/>
    <col min="12470" max="12470" width="9.140625" hidden="1"/>
    <col min="12471" max="12471" width="68.42578125" hidden="1"/>
    <col min="12472" max="12485" width="15.42578125" hidden="1"/>
    <col min="12486" max="12486" width="9.140625" hidden="1"/>
    <col min="12487" max="12487" width="68.42578125" hidden="1"/>
    <col min="12488" max="12501" width="15.42578125" hidden="1"/>
    <col min="12502" max="12502" width="9.140625" hidden="1"/>
    <col min="12503" max="12503" width="68.42578125" hidden="1"/>
    <col min="12504" max="12517" width="15.42578125" hidden="1"/>
    <col min="12518" max="12518" width="9.140625" hidden="1"/>
    <col min="12519" max="12519" width="68.42578125" hidden="1"/>
    <col min="12520" max="12533" width="15.42578125" hidden="1"/>
    <col min="12534" max="12534" width="9.140625" hidden="1"/>
    <col min="12535" max="12535" width="68.42578125" hidden="1"/>
    <col min="12536" max="12549" width="15.42578125" hidden="1"/>
    <col min="12550" max="12550" width="9.140625" hidden="1"/>
    <col min="12551" max="12551" width="68.42578125" hidden="1"/>
    <col min="12552" max="12565" width="15.42578125" hidden="1"/>
    <col min="12566" max="12566" width="9.140625" hidden="1"/>
    <col min="12567" max="12567" width="68.42578125" hidden="1"/>
    <col min="12568" max="12581" width="15.42578125" hidden="1"/>
    <col min="12582" max="12582" width="9.140625" hidden="1"/>
    <col min="12583" max="12583" width="68.42578125" hidden="1"/>
    <col min="12584" max="12597" width="15.42578125" hidden="1"/>
    <col min="12598" max="12598" width="9.140625" hidden="1"/>
    <col min="12599" max="12599" width="68.42578125" hidden="1"/>
    <col min="12600" max="12613" width="15.42578125" hidden="1"/>
    <col min="12614" max="12614" width="9.140625" hidden="1"/>
    <col min="12615" max="12615" width="68.42578125" hidden="1"/>
    <col min="12616" max="12629" width="15.42578125" hidden="1"/>
    <col min="12630" max="12630" width="9.140625" hidden="1"/>
    <col min="12631" max="12631" width="68.42578125" hidden="1"/>
    <col min="12632" max="12645" width="15.42578125" hidden="1"/>
    <col min="12646" max="12646" width="9.140625" hidden="1"/>
    <col min="12647" max="12647" width="68.42578125" hidden="1"/>
    <col min="12648" max="12661" width="15.42578125" hidden="1"/>
    <col min="12662" max="12662" width="9.140625" hidden="1"/>
    <col min="12663" max="12663" width="68.42578125" hidden="1"/>
    <col min="12664" max="12677" width="15.42578125" hidden="1"/>
    <col min="12678" max="12678" width="9.140625" hidden="1"/>
    <col min="12679" max="12679" width="68.42578125" hidden="1"/>
    <col min="12680" max="12693" width="15.42578125" hidden="1"/>
    <col min="12694" max="12694" width="9.140625" hidden="1"/>
    <col min="12695" max="12695" width="68.42578125" hidden="1"/>
    <col min="12696" max="12709" width="15.42578125" hidden="1"/>
    <col min="12710" max="12710" width="9.140625" hidden="1"/>
    <col min="12711" max="12711" width="68.42578125" hidden="1"/>
    <col min="12712" max="12725" width="15.42578125" hidden="1"/>
    <col min="12726" max="12726" width="9.140625" hidden="1"/>
    <col min="12727" max="12727" width="68.42578125" hidden="1"/>
    <col min="12728" max="12741" width="15.42578125" hidden="1"/>
    <col min="12742" max="12742" width="9.140625" hidden="1"/>
    <col min="12743" max="12743" width="68.42578125" hidden="1"/>
    <col min="12744" max="12757" width="15.42578125" hidden="1"/>
    <col min="12758" max="12758" width="9.140625" hidden="1"/>
    <col min="12759" max="12759" width="68.42578125" hidden="1"/>
    <col min="12760" max="12773" width="15.42578125" hidden="1"/>
    <col min="12774" max="12774" width="9.140625" hidden="1"/>
    <col min="12775" max="12775" width="68.42578125" hidden="1"/>
    <col min="12776" max="12789" width="15.42578125" hidden="1"/>
    <col min="12790" max="12790" width="9.140625" hidden="1"/>
    <col min="12791" max="12791" width="68.42578125" hidden="1"/>
    <col min="12792" max="12805" width="15.42578125" hidden="1"/>
    <col min="12806" max="12806" width="9.140625" hidden="1"/>
    <col min="12807" max="12807" width="68.42578125" hidden="1"/>
    <col min="12808" max="12821" width="15.42578125" hidden="1"/>
    <col min="12822" max="12822" width="9.140625" hidden="1"/>
    <col min="12823" max="12823" width="68.42578125" hidden="1"/>
    <col min="12824" max="12837" width="15.42578125" hidden="1"/>
    <col min="12838" max="12838" width="9.140625" hidden="1"/>
    <col min="12839" max="12839" width="68.42578125" hidden="1"/>
    <col min="12840" max="12853" width="15.42578125" hidden="1"/>
    <col min="12854" max="12854" width="9.140625" hidden="1"/>
    <col min="12855" max="12855" width="68.42578125" hidden="1"/>
    <col min="12856" max="12869" width="15.42578125" hidden="1"/>
    <col min="12870" max="12870" width="9.140625" hidden="1"/>
    <col min="12871" max="12871" width="68.42578125" hidden="1"/>
    <col min="12872" max="12885" width="15.42578125" hidden="1"/>
    <col min="12886" max="12886" width="9.140625" hidden="1"/>
    <col min="12887" max="12887" width="68.42578125" hidden="1"/>
    <col min="12888" max="12901" width="15.42578125" hidden="1"/>
    <col min="12902" max="12902" width="9.140625" hidden="1"/>
    <col min="12903" max="12903" width="68.42578125" hidden="1"/>
    <col min="12904" max="12917" width="15.42578125" hidden="1"/>
    <col min="12918" max="12918" width="9.140625" hidden="1"/>
    <col min="12919" max="12919" width="68.42578125" hidden="1"/>
    <col min="12920" max="12933" width="15.42578125" hidden="1"/>
    <col min="12934" max="12934" width="9.140625" hidden="1"/>
    <col min="12935" max="12935" width="68.42578125" hidden="1"/>
    <col min="12936" max="12949" width="15.42578125" hidden="1"/>
    <col min="12950" max="12950" width="9.140625" hidden="1"/>
    <col min="12951" max="12951" width="68.42578125" hidden="1"/>
    <col min="12952" max="12965" width="15.42578125" hidden="1"/>
    <col min="12966" max="12966" width="9.140625" hidden="1"/>
    <col min="12967" max="12967" width="68.42578125" hidden="1"/>
    <col min="12968" max="12981" width="15.42578125" hidden="1"/>
    <col min="12982" max="12982" width="9.140625" hidden="1"/>
    <col min="12983" max="12983" width="68.42578125" hidden="1"/>
    <col min="12984" max="12997" width="15.42578125" hidden="1"/>
    <col min="12998" max="12998" width="9.140625" hidden="1"/>
    <col min="12999" max="12999" width="68.42578125" hidden="1"/>
    <col min="13000" max="13013" width="15.42578125" hidden="1"/>
    <col min="13014" max="13014" width="9.140625" hidden="1"/>
    <col min="13015" max="13015" width="68.42578125" hidden="1"/>
    <col min="13016" max="13029" width="15.42578125" hidden="1"/>
    <col min="13030" max="13030" width="9.140625" hidden="1"/>
    <col min="13031" max="13031" width="68.42578125" hidden="1"/>
    <col min="13032" max="13045" width="15.42578125" hidden="1"/>
    <col min="13046" max="13046" width="9.140625" hidden="1"/>
    <col min="13047" max="13047" width="68.42578125" hidden="1"/>
    <col min="13048" max="13061" width="15.42578125" hidden="1"/>
    <col min="13062" max="13062" width="9.140625" hidden="1"/>
    <col min="13063" max="13063" width="68.42578125" hidden="1"/>
    <col min="13064" max="13077" width="15.42578125" hidden="1"/>
    <col min="13078" max="13078" width="9.140625" hidden="1"/>
    <col min="13079" max="13079" width="68.42578125" hidden="1"/>
    <col min="13080" max="13093" width="15.42578125" hidden="1"/>
    <col min="13094" max="13094" width="9.140625" hidden="1"/>
    <col min="13095" max="13095" width="68.42578125" hidden="1"/>
    <col min="13096" max="13109" width="15.42578125" hidden="1"/>
    <col min="13110" max="13110" width="9.140625" hidden="1"/>
    <col min="13111" max="13111" width="68.42578125" hidden="1"/>
    <col min="13112" max="13125" width="15.42578125" hidden="1"/>
    <col min="13126" max="13126" width="9.140625" hidden="1"/>
    <col min="13127" max="13127" width="68.42578125" hidden="1"/>
    <col min="13128" max="13141" width="15.42578125" hidden="1"/>
    <col min="13142" max="13142" width="9.140625" hidden="1"/>
    <col min="13143" max="13143" width="68.42578125" hidden="1"/>
    <col min="13144" max="13157" width="15.42578125" hidden="1"/>
    <col min="13158" max="13158" width="9.140625" hidden="1"/>
    <col min="13159" max="13159" width="68.42578125" hidden="1"/>
    <col min="13160" max="13173" width="15.42578125" hidden="1"/>
    <col min="13174" max="13174" width="9.140625" hidden="1"/>
    <col min="13175" max="13175" width="68.42578125" hidden="1"/>
    <col min="13176" max="13189" width="15.42578125" hidden="1"/>
    <col min="13190" max="13190" width="9.140625" hidden="1"/>
    <col min="13191" max="13191" width="68.42578125" hidden="1"/>
    <col min="13192" max="13205" width="15.42578125" hidden="1"/>
    <col min="13206" max="13206" width="9.140625" hidden="1"/>
    <col min="13207" max="13207" width="68.42578125" hidden="1"/>
    <col min="13208" max="13221" width="15.42578125" hidden="1"/>
    <col min="13222" max="13222" width="9.140625" hidden="1"/>
    <col min="13223" max="13223" width="68.42578125" hidden="1"/>
    <col min="13224" max="13237" width="15.42578125" hidden="1"/>
    <col min="13238" max="13238" width="9.140625" hidden="1"/>
    <col min="13239" max="13239" width="68.42578125" hidden="1"/>
    <col min="13240" max="13253" width="15.42578125" hidden="1"/>
    <col min="13254" max="13254" width="9.140625" hidden="1"/>
    <col min="13255" max="13255" width="68.42578125" hidden="1"/>
    <col min="13256" max="13269" width="15.42578125" hidden="1"/>
    <col min="13270" max="13270" width="9.140625" hidden="1"/>
    <col min="13271" max="13271" width="68.42578125" hidden="1"/>
    <col min="13272" max="13285" width="15.42578125" hidden="1"/>
    <col min="13286" max="13286" width="9.140625" hidden="1"/>
    <col min="13287" max="13287" width="68.42578125" hidden="1"/>
    <col min="13288" max="13301" width="15.42578125" hidden="1"/>
    <col min="13302" max="13302" width="9.140625" hidden="1"/>
    <col min="13303" max="13303" width="68.42578125" hidden="1"/>
    <col min="13304" max="13317" width="15.42578125" hidden="1"/>
    <col min="13318" max="13318" width="9.140625" hidden="1"/>
    <col min="13319" max="13319" width="68.42578125" hidden="1"/>
    <col min="13320" max="13333" width="15.42578125" hidden="1"/>
    <col min="13334" max="13334" width="9.140625" hidden="1"/>
    <col min="13335" max="13335" width="68.42578125" hidden="1"/>
    <col min="13336" max="13349" width="15.42578125" hidden="1"/>
    <col min="13350" max="13350" width="9.140625" hidden="1"/>
    <col min="13351" max="13351" width="68.42578125" hidden="1"/>
    <col min="13352" max="13365" width="15.42578125" hidden="1"/>
    <col min="13366" max="13366" width="9.140625" hidden="1"/>
    <col min="13367" max="13367" width="68.42578125" hidden="1"/>
    <col min="13368" max="13381" width="15.42578125" hidden="1"/>
    <col min="13382" max="13382" width="9.140625" hidden="1"/>
    <col min="13383" max="13383" width="68.42578125" hidden="1"/>
    <col min="13384" max="13397" width="15.42578125" hidden="1"/>
    <col min="13398" max="13398" width="9.140625" hidden="1"/>
    <col min="13399" max="13399" width="68.42578125" hidden="1"/>
    <col min="13400" max="13413" width="15.42578125" hidden="1"/>
    <col min="13414" max="13414" width="9.140625" hidden="1"/>
    <col min="13415" max="13415" width="68.42578125" hidden="1"/>
    <col min="13416" max="13429" width="15.42578125" hidden="1"/>
    <col min="13430" max="13430" width="9.140625" hidden="1"/>
    <col min="13431" max="13431" width="68.42578125" hidden="1"/>
    <col min="13432" max="13445" width="15.42578125" hidden="1"/>
    <col min="13446" max="13446" width="9.140625" hidden="1"/>
    <col min="13447" max="13447" width="68.42578125" hidden="1"/>
    <col min="13448" max="13461" width="15.42578125" hidden="1"/>
    <col min="13462" max="13462" width="9.140625" hidden="1"/>
    <col min="13463" max="13463" width="68.42578125" hidden="1"/>
    <col min="13464" max="13477" width="15.42578125" hidden="1"/>
    <col min="13478" max="13478" width="9.140625" hidden="1"/>
    <col min="13479" max="13479" width="68.42578125" hidden="1"/>
    <col min="13480" max="13493" width="15.42578125" hidden="1"/>
    <col min="13494" max="13494" width="9.140625" hidden="1"/>
    <col min="13495" max="13495" width="68.42578125" hidden="1"/>
    <col min="13496" max="13509" width="15.42578125" hidden="1"/>
    <col min="13510" max="13510" width="9.140625" hidden="1"/>
    <col min="13511" max="13511" width="68.42578125" hidden="1"/>
    <col min="13512" max="13525" width="15.42578125" hidden="1"/>
    <col min="13526" max="13526" width="9.140625" hidden="1"/>
    <col min="13527" max="13527" width="68.42578125" hidden="1"/>
    <col min="13528" max="13541" width="15.42578125" hidden="1"/>
    <col min="13542" max="13542" width="9.140625" hidden="1"/>
    <col min="13543" max="13543" width="68.42578125" hidden="1"/>
    <col min="13544" max="13557" width="15.42578125" hidden="1"/>
    <col min="13558" max="13558" width="9.140625" hidden="1"/>
    <col min="13559" max="13559" width="68.42578125" hidden="1"/>
    <col min="13560" max="13573" width="15.42578125" hidden="1"/>
    <col min="13574" max="13574" width="9.140625" hidden="1"/>
    <col min="13575" max="13575" width="68.42578125" hidden="1"/>
    <col min="13576" max="13589" width="15.42578125" hidden="1"/>
    <col min="13590" max="13590" width="9.140625" hidden="1"/>
    <col min="13591" max="13591" width="68.42578125" hidden="1"/>
    <col min="13592" max="13605" width="15.42578125" hidden="1"/>
    <col min="13606" max="13606" width="9.140625" hidden="1"/>
    <col min="13607" max="13607" width="68.42578125" hidden="1"/>
    <col min="13608" max="13621" width="15.42578125" hidden="1"/>
    <col min="13622" max="13622" width="9.140625" hidden="1"/>
    <col min="13623" max="13623" width="68.42578125" hidden="1"/>
    <col min="13624" max="13637" width="15.42578125" hidden="1"/>
    <col min="13638" max="13638" width="9.140625" hidden="1"/>
    <col min="13639" max="13639" width="68.42578125" hidden="1"/>
    <col min="13640" max="13653" width="15.42578125" hidden="1"/>
    <col min="13654" max="13654" width="9.140625" hidden="1"/>
    <col min="13655" max="13655" width="68.42578125" hidden="1"/>
    <col min="13656" max="13669" width="15.42578125" hidden="1"/>
    <col min="13670" max="13670" width="9.140625" hidden="1"/>
    <col min="13671" max="13671" width="68.42578125" hidden="1"/>
    <col min="13672" max="13685" width="15.42578125" hidden="1"/>
    <col min="13686" max="13686" width="9.140625" hidden="1"/>
    <col min="13687" max="13687" width="68.42578125" hidden="1"/>
    <col min="13688" max="13701" width="15.42578125" hidden="1"/>
    <col min="13702" max="13702" width="9.140625" hidden="1"/>
    <col min="13703" max="13703" width="68.42578125" hidden="1"/>
    <col min="13704" max="13717" width="15.42578125" hidden="1"/>
    <col min="13718" max="13718" width="9.140625" hidden="1"/>
    <col min="13719" max="13719" width="68.42578125" hidden="1"/>
    <col min="13720" max="13733" width="15.42578125" hidden="1"/>
    <col min="13734" max="13734" width="9.140625" hidden="1"/>
    <col min="13735" max="13735" width="68.42578125" hidden="1"/>
    <col min="13736" max="13749" width="15.42578125" hidden="1"/>
    <col min="13750" max="13750" width="9.140625" hidden="1"/>
    <col min="13751" max="13751" width="68.42578125" hidden="1"/>
    <col min="13752" max="13765" width="15.42578125" hidden="1"/>
    <col min="13766" max="13766" width="9.140625" hidden="1"/>
    <col min="13767" max="13767" width="68.42578125" hidden="1"/>
    <col min="13768" max="13781" width="15.42578125" hidden="1"/>
    <col min="13782" max="13782" width="9.140625" hidden="1"/>
    <col min="13783" max="13783" width="68.42578125" hidden="1"/>
    <col min="13784" max="13797" width="15.42578125" hidden="1"/>
    <col min="13798" max="13798" width="9.140625" hidden="1"/>
    <col min="13799" max="13799" width="68.42578125" hidden="1"/>
    <col min="13800" max="13813" width="15.42578125" hidden="1"/>
    <col min="13814" max="13814" width="9.140625" hidden="1"/>
    <col min="13815" max="13815" width="68.42578125" hidden="1"/>
    <col min="13816" max="13829" width="15.42578125" hidden="1"/>
    <col min="13830" max="13830" width="9.140625" hidden="1"/>
    <col min="13831" max="13831" width="68.42578125" hidden="1"/>
    <col min="13832" max="13845" width="15.42578125" hidden="1"/>
    <col min="13846" max="13846" width="9.140625" hidden="1"/>
    <col min="13847" max="13847" width="68.42578125" hidden="1"/>
    <col min="13848" max="13861" width="15.42578125" hidden="1"/>
    <col min="13862" max="13862" width="9.140625" hidden="1"/>
    <col min="13863" max="13863" width="68.42578125" hidden="1"/>
    <col min="13864" max="13877" width="15.42578125" hidden="1"/>
    <col min="13878" max="13878" width="9.140625" hidden="1"/>
    <col min="13879" max="13879" width="68.42578125" hidden="1"/>
    <col min="13880" max="13893" width="15.42578125" hidden="1"/>
    <col min="13894" max="13894" width="9.140625" hidden="1"/>
    <col min="13895" max="13895" width="68.42578125" hidden="1"/>
    <col min="13896" max="13909" width="15.42578125" hidden="1"/>
    <col min="13910" max="13910" width="9.140625" hidden="1"/>
    <col min="13911" max="13911" width="68.42578125" hidden="1"/>
    <col min="13912" max="13925" width="15.42578125" hidden="1"/>
    <col min="13926" max="13926" width="9.140625" hidden="1"/>
    <col min="13927" max="13927" width="68.42578125" hidden="1"/>
    <col min="13928" max="13941" width="15.42578125" hidden="1"/>
    <col min="13942" max="13942" width="9.140625" hidden="1"/>
    <col min="13943" max="13943" width="68.42578125" hidden="1"/>
    <col min="13944" max="13957" width="15.42578125" hidden="1"/>
    <col min="13958" max="13958" width="9.140625" hidden="1"/>
    <col min="13959" max="13959" width="68.42578125" hidden="1"/>
    <col min="13960" max="13973" width="15.42578125" hidden="1"/>
    <col min="13974" max="13974" width="9.140625" hidden="1"/>
    <col min="13975" max="13975" width="68.42578125" hidden="1"/>
    <col min="13976" max="13989" width="15.42578125" hidden="1"/>
    <col min="13990" max="13990" width="9.140625" hidden="1"/>
    <col min="13991" max="13991" width="68.42578125" hidden="1"/>
    <col min="13992" max="14005" width="15.42578125" hidden="1"/>
    <col min="14006" max="14006" width="9.140625" hidden="1"/>
    <col min="14007" max="14007" width="68.42578125" hidden="1"/>
    <col min="14008" max="14021" width="15.42578125" hidden="1"/>
    <col min="14022" max="14022" width="9.140625" hidden="1"/>
    <col min="14023" max="14023" width="68.42578125" hidden="1"/>
    <col min="14024" max="14037" width="15.42578125" hidden="1"/>
    <col min="14038" max="14038" width="9.140625" hidden="1"/>
    <col min="14039" max="14039" width="68.42578125" hidden="1"/>
    <col min="14040" max="14053" width="15.42578125" hidden="1"/>
    <col min="14054" max="14054" width="9.140625" hidden="1"/>
    <col min="14055" max="14055" width="68.42578125" hidden="1"/>
    <col min="14056" max="14069" width="15.42578125" hidden="1"/>
    <col min="14070" max="14070" width="9.140625" hidden="1"/>
    <col min="14071" max="14071" width="68.42578125" hidden="1"/>
    <col min="14072" max="14085" width="15.42578125" hidden="1"/>
    <col min="14086" max="14086" width="9.140625" hidden="1"/>
    <col min="14087" max="14087" width="68.42578125" hidden="1"/>
    <col min="14088" max="14101" width="15.42578125" hidden="1"/>
    <col min="14102" max="14102" width="9.140625" hidden="1"/>
    <col min="14103" max="14103" width="68.42578125" hidden="1"/>
    <col min="14104" max="14117" width="15.42578125" hidden="1"/>
    <col min="14118" max="14118" width="9.140625" hidden="1"/>
    <col min="14119" max="14119" width="68.42578125" hidden="1"/>
    <col min="14120" max="14133" width="15.42578125" hidden="1"/>
    <col min="14134" max="14134" width="9.140625" hidden="1"/>
    <col min="14135" max="14135" width="68.42578125" hidden="1"/>
    <col min="14136" max="14149" width="15.42578125" hidden="1"/>
    <col min="14150" max="14150" width="9.140625" hidden="1"/>
    <col min="14151" max="14151" width="68.42578125" hidden="1"/>
    <col min="14152" max="14165" width="15.42578125" hidden="1"/>
    <col min="14166" max="14166" width="9.140625" hidden="1"/>
    <col min="14167" max="14167" width="68.42578125" hidden="1"/>
    <col min="14168" max="14181" width="15.42578125" hidden="1"/>
    <col min="14182" max="14182" width="9.140625" hidden="1"/>
    <col min="14183" max="14183" width="68.42578125" hidden="1"/>
    <col min="14184" max="14197" width="15.42578125" hidden="1"/>
    <col min="14198" max="14198" width="9.140625" hidden="1"/>
    <col min="14199" max="14199" width="68.42578125" hidden="1"/>
    <col min="14200" max="14213" width="15.42578125" hidden="1"/>
    <col min="14214" max="14214" width="9.140625" hidden="1"/>
    <col min="14215" max="14215" width="68.42578125" hidden="1"/>
    <col min="14216" max="14229" width="15.42578125" hidden="1"/>
    <col min="14230" max="14230" width="9.140625" hidden="1"/>
    <col min="14231" max="14231" width="68.42578125" hidden="1"/>
    <col min="14232" max="14245" width="15.42578125" hidden="1"/>
    <col min="14246" max="14246" width="9.140625" hidden="1"/>
    <col min="14247" max="14247" width="68.42578125" hidden="1"/>
    <col min="14248" max="14261" width="15.42578125" hidden="1"/>
    <col min="14262" max="14262" width="9.140625" hidden="1"/>
    <col min="14263" max="14263" width="68.42578125" hidden="1"/>
    <col min="14264" max="14277" width="15.42578125" hidden="1"/>
    <col min="14278" max="14278" width="9.140625" hidden="1"/>
    <col min="14279" max="14279" width="68.42578125" hidden="1"/>
    <col min="14280" max="14293" width="15.42578125" hidden="1"/>
    <col min="14294" max="14294" width="9.140625" hidden="1"/>
    <col min="14295" max="14295" width="68.42578125" hidden="1"/>
    <col min="14296" max="14309" width="15.42578125" hidden="1"/>
    <col min="14310" max="14310" width="9.140625" hidden="1"/>
    <col min="14311" max="14311" width="68.42578125" hidden="1"/>
    <col min="14312" max="14325" width="15.42578125" hidden="1"/>
    <col min="14326" max="14326" width="9.140625" hidden="1"/>
    <col min="14327" max="14327" width="68.42578125" hidden="1"/>
    <col min="14328" max="14341" width="15.42578125" hidden="1"/>
    <col min="14342" max="14342" width="9.140625" hidden="1"/>
    <col min="14343" max="14343" width="68.42578125" hidden="1"/>
    <col min="14344" max="14357" width="15.42578125" hidden="1"/>
    <col min="14358" max="14358" width="9.140625" hidden="1"/>
    <col min="14359" max="14359" width="68.42578125" hidden="1"/>
    <col min="14360" max="14373" width="15.42578125" hidden="1"/>
    <col min="14374" max="14374" width="9.140625" hidden="1"/>
    <col min="14375" max="14375" width="68.42578125" hidden="1"/>
    <col min="14376" max="14389" width="15.42578125" hidden="1"/>
    <col min="14390" max="14390" width="9.140625" hidden="1"/>
    <col min="14391" max="14391" width="68.42578125" hidden="1"/>
    <col min="14392" max="14405" width="15.42578125" hidden="1"/>
    <col min="14406" max="14406" width="9.140625" hidden="1"/>
    <col min="14407" max="14407" width="68.42578125" hidden="1"/>
    <col min="14408" max="14421" width="15.42578125" hidden="1"/>
    <col min="14422" max="14422" width="9.140625" hidden="1"/>
    <col min="14423" max="14423" width="68.42578125" hidden="1"/>
    <col min="14424" max="14437" width="15.42578125" hidden="1"/>
    <col min="14438" max="14438" width="9.140625" hidden="1"/>
    <col min="14439" max="14439" width="68.42578125" hidden="1"/>
    <col min="14440" max="14453" width="15.42578125" hidden="1"/>
    <col min="14454" max="14454" width="9.140625" hidden="1"/>
    <col min="14455" max="14455" width="68.42578125" hidden="1"/>
    <col min="14456" max="14469" width="15.42578125" hidden="1"/>
    <col min="14470" max="14470" width="9.140625" hidden="1"/>
    <col min="14471" max="14471" width="68.42578125" hidden="1"/>
    <col min="14472" max="14485" width="15.42578125" hidden="1"/>
    <col min="14486" max="14486" width="9.140625" hidden="1"/>
    <col min="14487" max="14487" width="68.42578125" hidden="1"/>
    <col min="14488" max="14501" width="15.42578125" hidden="1"/>
    <col min="14502" max="14502" width="9.140625" hidden="1"/>
    <col min="14503" max="14503" width="68.42578125" hidden="1"/>
    <col min="14504" max="14517" width="15.42578125" hidden="1"/>
    <col min="14518" max="14518" width="9.140625" hidden="1"/>
    <col min="14519" max="14519" width="68.42578125" hidden="1"/>
    <col min="14520" max="14533" width="15.42578125" hidden="1"/>
    <col min="14534" max="14534" width="9.140625" hidden="1"/>
    <col min="14535" max="14535" width="68.42578125" hidden="1"/>
    <col min="14536" max="14549" width="15.42578125" hidden="1"/>
    <col min="14550" max="14550" width="9.140625" hidden="1"/>
    <col min="14551" max="14551" width="68.42578125" hidden="1"/>
    <col min="14552" max="14565" width="15.42578125" hidden="1"/>
    <col min="14566" max="14566" width="9.140625" hidden="1"/>
    <col min="14567" max="14567" width="68.42578125" hidden="1"/>
    <col min="14568" max="14581" width="15.42578125" hidden="1"/>
    <col min="14582" max="14582" width="9.140625" hidden="1"/>
    <col min="14583" max="14583" width="68.42578125" hidden="1"/>
    <col min="14584" max="14597" width="15.42578125" hidden="1"/>
    <col min="14598" max="14598" width="9.140625" hidden="1"/>
    <col min="14599" max="14599" width="68.42578125" hidden="1"/>
    <col min="14600" max="14613" width="15.42578125" hidden="1"/>
    <col min="14614" max="14614" width="9.140625" hidden="1"/>
    <col min="14615" max="14615" width="68.42578125" hidden="1"/>
    <col min="14616" max="14629" width="15.42578125" hidden="1"/>
    <col min="14630" max="14630" width="9.140625" hidden="1"/>
    <col min="14631" max="14631" width="68.42578125" hidden="1"/>
    <col min="14632" max="14645" width="15.42578125" hidden="1"/>
    <col min="14646" max="14646" width="9.140625" hidden="1"/>
    <col min="14647" max="14647" width="68.42578125" hidden="1"/>
    <col min="14648" max="14661" width="15.42578125" hidden="1"/>
    <col min="14662" max="14662" width="9.140625" hidden="1"/>
    <col min="14663" max="14663" width="68.42578125" hidden="1"/>
    <col min="14664" max="14677" width="15.42578125" hidden="1"/>
    <col min="14678" max="14678" width="9.140625" hidden="1"/>
    <col min="14679" max="14679" width="68.42578125" hidden="1"/>
    <col min="14680" max="14693" width="15.42578125" hidden="1"/>
    <col min="14694" max="14694" width="9.140625" hidden="1"/>
    <col min="14695" max="14695" width="68.42578125" hidden="1"/>
    <col min="14696" max="14709" width="15.42578125" hidden="1"/>
    <col min="14710" max="14710" width="9.140625" hidden="1"/>
    <col min="14711" max="14711" width="68.42578125" hidden="1"/>
    <col min="14712" max="14725" width="15.42578125" hidden="1"/>
    <col min="14726" max="14726" width="9.140625" hidden="1"/>
    <col min="14727" max="14727" width="68.42578125" hidden="1"/>
    <col min="14728" max="14741" width="15.42578125" hidden="1"/>
    <col min="14742" max="14742" width="9.140625" hidden="1"/>
    <col min="14743" max="14743" width="68.42578125" hidden="1"/>
    <col min="14744" max="14757" width="15.42578125" hidden="1"/>
    <col min="14758" max="14758" width="9.140625" hidden="1"/>
    <col min="14759" max="14759" width="68.42578125" hidden="1"/>
    <col min="14760" max="14773" width="15.42578125" hidden="1"/>
    <col min="14774" max="14774" width="9.140625" hidden="1"/>
    <col min="14775" max="14775" width="68.42578125" hidden="1"/>
    <col min="14776" max="14789" width="15.42578125" hidden="1"/>
    <col min="14790" max="14790" width="9.140625" hidden="1"/>
    <col min="14791" max="14791" width="68.42578125" hidden="1"/>
    <col min="14792" max="14805" width="15.42578125" hidden="1"/>
    <col min="14806" max="14806" width="9.140625" hidden="1"/>
    <col min="14807" max="14807" width="68.42578125" hidden="1"/>
    <col min="14808" max="14821" width="15.42578125" hidden="1"/>
    <col min="14822" max="14822" width="9.140625" hidden="1"/>
    <col min="14823" max="14823" width="68.42578125" hidden="1"/>
    <col min="14824" max="14837" width="15.42578125" hidden="1"/>
    <col min="14838" max="14838" width="9.140625" hidden="1"/>
    <col min="14839" max="14839" width="68.42578125" hidden="1"/>
    <col min="14840" max="14853" width="15.42578125" hidden="1"/>
    <col min="14854" max="14854" width="9.140625" hidden="1"/>
    <col min="14855" max="14855" width="68.42578125" hidden="1"/>
    <col min="14856" max="14869" width="15.42578125" hidden="1"/>
    <col min="14870" max="14870" width="9.140625" hidden="1"/>
    <col min="14871" max="14871" width="68.42578125" hidden="1"/>
    <col min="14872" max="14885" width="15.42578125" hidden="1"/>
    <col min="14886" max="14886" width="9.140625" hidden="1"/>
    <col min="14887" max="14887" width="68.42578125" hidden="1"/>
    <col min="14888" max="14901" width="15.42578125" hidden="1"/>
    <col min="14902" max="14902" width="9.140625" hidden="1"/>
    <col min="14903" max="14903" width="68.42578125" hidden="1"/>
    <col min="14904" max="14917" width="15.42578125" hidden="1"/>
    <col min="14918" max="14918" width="9.140625" hidden="1"/>
    <col min="14919" max="14919" width="68.42578125" hidden="1"/>
    <col min="14920" max="14933" width="15.42578125" hidden="1"/>
    <col min="14934" max="14934" width="9.140625" hidden="1"/>
    <col min="14935" max="14935" width="68.42578125" hidden="1"/>
    <col min="14936" max="14949" width="15.42578125" hidden="1"/>
    <col min="14950" max="14950" width="9.140625" hidden="1"/>
    <col min="14951" max="14951" width="68.42578125" hidden="1"/>
    <col min="14952" max="14965" width="15.42578125" hidden="1"/>
    <col min="14966" max="14966" width="9.140625" hidden="1"/>
    <col min="14967" max="14967" width="68.42578125" hidden="1"/>
    <col min="14968" max="14981" width="15.42578125" hidden="1"/>
    <col min="14982" max="14982" width="9.140625" hidden="1"/>
    <col min="14983" max="14983" width="68.42578125" hidden="1"/>
    <col min="14984" max="14997" width="15.42578125" hidden="1"/>
    <col min="14998" max="14998" width="9.140625" hidden="1"/>
    <col min="14999" max="14999" width="68.42578125" hidden="1"/>
    <col min="15000" max="15013" width="15.42578125" hidden="1"/>
    <col min="15014" max="15014" width="9.140625" hidden="1"/>
    <col min="15015" max="15015" width="68.42578125" hidden="1"/>
    <col min="15016" max="15029" width="15.42578125" hidden="1"/>
    <col min="15030" max="15030" width="9.140625" hidden="1"/>
    <col min="15031" max="15031" width="68.42578125" hidden="1"/>
    <col min="15032" max="15045" width="15.42578125" hidden="1"/>
    <col min="15046" max="15046" width="9.140625" hidden="1"/>
    <col min="15047" max="15047" width="68.42578125" hidden="1"/>
    <col min="15048" max="15061" width="15.42578125" hidden="1"/>
    <col min="15062" max="15062" width="9.140625" hidden="1"/>
    <col min="15063" max="15063" width="68.42578125" hidden="1"/>
    <col min="15064" max="15077" width="15.42578125" hidden="1"/>
    <col min="15078" max="15078" width="9.140625" hidden="1"/>
    <col min="15079" max="15079" width="68.42578125" hidden="1"/>
    <col min="15080" max="15093" width="15.42578125" hidden="1"/>
    <col min="15094" max="15094" width="9.140625" hidden="1"/>
    <col min="15095" max="15095" width="68.42578125" hidden="1"/>
    <col min="15096" max="15109" width="15.42578125" hidden="1"/>
    <col min="15110" max="15110" width="9.140625" hidden="1"/>
    <col min="15111" max="15111" width="68.42578125" hidden="1"/>
    <col min="15112" max="15125" width="15.42578125" hidden="1"/>
    <col min="15126" max="15126" width="9.140625" hidden="1"/>
    <col min="15127" max="15127" width="68.42578125" hidden="1"/>
    <col min="15128" max="15141" width="15.42578125" hidden="1"/>
    <col min="15142" max="15142" width="9.140625" hidden="1"/>
    <col min="15143" max="15143" width="68.42578125" hidden="1"/>
    <col min="15144" max="15157" width="15.42578125" hidden="1"/>
    <col min="15158" max="15158" width="9.140625" hidden="1"/>
    <col min="15159" max="15159" width="68.42578125" hidden="1"/>
    <col min="15160" max="15173" width="15.42578125" hidden="1"/>
    <col min="15174" max="15174" width="9.140625" hidden="1"/>
    <col min="15175" max="15175" width="68.42578125" hidden="1"/>
    <col min="15176" max="15189" width="15.42578125" hidden="1"/>
    <col min="15190" max="15190" width="9.140625" hidden="1"/>
    <col min="15191" max="15191" width="68.42578125" hidden="1"/>
    <col min="15192" max="15205" width="15.42578125" hidden="1"/>
    <col min="15206" max="15206" width="9.140625" hidden="1"/>
    <col min="15207" max="15207" width="68.42578125" hidden="1"/>
    <col min="15208" max="15221" width="15.42578125" hidden="1"/>
    <col min="15222" max="15222" width="9.140625" hidden="1"/>
    <col min="15223" max="15223" width="68.42578125" hidden="1"/>
    <col min="15224" max="15237" width="15.42578125" hidden="1"/>
    <col min="15238" max="15238" width="9.140625" hidden="1"/>
    <col min="15239" max="15239" width="68.42578125" hidden="1"/>
    <col min="15240" max="15253" width="15.42578125" hidden="1"/>
    <col min="15254" max="15254" width="9.140625" hidden="1"/>
    <col min="15255" max="15255" width="68.42578125" hidden="1"/>
    <col min="15256" max="15269" width="15.42578125" hidden="1"/>
    <col min="15270" max="15270" width="9.140625" hidden="1"/>
    <col min="15271" max="15271" width="68.42578125" hidden="1"/>
    <col min="15272" max="15285" width="15.42578125" hidden="1"/>
    <col min="15286" max="15286" width="9.140625" hidden="1"/>
    <col min="15287" max="15287" width="68.42578125" hidden="1"/>
    <col min="15288" max="15301" width="15.42578125" hidden="1"/>
    <col min="15302" max="15302" width="9.140625" hidden="1"/>
    <col min="15303" max="15303" width="68.42578125" hidden="1"/>
    <col min="15304" max="15317" width="15.42578125" hidden="1"/>
    <col min="15318" max="15318" width="9.140625" hidden="1"/>
    <col min="15319" max="15319" width="68.42578125" hidden="1"/>
    <col min="15320" max="15333" width="15.42578125" hidden="1"/>
    <col min="15334" max="15334" width="9.140625" hidden="1"/>
    <col min="15335" max="15335" width="68.42578125" hidden="1"/>
    <col min="15336" max="15349" width="15.42578125" hidden="1"/>
    <col min="15350" max="15350" width="9.140625" hidden="1"/>
    <col min="15351" max="15351" width="68.42578125" hidden="1"/>
    <col min="15352" max="15365" width="15.42578125" hidden="1"/>
    <col min="15366" max="15366" width="9.140625" hidden="1"/>
    <col min="15367" max="15367" width="68.42578125" hidden="1"/>
    <col min="15368" max="15381" width="15.42578125" hidden="1"/>
    <col min="15382" max="15382" width="9.140625" hidden="1"/>
    <col min="15383" max="15383" width="68.42578125" hidden="1"/>
    <col min="15384" max="15397" width="15.42578125" hidden="1"/>
    <col min="15398" max="15398" width="9.140625" hidden="1"/>
    <col min="15399" max="15399" width="68.42578125" hidden="1"/>
    <col min="15400" max="15413" width="15.42578125" hidden="1"/>
    <col min="15414" max="15414" width="9.140625" hidden="1"/>
    <col min="15415" max="15415" width="68.42578125" hidden="1"/>
    <col min="15416" max="15429" width="15.42578125" hidden="1"/>
    <col min="15430" max="15430" width="9.140625" hidden="1"/>
    <col min="15431" max="15431" width="68.42578125" hidden="1"/>
    <col min="15432" max="15445" width="15.42578125" hidden="1"/>
    <col min="15446" max="15446" width="9.140625" hidden="1"/>
    <col min="15447" max="15447" width="68.42578125" hidden="1"/>
    <col min="15448" max="15461" width="15.42578125" hidden="1"/>
    <col min="15462" max="15462" width="9.140625" hidden="1"/>
    <col min="15463" max="15463" width="68.42578125" hidden="1"/>
    <col min="15464" max="15477" width="15.42578125" hidden="1"/>
    <col min="15478" max="15478" width="9.140625" hidden="1"/>
    <col min="15479" max="15479" width="68.42578125" hidden="1"/>
    <col min="15480" max="15493" width="15.42578125" hidden="1"/>
    <col min="15494" max="15494" width="9.140625" hidden="1"/>
    <col min="15495" max="15495" width="68.42578125" hidden="1"/>
    <col min="15496" max="15509" width="15.42578125" hidden="1"/>
    <col min="15510" max="15510" width="9.140625" hidden="1"/>
    <col min="15511" max="15511" width="68.42578125" hidden="1"/>
    <col min="15512" max="15525" width="15.42578125" hidden="1"/>
    <col min="15526" max="15526" width="9.140625" hidden="1"/>
    <col min="15527" max="15527" width="68.42578125" hidden="1"/>
    <col min="15528" max="15541" width="15.42578125" hidden="1"/>
    <col min="15542" max="15542" width="9.140625" hidden="1"/>
    <col min="15543" max="15543" width="68.42578125" hidden="1"/>
    <col min="15544" max="15557" width="15.42578125" hidden="1"/>
    <col min="15558" max="15558" width="9.140625" hidden="1"/>
    <col min="15559" max="15559" width="68.42578125" hidden="1"/>
    <col min="15560" max="15573" width="15.42578125" hidden="1"/>
    <col min="15574" max="15574" width="9.140625" hidden="1"/>
    <col min="15575" max="15575" width="68.42578125" hidden="1"/>
    <col min="15576" max="15589" width="15.42578125" hidden="1"/>
    <col min="15590" max="15590" width="9.140625" hidden="1"/>
    <col min="15591" max="15591" width="68.42578125" hidden="1"/>
    <col min="15592" max="15605" width="15.42578125" hidden="1"/>
    <col min="15606" max="15606" width="9.140625" hidden="1"/>
    <col min="15607" max="15607" width="68.42578125" hidden="1"/>
    <col min="15608" max="15621" width="15.42578125" hidden="1"/>
    <col min="15622" max="15622" width="9.140625" hidden="1"/>
    <col min="15623" max="15623" width="68.42578125" hidden="1"/>
    <col min="15624" max="15637" width="15.42578125" hidden="1"/>
    <col min="15638" max="15638" width="9.140625" hidden="1"/>
    <col min="15639" max="15639" width="68.42578125" hidden="1"/>
    <col min="15640" max="15653" width="15.42578125" hidden="1"/>
    <col min="15654" max="15654" width="9.140625" hidden="1"/>
    <col min="15655" max="15655" width="68.42578125" hidden="1"/>
    <col min="15656" max="15669" width="15.42578125" hidden="1"/>
    <col min="15670" max="15670" width="9.140625" hidden="1"/>
    <col min="15671" max="15671" width="68.42578125" hidden="1"/>
    <col min="15672" max="15685" width="15.42578125" hidden="1"/>
    <col min="15686" max="15686" width="9.140625" hidden="1"/>
    <col min="15687" max="15687" width="68.42578125" hidden="1"/>
    <col min="15688" max="15701" width="15.42578125" hidden="1"/>
    <col min="15702" max="15702" width="9.140625" hidden="1"/>
    <col min="15703" max="15703" width="68.42578125" hidden="1"/>
    <col min="15704" max="15717" width="15.42578125" hidden="1"/>
    <col min="15718" max="15718" width="9.140625" hidden="1"/>
    <col min="15719" max="15719" width="68.42578125" hidden="1"/>
    <col min="15720" max="15733" width="15.42578125" hidden="1"/>
    <col min="15734" max="15734" width="9.140625" hidden="1"/>
    <col min="15735" max="15735" width="68.42578125" hidden="1"/>
    <col min="15736" max="15749" width="15.42578125" hidden="1"/>
    <col min="15750" max="15750" width="9.140625" hidden="1"/>
    <col min="15751" max="15751" width="68.42578125" hidden="1"/>
    <col min="15752" max="15765" width="15.42578125" hidden="1"/>
    <col min="15766" max="15766" width="9.140625" hidden="1"/>
    <col min="15767" max="15767" width="68.42578125" hidden="1"/>
    <col min="15768" max="15781" width="15.42578125" hidden="1"/>
    <col min="15782" max="15782" width="9.140625" hidden="1"/>
    <col min="15783" max="15783" width="68.42578125" hidden="1"/>
    <col min="15784" max="15797" width="15.42578125" hidden="1"/>
    <col min="15798" max="15798" width="9.140625" hidden="1"/>
    <col min="15799" max="15799" width="68.42578125" hidden="1"/>
    <col min="15800" max="15813" width="15.42578125" hidden="1"/>
    <col min="15814" max="15814" width="9.140625" hidden="1"/>
    <col min="15815" max="15815" width="68.42578125" hidden="1"/>
    <col min="15816" max="15829" width="15.42578125" hidden="1"/>
    <col min="15830" max="15830" width="9.140625" hidden="1"/>
    <col min="15831" max="15831" width="68.42578125" hidden="1"/>
    <col min="15832" max="15845" width="15.42578125" hidden="1"/>
    <col min="15846" max="15846" width="9.140625" hidden="1"/>
    <col min="15847" max="15847" width="68.42578125" hidden="1"/>
    <col min="15848" max="15861" width="15.42578125" hidden="1"/>
    <col min="15862" max="15862" width="9.140625" hidden="1"/>
    <col min="15863" max="15863" width="68.42578125" hidden="1"/>
    <col min="15864" max="15877" width="15.42578125" hidden="1"/>
    <col min="15878" max="15878" width="9.140625" hidden="1"/>
    <col min="15879" max="15879" width="68.42578125" hidden="1"/>
    <col min="15880" max="15893" width="15.42578125" hidden="1"/>
    <col min="15894" max="15894" width="9.140625" hidden="1"/>
    <col min="15895" max="15895" width="68.42578125" hidden="1"/>
    <col min="15896" max="15909" width="15.42578125" hidden="1"/>
    <col min="15910" max="15910" width="9.140625" hidden="1"/>
    <col min="15911" max="15911" width="68.42578125" hidden="1"/>
    <col min="15912" max="15925" width="15.42578125" hidden="1"/>
    <col min="15926" max="15926" width="9.140625" hidden="1"/>
    <col min="15927" max="15927" width="68.42578125" hidden="1"/>
    <col min="15928" max="15941" width="15.42578125" hidden="1"/>
    <col min="15942" max="15942" width="9.140625" hidden="1"/>
    <col min="15943" max="15943" width="68.42578125" hidden="1"/>
    <col min="15944" max="15957" width="15.42578125" hidden="1"/>
    <col min="15958" max="15958" width="9.140625" hidden="1"/>
    <col min="15959" max="15959" width="68.42578125" hidden="1"/>
    <col min="15960" max="15973" width="15.42578125" hidden="1"/>
    <col min="15974" max="15974" width="9.140625" hidden="1"/>
    <col min="15975" max="15975" width="68.42578125" hidden="1"/>
    <col min="15976" max="15989" width="15.42578125" hidden="1"/>
    <col min="15990" max="15990" width="9.140625" hidden="1"/>
    <col min="15991" max="15991" width="68.42578125" hidden="1"/>
    <col min="15992" max="16005" width="15.42578125" hidden="1"/>
    <col min="16006" max="16006" width="9.140625" hidden="1"/>
    <col min="16007" max="16007" width="68.42578125" hidden="1"/>
    <col min="16008" max="16021" width="15.42578125" hidden="1"/>
    <col min="16022" max="16022" width="9.140625" hidden="1"/>
    <col min="16023" max="16023" width="68.42578125" hidden="1"/>
    <col min="16024" max="16037" width="15.42578125" hidden="1"/>
    <col min="16038" max="16038" width="9.140625" hidden="1"/>
    <col min="16039" max="16039" width="68.42578125" hidden="1"/>
    <col min="16040" max="16053" width="15.42578125" hidden="1"/>
    <col min="16054" max="16054" width="9.140625" hidden="1"/>
    <col min="16055" max="16055" width="68.42578125" hidden="1"/>
    <col min="16056" max="16069" width="15.42578125" hidden="1"/>
    <col min="16070" max="16070" width="9.140625" hidden="1"/>
    <col min="16071" max="16071" width="68.42578125" hidden="1"/>
    <col min="16072" max="16085" width="15.42578125" hidden="1"/>
    <col min="16086" max="16086" width="9.140625" hidden="1"/>
    <col min="16087" max="16087" width="68.42578125" hidden="1"/>
    <col min="16088" max="16101" width="15.42578125" hidden="1"/>
    <col min="16102" max="16102" width="9.140625" hidden="1"/>
    <col min="16103" max="16103" width="68.42578125" hidden="1"/>
    <col min="16104" max="16117" width="15.42578125" hidden="1"/>
    <col min="16118" max="16118" width="9.140625" hidden="1"/>
    <col min="16119" max="16119" width="68.42578125" hidden="1"/>
    <col min="16120" max="16133" width="15.42578125" hidden="1"/>
    <col min="16134" max="16134" width="9.140625" hidden="1"/>
    <col min="16135" max="16135" width="68.42578125" hidden="1"/>
    <col min="16136" max="16149" width="15.42578125" hidden="1"/>
    <col min="16150" max="16150" width="9.140625" hidden="1"/>
    <col min="16151" max="16151" width="68.42578125" hidden="1"/>
    <col min="16152" max="16165" width="15.42578125" hidden="1"/>
    <col min="16166" max="16166" width="9.140625" hidden="1"/>
    <col min="16167" max="16167" width="68.42578125" hidden="1"/>
    <col min="16168" max="16181" width="15.42578125" hidden="1"/>
    <col min="16182" max="16182" width="9.140625" hidden="1"/>
    <col min="16183" max="16183" width="68.42578125" hidden="1"/>
    <col min="16184" max="16197" width="15.42578125" hidden="1"/>
    <col min="16198" max="16198" width="9.140625" hidden="1"/>
    <col min="16199" max="16199" width="68.42578125" hidden="1"/>
    <col min="16200" max="16213" width="15.42578125" hidden="1"/>
    <col min="16214" max="16214" width="9.140625" hidden="1"/>
    <col min="16215" max="16215" width="68.42578125" hidden="1"/>
    <col min="16216" max="16229" width="15.42578125" hidden="1"/>
    <col min="16230" max="16230" width="9.140625" hidden="1"/>
    <col min="16231" max="16231" width="68.42578125" hidden="1"/>
    <col min="16232" max="16245" width="15.42578125" hidden="1"/>
    <col min="16246" max="16246" width="9.140625" hidden="1"/>
    <col min="16247" max="16247" width="68.42578125" hidden="1"/>
    <col min="16248" max="16261" width="15.42578125" hidden="1"/>
    <col min="16262" max="16262" width="9.140625" hidden="1"/>
    <col min="16263" max="16263" width="68.42578125" hidden="1"/>
    <col min="16264" max="16277" width="15.42578125" hidden="1"/>
    <col min="16278" max="16278" width="9.140625" hidden="1"/>
    <col min="16279" max="16279" width="68.42578125" hidden="1"/>
    <col min="16280" max="16293" width="15.42578125" hidden="1"/>
    <col min="16294" max="16294" width="9.140625" hidden="1"/>
    <col min="16295" max="16295" width="68.42578125" hidden="1"/>
    <col min="16296" max="16309" width="15.42578125" hidden="1"/>
    <col min="16310" max="16310" width="9.140625" hidden="1"/>
    <col min="16311" max="16311" width="68.42578125" hidden="1"/>
    <col min="16312" max="16325" width="15.42578125" hidden="1"/>
    <col min="16326" max="16326" width="9.140625" hidden="1"/>
    <col min="16327" max="16327" width="68.42578125" hidden="1"/>
    <col min="16328" max="16341" width="15.42578125" hidden="1"/>
    <col min="16342" max="16342" width="9.140625" hidden="1"/>
    <col min="16343" max="16343" width="68.42578125" hidden="1"/>
    <col min="16344" max="16357" width="15.42578125" hidden="1"/>
    <col min="16358" max="16358" width="9.140625" hidden="1"/>
    <col min="16359" max="16359" width="68.42578125" hidden="1"/>
    <col min="16360" max="16373" width="15.42578125" hidden="1"/>
    <col min="16374" max="16374" width="9.140625" hidden="1"/>
    <col min="16375" max="16382" width="68.42578125" hidden="1"/>
    <col min="16383" max="16384" width="15.42578125" hidden="1"/>
  </cols>
  <sheetData>
    <row r="1" spans="1:37" ht="45.75" customHeight="1" x14ac:dyDescent="0.45">
      <c r="A1" s="19"/>
      <c r="B1" s="19"/>
      <c r="C1" s="29" t="str">
        <f>Information!B2</f>
        <v>Redbridge</v>
      </c>
      <c r="D1" s="52" t="str">
        <f>"Activity from 01/04/2021 to "&amp;TEXT(MAX(_01_EMIS_Data[Rel_D]),"dd/mm/yyyy")</f>
        <v>Activity from 01/04/2021 to 01/04/2022</v>
      </c>
      <c r="E1" s="29"/>
      <c r="F1" s="19"/>
      <c r="G1" s="29"/>
      <c r="H1" s="19"/>
      <c r="I1" s="29"/>
      <c r="J1" s="19"/>
      <c r="K1" s="29"/>
      <c r="L1" s="19"/>
      <c r="M1" s="29"/>
      <c r="N1" s="19"/>
      <c r="O1" s="29"/>
      <c r="P1" s="19"/>
      <c r="Q1" s="29"/>
      <c r="R1" s="19"/>
      <c r="S1" s="29"/>
      <c r="T1" s="19"/>
      <c r="U1" s="29"/>
      <c r="V1" s="19"/>
      <c r="W1" s="29"/>
      <c r="X1" s="29"/>
      <c r="Y1" s="29"/>
      <c r="Z1" s="19"/>
      <c r="AA1" s="29"/>
      <c r="AB1" s="19"/>
      <c r="AC1" s="29"/>
      <c r="AD1" s="19"/>
      <c r="AE1" s="29"/>
      <c r="AF1" s="19"/>
      <c r="AG1" s="29"/>
      <c r="AH1" s="19"/>
      <c r="AI1" s="29"/>
      <c r="AJ1" s="19"/>
      <c r="AK1" s="19"/>
    </row>
    <row r="2" spans="1:37" x14ac:dyDescent="0.25">
      <c r="A2" s="19"/>
      <c r="B2" s="19"/>
      <c r="C2" s="19"/>
      <c r="D2" s="20" t="s">
        <v>115</v>
      </c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S2" s="19"/>
      <c r="T2" s="19"/>
      <c r="U2" s="20" t="s">
        <v>116</v>
      </c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37" x14ac:dyDescent="0.25">
      <c r="A3" s="19"/>
      <c r="B3" s="19"/>
      <c r="C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37" x14ac:dyDescent="0.25">
      <c r="A4" s="19"/>
      <c r="B4" s="19"/>
      <c r="C4" s="19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</row>
    <row r="5" spans="1:37" x14ac:dyDescent="0.25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37" x14ac:dyDescent="0.25">
      <c r="A6" s="19"/>
      <c r="B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37" x14ac:dyDescent="0.2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37" x14ac:dyDescent="0.25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37" x14ac:dyDescent="0.25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37" x14ac:dyDescent="0.2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37" x14ac:dyDescent="0.2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37" x14ac:dyDescent="0.25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</row>
    <row r="13" spans="1:37" ht="41.25" customHeight="1" x14ac:dyDescent="0.25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</row>
    <row r="14" spans="1:37" x14ac:dyDescent="0.2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</row>
    <row r="15" spans="1:37" ht="28.5" hidden="1" customHeight="1" x14ac:dyDescent="0.25">
      <c r="A15" s="19"/>
      <c r="B15" s="19"/>
      <c r="C15" s="19"/>
      <c r="D15" t="str">
        <f>"_01_EMIS_Data["&amp;D16&amp;"]"</f>
        <v>_01_EMIS_Data[AF02 New diagnoses of AF]</v>
      </c>
      <c r="E15" t="str">
        <f t="shared" ref="E15:AJ15" si="0">"_01_EMIS_Data["&amp;E16&amp;"]"</f>
        <v>_01_EMIS_Data[AF02-CP Patients on AF care pathway]</v>
      </c>
      <c r="F15" t="str">
        <f t="shared" si="0"/>
        <v>_01_EMIS_Data[]</v>
      </c>
      <c r="G15" t="str">
        <f t="shared" si="0"/>
        <v>_01_EMIS_Data[AF02-CP0 BP, BMI, CHADsVASC (for payment)]</v>
      </c>
      <c r="H15" t="str">
        <f t="shared" si="0"/>
        <v>_01_EMIS_Data[% BP, BMI, CHADsVASC, Care Plan &amp; written info provided (for payment)]</v>
      </c>
      <c r="I15" t="str">
        <f t="shared" si="0"/>
        <v>_01_EMIS_Data[AF02-CP01 Patients with BP prior to or on same day as CP]</v>
      </c>
      <c r="J15" t="str">
        <f t="shared" si="0"/>
        <v>_01_EMIS_Data[% BP prior to or on same day as CP]</v>
      </c>
      <c r="K15" t="str">
        <f t="shared" si="0"/>
        <v>_01_EMIS_Data[AF02-CP02 Patients with BMI prior to or on same day as CP]</v>
      </c>
      <c r="L15" t="str">
        <f t="shared" si="0"/>
        <v>_01_EMIS_Data[% BMI prior to or on same day as CP]</v>
      </c>
      <c r="M15" t="str">
        <f t="shared" si="0"/>
        <v>_01_EMIS_Data[AF02-CP03 Patients with Careplan same day]</v>
      </c>
      <c r="N15" t="str">
        <f t="shared" si="0"/>
        <v>_01_EMIS_Data[% Careplan same day]</v>
      </c>
      <c r="O15" t="str">
        <f t="shared" si="0"/>
        <v>_01_EMIS_Data[AF02-CP04 Patients with CHADsVASC same day]</v>
      </c>
      <c r="P15" t="str">
        <f t="shared" si="0"/>
        <v>_01_EMIS_Data[% CHADsVASC same day]</v>
      </c>
      <c r="Q15" t="str">
        <f t="shared" si="0"/>
        <v>_01_EMIS_Data[AF02-CP05 Patients with written information provided same day]</v>
      </c>
      <c r="R15" t="str">
        <f t="shared" si="0"/>
        <v>_01_EMIS_Data[% Written information provided same day]</v>
      </c>
      <c r="S15" t="str">
        <f t="shared" si="0"/>
        <v>_01_EMIS_Data[AF02-CP06 Patients with Alcohol consumption (12m)]</v>
      </c>
      <c r="T15" t="str">
        <f t="shared" si="0"/>
        <v>_01_EMIS_Data[% Alcohol consumption (12m)]</v>
      </c>
      <c r="U15" t="str">
        <f t="shared" si="0"/>
        <v>_01_EMIS_Data[AF02-CP07 Patients with smoking status (12m)]</v>
      </c>
      <c r="V15" t="str">
        <f t="shared" si="0"/>
        <v>_01_EMIS_Data[% Smoking status (12m)]</v>
      </c>
      <c r="W15" t="str">
        <f t="shared" si="0"/>
        <v>_01_EMIS_Data[]</v>
      </c>
      <c r="X15" t="str">
        <f t="shared" si="0"/>
        <v>_01_EMIS_Data[AF02-RS Patients with CHADSVASC recorded (12m)]</v>
      </c>
      <c r="Y15" t="str">
        <f t="shared" si="0"/>
        <v>_01_EMIS_Data[AF-RS01 Patients with CHADSVASC &gt;1]</v>
      </c>
      <c r="Z15" t="str">
        <f t="shared" si="0"/>
        <v>_01_EMIS_Data[% CHADSVASC &gt;1]</v>
      </c>
      <c r="AA15" t="str">
        <f t="shared" si="0"/>
        <v>_01_EMIS_Data[AF-RS0101 Patients with FBC]</v>
      </c>
      <c r="AB15" t="str">
        <f t="shared" si="0"/>
        <v>_01_EMIS_Data[% Patients with FBC]</v>
      </c>
      <c r="AC15" t="str">
        <f t="shared" si="0"/>
        <v>_01_EMIS_Data[AF-RS0102 Patients with LFT]</v>
      </c>
      <c r="AD15" t="str">
        <f t="shared" si="0"/>
        <v>_01_EMIS_Data[% Patients with LFT]</v>
      </c>
      <c r="AE15" t="str">
        <f t="shared" si="0"/>
        <v>_01_EMIS_Data[AF-RS0103 Patients with Us and Es]</v>
      </c>
      <c r="AF15" t="str">
        <f t="shared" si="0"/>
        <v>_01_EMIS_Data[% Patients with Us and Es]</v>
      </c>
      <c r="AG15" t="str">
        <f t="shared" si="0"/>
        <v>_01_EMIS_Data[AF-RS0104 Patients with eGFR]</v>
      </c>
      <c r="AH15" t="str">
        <f t="shared" si="0"/>
        <v>_01_EMIS_Data[% Patients with eGFR]</v>
      </c>
      <c r="AI15" t="str">
        <f t="shared" si="0"/>
        <v>_01_EMIS_Data[AF-RS0105 Patients with INR]</v>
      </c>
      <c r="AJ15" t="str">
        <f t="shared" si="0"/>
        <v>_01_EMIS_Data[% Patients with INR]</v>
      </c>
      <c r="AK15" s="19"/>
    </row>
    <row r="16" spans="1:37" ht="15" hidden="1" customHeight="1" x14ac:dyDescent="0.25">
      <c r="A16" s="19"/>
      <c r="B16" s="19"/>
      <c r="C16" s="19"/>
      <c r="D16" s="31" t="s">
        <v>17</v>
      </c>
      <c r="E16" s="31" t="s">
        <v>117</v>
      </c>
      <c r="F16" s="19"/>
      <c r="G16" s="31" t="s">
        <v>118</v>
      </c>
      <c r="H16" s="19" t="str">
        <f>H17&amp;" "&amp;G17</f>
        <v>% BP, BMI, CHADsVASC, Care Plan &amp; written info provided (for payment)</v>
      </c>
      <c r="I16" s="31" t="s">
        <v>119</v>
      </c>
      <c r="J16" s="19" t="str">
        <f>J17&amp;" "&amp;I17</f>
        <v>% BP prior to or on same day as CP</v>
      </c>
      <c r="K16" s="31" t="s">
        <v>120</v>
      </c>
      <c r="L16" s="19" t="str">
        <f>L17&amp;" "&amp;K17</f>
        <v>% BMI prior to or on same day as CP</v>
      </c>
      <c r="M16" s="31" t="s">
        <v>121</v>
      </c>
      <c r="N16" s="19" t="str">
        <f>N17&amp;" "&amp;M17</f>
        <v>% Careplan same day</v>
      </c>
      <c r="O16" s="31" t="s">
        <v>122</v>
      </c>
      <c r="P16" s="19" t="str">
        <f>P17&amp;" "&amp;O17</f>
        <v>% CHADsVASC same day</v>
      </c>
      <c r="Q16" s="31" t="s">
        <v>123</v>
      </c>
      <c r="R16" s="19" t="str">
        <f>R17&amp;" "&amp;Q17</f>
        <v>% Written information provided same day</v>
      </c>
      <c r="S16" s="31" t="s">
        <v>124</v>
      </c>
      <c r="T16" s="19" t="str">
        <f>T17&amp;" "&amp;S17</f>
        <v>% Alcohol consumption (12m)</v>
      </c>
      <c r="U16" s="31" t="s">
        <v>125</v>
      </c>
      <c r="V16" s="19" t="str">
        <f>V17&amp;" "&amp;U17</f>
        <v>% Smoking status (12m)</v>
      </c>
      <c r="W16" s="19"/>
      <c r="X16" s="31" t="s">
        <v>126</v>
      </c>
      <c r="Y16" s="31" t="s">
        <v>127</v>
      </c>
      <c r="Z16" s="19" t="str">
        <f>Z17&amp;" "&amp;Y17</f>
        <v>% CHADSVASC &gt;1</v>
      </c>
      <c r="AA16" s="31" t="s">
        <v>128</v>
      </c>
      <c r="AB16" s="19" t="str">
        <f>AB17&amp;" "&amp;AA17</f>
        <v>% Patients with FBC</v>
      </c>
      <c r="AC16" s="19" t="s">
        <v>129</v>
      </c>
      <c r="AD16" s="19" t="str">
        <f>AD17&amp;" "&amp;AC17</f>
        <v>% Patients with LFT</v>
      </c>
      <c r="AE16" s="19" t="s">
        <v>130</v>
      </c>
      <c r="AF16" s="19" t="str">
        <f>AF17&amp;" "&amp;AE17</f>
        <v>% Patients with Us and Es</v>
      </c>
      <c r="AG16" s="19" t="s">
        <v>131</v>
      </c>
      <c r="AH16" s="19" t="str">
        <f>AH17&amp;" "&amp;AG17</f>
        <v>% Patients with eGFR</v>
      </c>
      <c r="AI16" s="19" t="s">
        <v>132</v>
      </c>
      <c r="AJ16" s="19" t="str">
        <f>AJ17&amp;" "&amp;AI17</f>
        <v>% Patients with INR</v>
      </c>
      <c r="AK16" s="19"/>
    </row>
    <row r="17" spans="1:37" s="27" customFormat="1" ht="105" x14ac:dyDescent="0.25">
      <c r="A17" s="19"/>
      <c r="B17" s="19"/>
      <c r="C17" s="67">
        <v>44652</v>
      </c>
      <c r="D17" s="32" t="str">
        <f>INDEX(Table2[Metric Title],MATCH('Care Plan and Blood tests'!D16,Table2[Metric],0))</f>
        <v>New diagnoses of AF</v>
      </c>
      <c r="E17" s="32" t="str">
        <f>INDEX(Table2[Metric Title],MATCH('Care Plan and Blood tests'!E16,Table2[Metric],0))</f>
        <v>Patients on AF care pathway</v>
      </c>
      <c r="F17" s="32" t="s">
        <v>24</v>
      </c>
      <c r="G17" s="32" t="str">
        <f>INDEX(Table2[Metric Title],MATCH('Care Plan and Blood tests'!G16,Table2[Metric],0))</f>
        <v>BP, BMI, CHADsVASC, Care Plan &amp; written info provided (for payment)</v>
      </c>
      <c r="H17" s="32" t="s">
        <v>24</v>
      </c>
      <c r="I17" s="32" t="str">
        <f>INDEX(Table2[Metric Title],MATCH('Care Plan and Blood tests'!I16,Table2[Metric],0))</f>
        <v>BP prior to or on same day as CP</v>
      </c>
      <c r="J17" s="32" t="s">
        <v>24</v>
      </c>
      <c r="K17" s="32" t="str">
        <f>INDEX(Table2[Metric Title],MATCH('Care Plan and Blood tests'!K16,Table2[Metric],0))</f>
        <v>BMI prior to or on same day as CP</v>
      </c>
      <c r="L17" s="32" t="s">
        <v>24</v>
      </c>
      <c r="M17" s="32" t="str">
        <f>INDEX(Table2[Metric Title],MATCH('Care Plan and Blood tests'!M16,Table2[Metric],0))</f>
        <v>Careplan same day</v>
      </c>
      <c r="N17" s="32" t="s">
        <v>24</v>
      </c>
      <c r="O17" s="32" t="str">
        <f>INDEX(Table2[Metric Title],MATCH('Care Plan and Blood tests'!O16,Table2[Metric],0))</f>
        <v>CHADsVASC same day</v>
      </c>
      <c r="P17" s="32" t="s">
        <v>24</v>
      </c>
      <c r="Q17" s="32" t="str">
        <f>INDEX(Table2[Metric Title],MATCH('Care Plan and Blood tests'!Q16,Table2[Metric],0))</f>
        <v>Written information provided same day</v>
      </c>
      <c r="R17" s="32" t="s">
        <v>24</v>
      </c>
      <c r="S17" s="32" t="str">
        <f>INDEX(Table2[Metric Title],MATCH('Care Plan and Blood tests'!S16,Table2[Metric],0))</f>
        <v>Alcohol consumption (12m)</v>
      </c>
      <c r="T17" s="32" t="s">
        <v>24</v>
      </c>
      <c r="U17" s="32" t="str">
        <f>INDEX(Table2[Metric Title],MATCH('Care Plan and Blood tests'!U16,Table2[Metric],0))</f>
        <v>Smoking status (12m)</v>
      </c>
      <c r="V17" s="57" t="s">
        <v>24</v>
      </c>
      <c r="W17" s="44"/>
      <c r="X17" s="32" t="str">
        <f>INDEX(Table2[Metric Title],MATCH('Care Plan and Blood tests'!X16,Table2[Metric],0))</f>
        <v>CHADSVASC recorded (12m)</v>
      </c>
      <c r="Y17" s="32" t="str">
        <f>INDEX(Table2[Metric Title],MATCH('Care Plan and Blood tests'!Y16,Table2[Metric],0))</f>
        <v>CHADSVASC &gt;1</v>
      </c>
      <c r="Z17" s="32" t="s">
        <v>24</v>
      </c>
      <c r="AA17" s="32" t="str">
        <f>INDEX(Table2[Metric Title],MATCH('Care Plan and Blood tests'!AA16,Table2[Metric],0))</f>
        <v>Patients with FBC</v>
      </c>
      <c r="AB17" s="32" t="s">
        <v>24</v>
      </c>
      <c r="AC17" s="32" t="str">
        <f>INDEX(Table2[Metric Title],MATCH('Care Plan and Blood tests'!AC16,Table2[Metric],0))</f>
        <v>Patients with LFT</v>
      </c>
      <c r="AD17" s="32" t="s">
        <v>24</v>
      </c>
      <c r="AE17" s="32" t="str">
        <f>INDEX(Table2[Metric Title],MATCH('Care Plan and Blood tests'!AE16,Table2[Metric],0))</f>
        <v>Patients with Us and Es</v>
      </c>
      <c r="AF17" s="32" t="s">
        <v>24</v>
      </c>
      <c r="AG17" s="32" t="str">
        <f>INDEX(Table2[Metric Title],MATCH('Care Plan and Blood tests'!AG16,Table2[Metric],0))</f>
        <v>Patients with eGFR</v>
      </c>
      <c r="AH17" s="32" t="s">
        <v>24</v>
      </c>
      <c r="AI17" s="32" t="str">
        <f>INDEX(Table2[Metric Title],MATCH('Care Plan and Blood tests'!AI16,Table2[Metric],0))</f>
        <v>Patients with INR</v>
      </c>
      <c r="AJ17" s="57" t="s">
        <v>24</v>
      </c>
      <c r="AK17" s="19"/>
    </row>
    <row r="18" spans="1:37" s="27" customFormat="1" x14ac:dyDescent="0.25">
      <c r="A18" s="20"/>
      <c r="B18" s="20"/>
      <c r="C18" s="33" t="str">
        <f>C1</f>
        <v>Redbridge</v>
      </c>
      <c r="D18" s="34">
        <f ca="1">SUM(D19:D24)</f>
        <v>526</v>
      </c>
      <c r="E18" s="34">
        <f ca="1">SUM(E19:E24)</f>
        <v>61</v>
      </c>
      <c r="F18" s="42">
        <f t="shared" ref="F18:F67" ca="1" si="1">IFERROR(E18/$D18,"-")</f>
        <v>0.11596958174904944</v>
      </c>
      <c r="G18" s="34">
        <f ca="1">SUM(G19:G24)</f>
        <v>44</v>
      </c>
      <c r="H18" s="42">
        <f ca="1">IFERROR(G18/$E18,"-")</f>
        <v>0.72131147540983609</v>
      </c>
      <c r="I18" s="34">
        <f ca="1">SUM(I19:I24)</f>
        <v>53</v>
      </c>
      <c r="J18" s="42">
        <f ca="1">IFERROR(I18/$E18,"-")</f>
        <v>0.86885245901639341</v>
      </c>
      <c r="K18" s="34">
        <f ca="1">SUM(K19:K24)</f>
        <v>50</v>
      </c>
      <c r="L18" s="42">
        <f ca="1">IFERROR(K18/$E18,"-")</f>
        <v>0.81967213114754101</v>
      </c>
      <c r="M18" s="34">
        <f ca="1">SUM(M19:M24)</f>
        <v>58</v>
      </c>
      <c r="N18" s="42">
        <f ca="1">IFERROR(M18/$E18,"-")</f>
        <v>0.95081967213114749</v>
      </c>
      <c r="O18" s="34">
        <f ca="1">SUM(O19:O24)</f>
        <v>59</v>
      </c>
      <c r="P18" s="42">
        <f ca="1">IFERROR(O18/$E18,"-")</f>
        <v>0.96721311475409832</v>
      </c>
      <c r="Q18" s="34">
        <f ca="1">SUM(Q19:Q24)</f>
        <v>55</v>
      </c>
      <c r="R18" s="42">
        <f ca="1">IFERROR(Q18/$E18,"-")</f>
        <v>0.90163934426229508</v>
      </c>
      <c r="S18" s="34">
        <f ca="1">SUM(S19:S24)</f>
        <v>40</v>
      </c>
      <c r="T18" s="42">
        <f ca="1">IFERROR(S18/$E18,"-")</f>
        <v>0.65573770491803274</v>
      </c>
      <c r="U18" s="34">
        <f ca="1">SUM(U19:U24)</f>
        <v>46</v>
      </c>
      <c r="V18" s="60">
        <f ca="1">IFERROR(U18/$E18,"-")</f>
        <v>0.75409836065573765</v>
      </c>
      <c r="W18" s="44"/>
      <c r="X18" s="34">
        <f ca="1">SUM(X19:X24)</f>
        <v>61</v>
      </c>
      <c r="Y18" s="34">
        <f ca="1">SUM(Y19:Y24)</f>
        <v>49</v>
      </c>
      <c r="Z18" s="42">
        <f ca="1">IFERROR(Y18/$X18,"-")</f>
        <v>0.80327868852459017</v>
      </c>
      <c r="AA18" s="34">
        <f ca="1">SUM(AA19:AA24)</f>
        <v>42</v>
      </c>
      <c r="AB18" s="35">
        <f ca="1">IFERROR(AA18/$Y18,"-")</f>
        <v>0.8571428571428571</v>
      </c>
      <c r="AC18" s="34">
        <f ca="1">SUM(AC19:AC24)</f>
        <v>42</v>
      </c>
      <c r="AD18" s="35">
        <f ca="1">IFERROR(AC18/$Y18,"-")</f>
        <v>0.8571428571428571</v>
      </c>
      <c r="AE18" s="34">
        <f ca="1">SUM(AE19:AE24)</f>
        <v>44</v>
      </c>
      <c r="AF18" s="35">
        <f ca="1">IFERROR(AE18/$Y18,"-")</f>
        <v>0.89795918367346939</v>
      </c>
      <c r="AG18" s="34">
        <f ca="1">SUM(AG19:AG24)</f>
        <v>16</v>
      </c>
      <c r="AH18" s="35">
        <f ca="1">IFERROR(AG18/$Y18,"-")</f>
        <v>0.32653061224489793</v>
      </c>
      <c r="AI18" s="34">
        <f ca="1">SUM(AI19:AI24)</f>
        <v>4</v>
      </c>
      <c r="AJ18" s="59">
        <f ca="1">IFERROR(AI18/$Y18,"-")</f>
        <v>8.1632653061224483E-2</v>
      </c>
      <c r="AK18" s="19"/>
    </row>
    <row r="19" spans="1:37" s="27" customFormat="1" x14ac:dyDescent="0.25">
      <c r="A19" s="19"/>
      <c r="B19" s="36" t="str">
        <f ca="1">IFERROR(INDEX(INDIRECT($C$18&amp;"SubID"),ROW(A1)),"")</f>
        <v>RB-1</v>
      </c>
      <c r="C19" s="37" t="str">
        <f ca="1">IFERROR(INDEX('Practice Panel'!$K$14:$K$29,MATCH(B19,'Practice Panel'!$J$14:$J$29,0)),"")</f>
        <v>Cranbrook</v>
      </c>
      <c r="D19" s="38">
        <f ca="1">SUMIFS(D$26:D$67,$B$26:$B$67,$B19)</f>
        <v>67</v>
      </c>
      <c r="E19" s="38">
        <f ca="1">SUMIFS(E$26:E$67,$B$26:$B$67,$B19)</f>
        <v>6</v>
      </c>
      <c r="F19" s="42">
        <f t="shared" ca="1" si="1"/>
        <v>8.9552238805970144E-2</v>
      </c>
      <c r="G19" s="38">
        <f ca="1">SUMIFS(G$26:G$67,$B$26:$B$67,$B19)</f>
        <v>5</v>
      </c>
      <c r="H19" s="42">
        <f t="shared" ref="H19:J67" ca="1" si="2">IFERROR(G19/$E19,"-")</f>
        <v>0.83333333333333337</v>
      </c>
      <c r="I19" s="38">
        <f ca="1">SUMIFS(I$26:I$67,$B$26:$B$67,$B19)</f>
        <v>5</v>
      </c>
      <c r="J19" s="42">
        <f t="shared" ca="1" si="2"/>
        <v>0.83333333333333337</v>
      </c>
      <c r="K19" s="38">
        <f ca="1">SUMIFS(K$26:K$67,$B$26:$B$67,$B19)</f>
        <v>5</v>
      </c>
      <c r="L19" s="42">
        <f t="shared" ref="L19" ca="1" si="3">IFERROR(K19/$E19,"-")</f>
        <v>0.83333333333333337</v>
      </c>
      <c r="M19" s="38">
        <f ca="1">SUMIFS(M$26:M$67,$B$26:$B$67,$B19)</f>
        <v>5</v>
      </c>
      <c r="N19" s="42">
        <f t="shared" ref="N19" ca="1" si="4">IFERROR(M19/$E19,"-")</f>
        <v>0.83333333333333337</v>
      </c>
      <c r="O19" s="38">
        <f ca="1">SUMIFS(O$26:O$67,$B$26:$B$67,$B19)</f>
        <v>5</v>
      </c>
      <c r="P19" s="42">
        <f t="shared" ref="P19" ca="1" si="5">IFERROR(O19/$E19,"-")</f>
        <v>0.83333333333333337</v>
      </c>
      <c r="Q19" s="38">
        <f ca="1">SUMIFS(Q$26:Q$67,$B$26:$B$67,$B19)</f>
        <v>5</v>
      </c>
      <c r="R19" s="42">
        <f t="shared" ref="R19" ca="1" si="6">IFERROR(Q19/$E19,"-")</f>
        <v>0.83333333333333337</v>
      </c>
      <c r="S19" s="38">
        <f ca="1">SUMIFS(S$26:S$67,$B$26:$B$67,$B19)</f>
        <v>6</v>
      </c>
      <c r="T19" s="42">
        <f t="shared" ref="T19" ca="1" si="7">IFERROR(S19/$E19,"-")</f>
        <v>1</v>
      </c>
      <c r="U19" s="38">
        <f ca="1">SUMIFS(U$26:U$67,$B$26:$B$67,$B19)</f>
        <v>5</v>
      </c>
      <c r="V19" s="60">
        <f t="shared" ref="V19" ca="1" si="8">IFERROR(U19/$E19,"-")</f>
        <v>0.83333333333333337</v>
      </c>
      <c r="W19" s="44"/>
      <c r="X19" s="38">
        <f ca="1">SUMIFS(X$26:X$67,$B$26:$B$67,$B19)</f>
        <v>6</v>
      </c>
      <c r="Y19" s="38">
        <f ca="1">SUMIFS(Y$26:Y$67,$B$26:$B$67,$B19)</f>
        <v>4</v>
      </c>
      <c r="Z19" s="42">
        <f t="shared" ref="Z19:Z67" ca="1" si="9">IFERROR(Y19/$X19,"-")</f>
        <v>0.66666666666666663</v>
      </c>
      <c r="AA19" s="38">
        <f ca="1">SUMIFS(AA$26:AA$67,$B$26:$B$67,$B19)</f>
        <v>4</v>
      </c>
      <c r="AB19" s="42">
        <f t="shared" ref="AB19:AB67" ca="1" si="10">IFERROR(AA19/$Y19,"-")</f>
        <v>1</v>
      </c>
      <c r="AC19" s="38">
        <f ca="1">SUMIFS(AC$26:AC$67,$B$26:$B$67,$B19)</f>
        <v>4</v>
      </c>
      <c r="AD19" s="42">
        <f t="shared" ref="AD19:AD67" ca="1" si="11">IFERROR(AC19/$Y19,"-")</f>
        <v>1</v>
      </c>
      <c r="AE19" s="38">
        <f ca="1">SUMIFS(AE$26:AE$67,$B$26:$B$67,$B19)</f>
        <v>4</v>
      </c>
      <c r="AF19" s="42">
        <f t="shared" ref="AF19:AF67" ca="1" si="12">IFERROR(AE19/$Y19,"-")</f>
        <v>1</v>
      </c>
      <c r="AG19" s="38">
        <f ca="1">SUMIFS(AG$26:AG$67,$B$26:$B$67,$B19)</f>
        <v>0</v>
      </c>
      <c r="AH19" s="42">
        <f t="shared" ref="AH19:AH67" ca="1" si="13">IFERROR(AG19/$Y19,"-")</f>
        <v>0</v>
      </c>
      <c r="AI19" s="38">
        <f ca="1">SUMIFS(AI$26:AI$67,$B$26:$B$67,$B19)</f>
        <v>0</v>
      </c>
      <c r="AJ19" s="60">
        <f t="shared" ref="AJ19:AJ67" ca="1" si="14">IFERROR(AI19/$Y19,"-")</f>
        <v>0</v>
      </c>
      <c r="AK19" s="19"/>
    </row>
    <row r="20" spans="1:37" s="27" customFormat="1" x14ac:dyDescent="0.25">
      <c r="A20" s="19"/>
      <c r="B20" s="36" t="str">
        <f t="shared" ref="B20:B24" ca="1" si="15">IFERROR(INDEX(INDIRECT($C$18&amp;"SubID"),ROW(A2)),"")</f>
        <v>RB-2</v>
      </c>
      <c r="C20" s="37" t="str">
        <f ca="1">IFERROR(INDEX('Practice Panel'!$K$14:$K$29,MATCH(B20,'Practice Panel'!$J$14:$J$29,0)),"")</f>
        <v>Fairlop</v>
      </c>
      <c r="D20" s="38">
        <f t="shared" ref="D20:E24" ca="1" si="16">SUMIFS(D$26:D$67,$B$26:$B$67,$B20)</f>
        <v>79</v>
      </c>
      <c r="E20" s="38">
        <f t="shared" ca="1" si="16"/>
        <v>16</v>
      </c>
      <c r="F20" s="42">
        <f t="shared" ca="1" si="1"/>
        <v>0.20253164556962025</v>
      </c>
      <c r="G20" s="38">
        <f t="shared" ref="G20:U24" ca="1" si="17">SUMIFS(G$26:G$67,$B$26:$B$67,$B20)</f>
        <v>12</v>
      </c>
      <c r="H20" s="42">
        <f t="shared" ca="1" si="2"/>
        <v>0.75</v>
      </c>
      <c r="I20" s="38">
        <f t="shared" ca="1" si="17"/>
        <v>15</v>
      </c>
      <c r="J20" s="42">
        <f t="shared" ca="1" si="2"/>
        <v>0.9375</v>
      </c>
      <c r="K20" s="38">
        <f t="shared" ca="1" si="17"/>
        <v>14</v>
      </c>
      <c r="L20" s="42">
        <f t="shared" ref="L20" ca="1" si="18">IFERROR(K20/$E20,"-")</f>
        <v>0.875</v>
      </c>
      <c r="M20" s="38">
        <f t="shared" ca="1" si="17"/>
        <v>16</v>
      </c>
      <c r="N20" s="42">
        <f t="shared" ref="N20" ca="1" si="19">IFERROR(M20/$E20,"-")</f>
        <v>1</v>
      </c>
      <c r="O20" s="38">
        <f t="shared" ca="1" si="17"/>
        <v>15</v>
      </c>
      <c r="P20" s="42">
        <f t="shared" ref="P20" ca="1" si="20">IFERROR(O20/$E20,"-")</f>
        <v>0.9375</v>
      </c>
      <c r="Q20" s="38">
        <f t="shared" ca="1" si="17"/>
        <v>16</v>
      </c>
      <c r="R20" s="42">
        <f t="shared" ref="R20" ca="1" si="21">IFERROR(Q20/$E20,"-")</f>
        <v>1</v>
      </c>
      <c r="S20" s="38">
        <f t="shared" ca="1" si="17"/>
        <v>9</v>
      </c>
      <c r="T20" s="42">
        <f t="shared" ref="T20" ca="1" si="22">IFERROR(S20/$E20,"-")</f>
        <v>0.5625</v>
      </c>
      <c r="U20" s="38">
        <f t="shared" ca="1" si="17"/>
        <v>12</v>
      </c>
      <c r="V20" s="60">
        <f t="shared" ref="V20" ca="1" si="23">IFERROR(U20/$E20,"-")</f>
        <v>0.75</v>
      </c>
      <c r="W20" s="44"/>
      <c r="X20" s="38">
        <f t="shared" ref="X20:Y24" ca="1" si="24">SUMIFS(X$26:X$67,$B$26:$B$67,$B20)</f>
        <v>16</v>
      </c>
      <c r="Y20" s="38">
        <f t="shared" ca="1" si="24"/>
        <v>14</v>
      </c>
      <c r="Z20" s="42">
        <f t="shared" ca="1" si="9"/>
        <v>0.875</v>
      </c>
      <c r="AA20" s="38">
        <f t="shared" ref="AA20:AA24" ca="1" si="25">SUMIFS(AA$26:AA$67,$B$26:$B$67,$B20)</f>
        <v>13</v>
      </c>
      <c r="AB20" s="42">
        <f t="shared" ca="1" si="10"/>
        <v>0.9285714285714286</v>
      </c>
      <c r="AC20" s="38">
        <f t="shared" ref="AC20:AC24" ca="1" si="26">SUMIFS(AC$26:AC$67,$B$26:$B$67,$B20)</f>
        <v>13</v>
      </c>
      <c r="AD20" s="42">
        <f t="shared" ca="1" si="11"/>
        <v>0.9285714285714286</v>
      </c>
      <c r="AE20" s="38">
        <f t="shared" ref="AE20:AE24" ca="1" si="27">SUMIFS(AE$26:AE$67,$B$26:$B$67,$B20)</f>
        <v>14</v>
      </c>
      <c r="AF20" s="42">
        <f t="shared" ca="1" si="12"/>
        <v>1</v>
      </c>
      <c r="AG20" s="38">
        <f t="shared" ref="AG20:AG24" ca="1" si="28">SUMIFS(AG$26:AG$67,$B$26:$B$67,$B20)</f>
        <v>2</v>
      </c>
      <c r="AH20" s="42">
        <f t="shared" ca="1" si="13"/>
        <v>0.14285714285714285</v>
      </c>
      <c r="AI20" s="38">
        <f t="shared" ref="AI20:AI24" ca="1" si="29">SUMIFS(AI$26:AI$67,$B$26:$B$67,$B20)</f>
        <v>0</v>
      </c>
      <c r="AJ20" s="60">
        <f t="shared" ca="1" si="14"/>
        <v>0</v>
      </c>
      <c r="AK20" s="19"/>
    </row>
    <row r="21" spans="1:37" s="27" customFormat="1" x14ac:dyDescent="0.25">
      <c r="A21" s="19"/>
      <c r="B21" s="36" t="str">
        <f t="shared" ca="1" si="15"/>
        <v>RB-3</v>
      </c>
      <c r="C21" s="37" t="str">
        <f ca="1">IFERROR(INDEX('Practice Panel'!$K$14:$K$29,MATCH(B21,'Practice Panel'!$J$14:$J$29,0)),"")</f>
        <v>Seven Kings</v>
      </c>
      <c r="D21" s="38">
        <f t="shared" ca="1" si="16"/>
        <v>62</v>
      </c>
      <c r="E21" s="38">
        <f t="shared" ca="1" si="16"/>
        <v>4</v>
      </c>
      <c r="F21" s="42">
        <f t="shared" ca="1" si="1"/>
        <v>6.4516129032258063E-2</v>
      </c>
      <c r="G21" s="38">
        <f t="shared" ca="1" si="17"/>
        <v>4</v>
      </c>
      <c r="H21" s="42">
        <f t="shared" ca="1" si="2"/>
        <v>1</v>
      </c>
      <c r="I21" s="38">
        <f t="shared" ca="1" si="17"/>
        <v>4</v>
      </c>
      <c r="J21" s="42">
        <f t="shared" ca="1" si="2"/>
        <v>1</v>
      </c>
      <c r="K21" s="38">
        <f t="shared" ca="1" si="17"/>
        <v>4</v>
      </c>
      <c r="L21" s="42">
        <f t="shared" ref="L21" ca="1" si="30">IFERROR(K21/$E21,"-")</f>
        <v>1</v>
      </c>
      <c r="M21" s="38">
        <f t="shared" ca="1" si="17"/>
        <v>4</v>
      </c>
      <c r="N21" s="42">
        <f t="shared" ref="N21" ca="1" si="31">IFERROR(M21/$E21,"-")</f>
        <v>1</v>
      </c>
      <c r="O21" s="38">
        <f t="shared" ca="1" si="17"/>
        <v>4</v>
      </c>
      <c r="P21" s="42">
        <f t="shared" ref="P21" ca="1" si="32">IFERROR(O21/$E21,"-")</f>
        <v>1</v>
      </c>
      <c r="Q21" s="38">
        <f t="shared" ca="1" si="17"/>
        <v>3</v>
      </c>
      <c r="R21" s="42">
        <f t="shared" ref="R21" ca="1" si="33">IFERROR(Q21/$E21,"-")</f>
        <v>0.75</v>
      </c>
      <c r="S21" s="38">
        <f t="shared" ca="1" si="17"/>
        <v>2</v>
      </c>
      <c r="T21" s="42">
        <f t="shared" ref="T21" ca="1" si="34">IFERROR(S21/$E21,"-")</f>
        <v>0.5</v>
      </c>
      <c r="U21" s="38">
        <f t="shared" ca="1" si="17"/>
        <v>3</v>
      </c>
      <c r="V21" s="60">
        <f t="shared" ref="V21" ca="1" si="35">IFERROR(U21/$E21,"-")</f>
        <v>0.75</v>
      </c>
      <c r="W21" s="44"/>
      <c r="X21" s="38">
        <f t="shared" ca="1" si="24"/>
        <v>4</v>
      </c>
      <c r="Y21" s="38">
        <f t="shared" ca="1" si="24"/>
        <v>3</v>
      </c>
      <c r="Z21" s="42">
        <f t="shared" ca="1" si="9"/>
        <v>0.75</v>
      </c>
      <c r="AA21" s="38">
        <f t="shared" ca="1" si="25"/>
        <v>3</v>
      </c>
      <c r="AB21" s="42">
        <f t="shared" ca="1" si="10"/>
        <v>1</v>
      </c>
      <c r="AC21" s="38">
        <f t="shared" ca="1" si="26"/>
        <v>3</v>
      </c>
      <c r="AD21" s="42">
        <f t="shared" ca="1" si="11"/>
        <v>1</v>
      </c>
      <c r="AE21" s="38">
        <f t="shared" ca="1" si="27"/>
        <v>3</v>
      </c>
      <c r="AF21" s="42">
        <f t="shared" ca="1" si="12"/>
        <v>1</v>
      </c>
      <c r="AG21" s="38">
        <f t="shared" ca="1" si="28"/>
        <v>2</v>
      </c>
      <c r="AH21" s="42">
        <f t="shared" ca="1" si="13"/>
        <v>0.66666666666666663</v>
      </c>
      <c r="AI21" s="38">
        <f t="shared" ca="1" si="29"/>
        <v>0</v>
      </c>
      <c r="AJ21" s="60">
        <f t="shared" ca="1" si="14"/>
        <v>0</v>
      </c>
      <c r="AK21" s="19"/>
    </row>
    <row r="22" spans="1:37" s="27" customFormat="1" x14ac:dyDescent="0.25">
      <c r="A22" s="19"/>
      <c r="B22" s="36" t="str">
        <f t="shared" ca="1" si="15"/>
        <v>RB-4</v>
      </c>
      <c r="C22" s="37" t="str">
        <f ca="1">IFERROR(INDEX('Practice Panel'!$K$14:$K$29,MATCH(B22,'Practice Panel'!$J$14:$J$29,0)),"")</f>
        <v>Wanstead &amp; Woodford</v>
      </c>
      <c r="D22" s="38">
        <f t="shared" ca="1" si="16"/>
        <v>185</v>
      </c>
      <c r="E22" s="38">
        <f t="shared" ca="1" si="16"/>
        <v>23</v>
      </c>
      <c r="F22" s="42">
        <f t="shared" ca="1" si="1"/>
        <v>0.12432432432432433</v>
      </c>
      <c r="G22" s="38">
        <f t="shared" ca="1" si="17"/>
        <v>16</v>
      </c>
      <c r="H22" s="42">
        <f t="shared" ca="1" si="2"/>
        <v>0.69565217391304346</v>
      </c>
      <c r="I22" s="38">
        <f t="shared" ca="1" si="17"/>
        <v>21</v>
      </c>
      <c r="J22" s="42">
        <f t="shared" ca="1" si="2"/>
        <v>0.91304347826086951</v>
      </c>
      <c r="K22" s="38">
        <f t="shared" ca="1" si="17"/>
        <v>18</v>
      </c>
      <c r="L22" s="42">
        <f t="shared" ref="L22" ca="1" si="36">IFERROR(K22/$E22,"-")</f>
        <v>0.78260869565217395</v>
      </c>
      <c r="M22" s="38">
        <f t="shared" ca="1" si="17"/>
        <v>23</v>
      </c>
      <c r="N22" s="42">
        <f t="shared" ref="N22" ca="1" si="37">IFERROR(M22/$E22,"-")</f>
        <v>1</v>
      </c>
      <c r="O22" s="38">
        <f t="shared" ca="1" si="17"/>
        <v>23</v>
      </c>
      <c r="P22" s="42">
        <f t="shared" ref="P22" ca="1" si="38">IFERROR(O22/$E22,"-")</f>
        <v>1</v>
      </c>
      <c r="Q22" s="38">
        <f t="shared" ca="1" si="17"/>
        <v>20</v>
      </c>
      <c r="R22" s="42">
        <f t="shared" ref="R22" ca="1" si="39">IFERROR(Q22/$E22,"-")</f>
        <v>0.86956521739130432</v>
      </c>
      <c r="S22" s="38">
        <f t="shared" ca="1" si="17"/>
        <v>13</v>
      </c>
      <c r="T22" s="42">
        <f t="shared" ref="T22" ca="1" si="40">IFERROR(S22/$E22,"-")</f>
        <v>0.56521739130434778</v>
      </c>
      <c r="U22" s="38">
        <f t="shared" ca="1" si="17"/>
        <v>19</v>
      </c>
      <c r="V22" s="60">
        <f t="shared" ref="V22" ca="1" si="41">IFERROR(U22/$E22,"-")</f>
        <v>0.82608695652173914</v>
      </c>
      <c r="W22" s="44"/>
      <c r="X22" s="38">
        <f t="shared" ca="1" si="24"/>
        <v>23</v>
      </c>
      <c r="Y22" s="38">
        <f t="shared" ca="1" si="24"/>
        <v>19</v>
      </c>
      <c r="Z22" s="42">
        <f t="shared" ca="1" si="9"/>
        <v>0.82608695652173914</v>
      </c>
      <c r="AA22" s="38">
        <f t="shared" ca="1" si="25"/>
        <v>15</v>
      </c>
      <c r="AB22" s="42">
        <f t="shared" ca="1" si="10"/>
        <v>0.78947368421052633</v>
      </c>
      <c r="AC22" s="38">
        <f t="shared" ca="1" si="26"/>
        <v>15</v>
      </c>
      <c r="AD22" s="42">
        <f t="shared" ca="1" si="11"/>
        <v>0.78947368421052633</v>
      </c>
      <c r="AE22" s="38">
        <f t="shared" ca="1" si="27"/>
        <v>16</v>
      </c>
      <c r="AF22" s="42">
        <f t="shared" ca="1" si="12"/>
        <v>0.84210526315789469</v>
      </c>
      <c r="AG22" s="38">
        <f t="shared" ca="1" si="28"/>
        <v>12</v>
      </c>
      <c r="AH22" s="42">
        <f t="shared" ca="1" si="13"/>
        <v>0.63157894736842102</v>
      </c>
      <c r="AI22" s="38">
        <f t="shared" ca="1" si="29"/>
        <v>4</v>
      </c>
      <c r="AJ22" s="60">
        <f t="shared" ca="1" si="14"/>
        <v>0.21052631578947367</v>
      </c>
      <c r="AK22" s="19"/>
    </row>
    <row r="23" spans="1:37" s="27" customFormat="1" x14ac:dyDescent="0.25">
      <c r="A23" s="19"/>
      <c r="B23" s="36" t="str">
        <f t="shared" ca="1" si="15"/>
        <v>RB-5</v>
      </c>
      <c r="C23" s="37" t="str">
        <f ca="1">IFERROR(INDEX('Practice Panel'!$K$14:$K$29,MATCH(B23,'Practice Panel'!$J$14:$J$29,0)),"")</f>
        <v>Loxford</v>
      </c>
      <c r="D23" s="38">
        <f t="shared" ca="1" si="16"/>
        <v>59</v>
      </c>
      <c r="E23" s="38">
        <f t="shared" ca="1" si="16"/>
        <v>0</v>
      </c>
      <c r="F23" s="42">
        <f t="shared" ca="1" si="1"/>
        <v>0</v>
      </c>
      <c r="G23" s="38">
        <f t="shared" ca="1" si="17"/>
        <v>1</v>
      </c>
      <c r="H23" s="42" t="str">
        <f t="shared" ca="1" si="2"/>
        <v>-</v>
      </c>
      <c r="I23" s="38">
        <f t="shared" ca="1" si="17"/>
        <v>0</v>
      </c>
      <c r="J23" s="42" t="str">
        <f t="shared" ca="1" si="2"/>
        <v>-</v>
      </c>
      <c r="K23" s="38">
        <f t="shared" ca="1" si="17"/>
        <v>0</v>
      </c>
      <c r="L23" s="42" t="str">
        <f t="shared" ref="L23" ca="1" si="42">IFERROR(K23/$E23,"-")</f>
        <v>-</v>
      </c>
      <c r="M23" s="38">
        <f t="shared" ca="1" si="17"/>
        <v>0</v>
      </c>
      <c r="N23" s="42" t="str">
        <f t="shared" ref="N23" ca="1" si="43">IFERROR(M23/$E23,"-")</f>
        <v>-</v>
      </c>
      <c r="O23" s="38">
        <f t="shared" ca="1" si="17"/>
        <v>0</v>
      </c>
      <c r="P23" s="42" t="str">
        <f t="shared" ref="P23" ca="1" si="44">IFERROR(O23/$E23,"-")</f>
        <v>-</v>
      </c>
      <c r="Q23" s="38">
        <f t="shared" ca="1" si="17"/>
        <v>0</v>
      </c>
      <c r="R23" s="42" t="str">
        <f t="shared" ref="R23" ca="1" si="45">IFERROR(Q23/$E23,"-")</f>
        <v>-</v>
      </c>
      <c r="S23" s="38">
        <f t="shared" ca="1" si="17"/>
        <v>0</v>
      </c>
      <c r="T23" s="42" t="str">
        <f t="shared" ref="T23" ca="1" si="46">IFERROR(S23/$E23,"-")</f>
        <v>-</v>
      </c>
      <c r="U23" s="38">
        <f t="shared" ca="1" si="17"/>
        <v>0</v>
      </c>
      <c r="V23" s="60" t="str">
        <f t="shared" ref="V23" ca="1" si="47">IFERROR(U23/$E23,"-")</f>
        <v>-</v>
      </c>
      <c r="W23" s="44"/>
      <c r="X23" s="38">
        <f t="shared" ca="1" si="24"/>
        <v>0</v>
      </c>
      <c r="Y23" s="38">
        <f t="shared" ca="1" si="24"/>
        <v>0</v>
      </c>
      <c r="Z23" s="42" t="str">
        <f t="shared" ca="1" si="9"/>
        <v>-</v>
      </c>
      <c r="AA23" s="38">
        <f t="shared" ca="1" si="25"/>
        <v>0</v>
      </c>
      <c r="AB23" s="42" t="str">
        <f t="shared" ca="1" si="10"/>
        <v>-</v>
      </c>
      <c r="AC23" s="38">
        <f t="shared" ca="1" si="26"/>
        <v>0</v>
      </c>
      <c r="AD23" s="42" t="str">
        <f t="shared" ca="1" si="11"/>
        <v>-</v>
      </c>
      <c r="AE23" s="38">
        <f t="shared" ca="1" si="27"/>
        <v>0</v>
      </c>
      <c r="AF23" s="42" t="str">
        <f t="shared" ca="1" si="12"/>
        <v>-</v>
      </c>
      <c r="AG23" s="38">
        <f t="shared" ca="1" si="28"/>
        <v>0</v>
      </c>
      <c r="AH23" s="42" t="str">
        <f t="shared" ca="1" si="13"/>
        <v>-</v>
      </c>
      <c r="AI23" s="38">
        <f t="shared" ca="1" si="29"/>
        <v>0</v>
      </c>
      <c r="AJ23" s="60" t="str">
        <f t="shared" ca="1" si="14"/>
        <v>-</v>
      </c>
      <c r="AK23" s="19"/>
    </row>
    <row r="24" spans="1:37" s="27" customFormat="1" x14ac:dyDescent="0.25">
      <c r="A24" s="19"/>
      <c r="B24" s="19" t="str">
        <f t="shared" ca="1" si="15"/>
        <v>RB-6</v>
      </c>
      <c r="C24" s="37" t="str">
        <f ca="1">IFERROR(INDEX('Practice Panel'!$K$14:$K$29,MATCH(B24,'Practice Panel'!$J$14:$J$29,0)),"")</f>
        <v>NewCross Alliance</v>
      </c>
      <c r="D24" s="38">
        <f t="shared" ca="1" si="16"/>
        <v>74</v>
      </c>
      <c r="E24" s="38">
        <f t="shared" ca="1" si="16"/>
        <v>12</v>
      </c>
      <c r="F24" s="42">
        <f t="shared" ca="1" si="1"/>
        <v>0.16216216216216217</v>
      </c>
      <c r="G24" s="38">
        <f t="shared" ca="1" si="17"/>
        <v>6</v>
      </c>
      <c r="H24" s="42">
        <f t="shared" ca="1" si="2"/>
        <v>0.5</v>
      </c>
      <c r="I24" s="38">
        <f t="shared" ca="1" si="17"/>
        <v>8</v>
      </c>
      <c r="J24" s="42">
        <f t="shared" ca="1" si="2"/>
        <v>0.66666666666666663</v>
      </c>
      <c r="K24" s="38">
        <f t="shared" ca="1" si="17"/>
        <v>9</v>
      </c>
      <c r="L24" s="42">
        <f t="shared" ref="L24" ca="1" si="48">IFERROR(K24/$E24,"-")</f>
        <v>0.75</v>
      </c>
      <c r="M24" s="38">
        <f t="shared" ca="1" si="17"/>
        <v>10</v>
      </c>
      <c r="N24" s="42">
        <f t="shared" ref="N24" ca="1" si="49">IFERROR(M24/$E24,"-")</f>
        <v>0.83333333333333337</v>
      </c>
      <c r="O24" s="38">
        <f t="shared" ca="1" si="17"/>
        <v>12</v>
      </c>
      <c r="P24" s="42">
        <f t="shared" ref="P24" ca="1" si="50">IFERROR(O24/$E24,"-")</f>
        <v>1</v>
      </c>
      <c r="Q24" s="38">
        <f t="shared" ca="1" si="17"/>
        <v>11</v>
      </c>
      <c r="R24" s="42">
        <f t="shared" ref="R24" ca="1" si="51">IFERROR(Q24/$E24,"-")</f>
        <v>0.91666666666666663</v>
      </c>
      <c r="S24" s="38">
        <f t="shared" ca="1" si="17"/>
        <v>10</v>
      </c>
      <c r="T24" s="42">
        <f t="shared" ref="T24" ca="1" si="52">IFERROR(S24/$E24,"-")</f>
        <v>0.83333333333333337</v>
      </c>
      <c r="U24" s="38">
        <f t="shared" ca="1" si="17"/>
        <v>7</v>
      </c>
      <c r="V24" s="60">
        <f t="shared" ref="V24" ca="1" si="53">IFERROR(U24/$E24,"-")</f>
        <v>0.58333333333333337</v>
      </c>
      <c r="W24" s="44"/>
      <c r="X24" s="38">
        <f t="shared" ca="1" si="24"/>
        <v>12</v>
      </c>
      <c r="Y24" s="38">
        <f t="shared" ca="1" si="24"/>
        <v>9</v>
      </c>
      <c r="Z24" s="42">
        <f t="shared" ca="1" si="9"/>
        <v>0.75</v>
      </c>
      <c r="AA24" s="38">
        <f t="shared" ca="1" si="25"/>
        <v>7</v>
      </c>
      <c r="AB24" s="42"/>
      <c r="AC24" s="38">
        <f t="shared" ca="1" si="26"/>
        <v>7</v>
      </c>
      <c r="AD24" s="42">
        <f t="shared" ca="1" si="11"/>
        <v>0.77777777777777779</v>
      </c>
      <c r="AE24" s="38">
        <f t="shared" ca="1" si="27"/>
        <v>7</v>
      </c>
      <c r="AF24" s="42">
        <f t="shared" ca="1" si="12"/>
        <v>0.77777777777777779</v>
      </c>
      <c r="AG24" s="38">
        <f t="shared" ca="1" si="28"/>
        <v>0</v>
      </c>
      <c r="AH24" s="42">
        <f t="shared" ca="1" si="13"/>
        <v>0</v>
      </c>
      <c r="AI24" s="38">
        <f t="shared" ca="1" si="29"/>
        <v>0</v>
      </c>
      <c r="AJ24" s="60">
        <f t="shared" ca="1" si="14"/>
        <v>0</v>
      </c>
      <c r="AK24" s="19"/>
    </row>
    <row r="25" spans="1:37" x14ac:dyDescent="0.25">
      <c r="A25" s="39"/>
      <c r="B25" s="40"/>
      <c r="C25" s="39"/>
      <c r="D25" s="41"/>
      <c r="E25" s="41"/>
      <c r="F25" s="43"/>
      <c r="G25" s="41"/>
      <c r="H25" s="43"/>
      <c r="I25" s="41"/>
      <c r="J25" s="43"/>
      <c r="K25" s="41"/>
      <c r="L25" s="43"/>
      <c r="M25" s="41"/>
      <c r="N25" s="43"/>
      <c r="O25" s="41"/>
      <c r="P25" s="43"/>
      <c r="Q25" s="41"/>
      <c r="R25" s="43"/>
      <c r="S25" s="41"/>
      <c r="T25" s="43"/>
      <c r="U25" s="41"/>
      <c r="V25" s="58"/>
      <c r="W25" s="44"/>
      <c r="X25" s="41"/>
      <c r="Y25" s="41"/>
      <c r="Z25" s="43"/>
      <c r="AA25" s="41"/>
      <c r="AB25" s="43" t="str">
        <f t="shared" si="10"/>
        <v>-</v>
      </c>
      <c r="AC25" s="41"/>
      <c r="AD25" s="43"/>
      <c r="AE25" s="41"/>
      <c r="AF25" s="43"/>
      <c r="AG25" s="41"/>
      <c r="AH25" s="43"/>
      <c r="AI25" s="41"/>
      <c r="AJ25" s="43" t="str">
        <f t="shared" si="14"/>
        <v>-</v>
      </c>
      <c r="AK25" s="19"/>
    </row>
    <row r="26" spans="1:37" x14ac:dyDescent="0.25">
      <c r="A26" s="49" t="s">
        <v>25</v>
      </c>
      <c r="B26" s="36" t="s">
        <v>26</v>
      </c>
      <c r="C26" t="s">
        <v>27</v>
      </c>
      <c r="D26" s="38">
        <f ca="1">SUMIFS(INDIRECT(D$15),_01_EMIS_Data[OrgID],$A26,_01_EMIS_Data[Rel_D],$C$17)</f>
        <v>13</v>
      </c>
      <c r="E26" s="38">
        <f ca="1">SUMIFS(INDIRECT(E$15),_01_EMIS_Data[OrgID],$A26,_01_EMIS_Data[Rel_D],$C$17)</f>
        <v>0</v>
      </c>
      <c r="F26" s="42">
        <f t="shared" ca="1" si="1"/>
        <v>0</v>
      </c>
      <c r="G26" s="38">
        <f ca="1">SUMIFS(INDIRECT(G$15),_01_EMIS_Data[OrgID],$A26,_01_EMIS_Data[Rel_D],$C$17)</f>
        <v>0</v>
      </c>
      <c r="H26" s="42" t="str">
        <f t="shared" ca="1" si="2"/>
        <v>-</v>
      </c>
      <c r="I26" s="38">
        <f ca="1">SUMIFS(INDIRECT(I$15),_01_EMIS_Data[OrgID],$A26,_01_EMIS_Data[Rel_D],$C$17)</f>
        <v>0</v>
      </c>
      <c r="J26" s="42" t="str">
        <f t="shared" ca="1" si="2"/>
        <v>-</v>
      </c>
      <c r="K26" s="38">
        <f ca="1">SUMIFS(INDIRECT(K$15),_01_EMIS_Data[OrgID],$A26,_01_EMIS_Data[Rel_D],$C$17)</f>
        <v>0</v>
      </c>
      <c r="L26" s="42" t="str">
        <f t="shared" ref="L26" ca="1" si="54">IFERROR(K26/$E26,"-")</f>
        <v>-</v>
      </c>
      <c r="M26" s="38">
        <f ca="1">SUMIFS(INDIRECT(M$15),_01_EMIS_Data[OrgID],$A26,_01_EMIS_Data[Rel_D],$C$17)</f>
        <v>0</v>
      </c>
      <c r="N26" s="42" t="str">
        <f t="shared" ref="N26" ca="1" si="55">IFERROR(M26/$E26,"-")</f>
        <v>-</v>
      </c>
      <c r="O26" s="38">
        <f ca="1">SUMIFS(INDIRECT(O$15),_01_EMIS_Data[OrgID],$A26,_01_EMIS_Data[Rel_D],$C$17)</f>
        <v>0</v>
      </c>
      <c r="P26" s="42" t="str">
        <f t="shared" ref="P26" ca="1" si="56">IFERROR(O26/$E26,"-")</f>
        <v>-</v>
      </c>
      <c r="Q26" s="38">
        <f ca="1">SUMIFS(INDIRECT(Q$15),_01_EMIS_Data[OrgID],$A26,_01_EMIS_Data[Rel_D],$C$17)</f>
        <v>0</v>
      </c>
      <c r="R26" s="42" t="str">
        <f t="shared" ref="R26" ca="1" si="57">IFERROR(Q26/$E26,"-")</f>
        <v>-</v>
      </c>
      <c r="S26" s="38">
        <f ca="1">SUMIFS(INDIRECT(S$15),_01_EMIS_Data[OrgID],$A26,_01_EMIS_Data[Rel_D],$C$17)</f>
        <v>0</v>
      </c>
      <c r="T26" s="42" t="str">
        <f t="shared" ref="T26" ca="1" si="58">IFERROR(S26/$E26,"-")</f>
        <v>-</v>
      </c>
      <c r="U26" s="38">
        <f ca="1">SUMIFS(INDIRECT(U$15),_01_EMIS_Data[OrgID],$A26,_01_EMIS_Data[Rel_D],$C$17)</f>
        <v>0</v>
      </c>
      <c r="V26" s="42" t="str">
        <f t="shared" ref="V26" ca="1" si="59">IFERROR(U26/$E26,"-")</f>
        <v>-</v>
      </c>
      <c r="W26" s="19"/>
      <c r="X26" s="38">
        <f ca="1">SUMIFS(INDIRECT(X$15),_01_EMIS_Data[OrgID],$A26,_01_EMIS_Data[Rel_D],$C$17)</f>
        <v>0</v>
      </c>
      <c r="Y26" s="38">
        <f ca="1">SUMIFS(INDIRECT(Y$15),_01_EMIS_Data[OrgID],$A26,_01_EMIS_Data[Rel_D],$C$17)</f>
        <v>0</v>
      </c>
      <c r="Z26" s="42" t="str">
        <f t="shared" ca="1" si="9"/>
        <v>-</v>
      </c>
      <c r="AA26" s="38">
        <f ca="1">SUMIFS(INDIRECT(AA$15),_01_EMIS_Data[OrgID],$A26,_01_EMIS_Data[Rel_D],$C$17)</f>
        <v>0</v>
      </c>
      <c r="AB26" s="42" t="str">
        <f t="shared" ca="1" si="10"/>
        <v>-</v>
      </c>
      <c r="AC26" s="38">
        <f ca="1">SUMIFS(INDIRECT(AC$15),_01_EMIS_Data[OrgID],$A26,_01_EMIS_Data[Rel_D],$C$17)</f>
        <v>0</v>
      </c>
      <c r="AD26" s="42" t="str">
        <f t="shared" ca="1" si="11"/>
        <v>-</v>
      </c>
      <c r="AE26" s="38">
        <f ca="1">SUMIFS(INDIRECT(AE$15),_01_EMIS_Data[OrgID],$A26,_01_EMIS_Data[Rel_D],$C$17)</f>
        <v>0</v>
      </c>
      <c r="AF26" s="42" t="str">
        <f t="shared" ca="1" si="12"/>
        <v>-</v>
      </c>
      <c r="AG26" s="38">
        <f ca="1">SUMIFS(INDIRECT(AG$15),_01_EMIS_Data[OrgID],$A26,_01_EMIS_Data[Rel_D],$C$17)</f>
        <v>0</v>
      </c>
      <c r="AH26" s="42" t="str">
        <f t="shared" ca="1" si="13"/>
        <v>-</v>
      </c>
      <c r="AI26" s="38">
        <f ca="1">SUMIFS(INDIRECT(AI$15),_01_EMIS_Data[OrgID],$A26,_01_EMIS_Data[Rel_D],$C$17)</f>
        <v>0</v>
      </c>
      <c r="AJ26" s="42" t="str">
        <f t="shared" ca="1" si="14"/>
        <v>-</v>
      </c>
      <c r="AK26" s="19"/>
    </row>
    <row r="27" spans="1:37" x14ac:dyDescent="0.25">
      <c r="A27" s="49" t="s">
        <v>28</v>
      </c>
      <c r="B27" s="36" t="s">
        <v>26</v>
      </c>
      <c r="C27" t="s">
        <v>29</v>
      </c>
      <c r="D27" s="38">
        <f ca="1">SUMIFS(INDIRECT(D$15),_01_EMIS_Data[OrgID],$A27,_01_EMIS_Data[Rel_D],$C$17)</f>
        <v>8</v>
      </c>
      <c r="E27" s="38">
        <f ca="1">SUMIFS(INDIRECT(E$15),_01_EMIS_Data[OrgID],$A27,_01_EMIS_Data[Rel_D],$C$17)</f>
        <v>0</v>
      </c>
      <c r="F27" s="42">
        <f t="shared" ca="1" si="1"/>
        <v>0</v>
      </c>
      <c r="G27" s="38">
        <f ca="1">SUMIFS(INDIRECT(G$15),_01_EMIS_Data[OrgID],$A27,_01_EMIS_Data[Rel_D],$C$17)</f>
        <v>0</v>
      </c>
      <c r="H27" s="42" t="str">
        <f t="shared" ca="1" si="2"/>
        <v>-</v>
      </c>
      <c r="I27" s="38">
        <f ca="1">SUMIFS(INDIRECT(I$15),_01_EMIS_Data[OrgID],$A27,_01_EMIS_Data[Rel_D],$C$17)</f>
        <v>0</v>
      </c>
      <c r="J27" s="42" t="str">
        <f t="shared" ca="1" si="2"/>
        <v>-</v>
      </c>
      <c r="K27" s="38">
        <f ca="1">SUMIFS(INDIRECT(K$15),_01_EMIS_Data[OrgID],$A27,_01_EMIS_Data[Rel_D],$C$17)</f>
        <v>0</v>
      </c>
      <c r="L27" s="42" t="str">
        <f t="shared" ref="L27" ca="1" si="60">IFERROR(K27/$E27,"-")</f>
        <v>-</v>
      </c>
      <c r="M27" s="38">
        <f ca="1">SUMIFS(INDIRECT(M$15),_01_EMIS_Data[OrgID],$A27,_01_EMIS_Data[Rel_D],$C$17)</f>
        <v>0</v>
      </c>
      <c r="N27" s="42" t="str">
        <f t="shared" ref="N27" ca="1" si="61">IFERROR(M27/$E27,"-")</f>
        <v>-</v>
      </c>
      <c r="O27" s="38">
        <f ca="1">SUMIFS(INDIRECT(O$15),_01_EMIS_Data[OrgID],$A27,_01_EMIS_Data[Rel_D],$C$17)</f>
        <v>0</v>
      </c>
      <c r="P27" s="42" t="str">
        <f t="shared" ref="P27" ca="1" si="62">IFERROR(O27/$E27,"-")</f>
        <v>-</v>
      </c>
      <c r="Q27" s="38">
        <f ca="1">SUMIFS(INDIRECT(Q$15),_01_EMIS_Data[OrgID],$A27,_01_EMIS_Data[Rel_D],$C$17)</f>
        <v>0</v>
      </c>
      <c r="R27" s="42" t="str">
        <f t="shared" ref="R27" ca="1" si="63">IFERROR(Q27/$E27,"-")</f>
        <v>-</v>
      </c>
      <c r="S27" s="38">
        <f ca="1">SUMIFS(INDIRECT(S$15),_01_EMIS_Data[OrgID],$A27,_01_EMIS_Data[Rel_D],$C$17)</f>
        <v>0</v>
      </c>
      <c r="T27" s="42" t="str">
        <f t="shared" ref="T27" ca="1" si="64">IFERROR(S27/$E27,"-")</f>
        <v>-</v>
      </c>
      <c r="U27" s="38">
        <f ca="1">SUMIFS(INDIRECT(U$15),_01_EMIS_Data[OrgID],$A27,_01_EMIS_Data[Rel_D],$C$17)</f>
        <v>0</v>
      </c>
      <c r="V27" s="42" t="str">
        <f t="shared" ref="V27" ca="1" si="65">IFERROR(U27/$E27,"-")</f>
        <v>-</v>
      </c>
      <c r="W27" s="19"/>
      <c r="X27" s="38">
        <f ca="1">SUMIFS(INDIRECT(X$15),_01_EMIS_Data[OrgID],$A27,_01_EMIS_Data[Rel_D],$C$17)</f>
        <v>0</v>
      </c>
      <c r="Y27" s="38">
        <f ca="1">SUMIFS(INDIRECT(Y$15),_01_EMIS_Data[OrgID],$A27,_01_EMIS_Data[Rel_D],$C$17)</f>
        <v>0</v>
      </c>
      <c r="Z27" s="42" t="str">
        <f t="shared" ca="1" si="9"/>
        <v>-</v>
      </c>
      <c r="AA27" s="38">
        <f ca="1">SUMIFS(INDIRECT(AA$15),_01_EMIS_Data[OrgID],$A27,_01_EMIS_Data[Rel_D],$C$17)</f>
        <v>0</v>
      </c>
      <c r="AB27" s="42" t="str">
        <f t="shared" ca="1" si="10"/>
        <v>-</v>
      </c>
      <c r="AC27" s="38">
        <f ca="1">SUMIFS(INDIRECT(AC$15),_01_EMIS_Data[OrgID],$A27,_01_EMIS_Data[Rel_D],$C$17)</f>
        <v>0</v>
      </c>
      <c r="AD27" s="42" t="str">
        <f t="shared" ca="1" si="11"/>
        <v>-</v>
      </c>
      <c r="AE27" s="38">
        <f ca="1">SUMIFS(INDIRECT(AE$15),_01_EMIS_Data[OrgID],$A27,_01_EMIS_Data[Rel_D],$C$17)</f>
        <v>0</v>
      </c>
      <c r="AF27" s="42" t="str">
        <f t="shared" ca="1" si="12"/>
        <v>-</v>
      </c>
      <c r="AG27" s="38">
        <f ca="1">SUMIFS(INDIRECT(AG$15),_01_EMIS_Data[OrgID],$A27,_01_EMIS_Data[Rel_D],$C$17)</f>
        <v>0</v>
      </c>
      <c r="AH27" s="42" t="str">
        <f t="shared" ca="1" si="13"/>
        <v>-</v>
      </c>
      <c r="AI27" s="38">
        <f ca="1">SUMIFS(INDIRECT(AI$15),_01_EMIS_Data[OrgID],$A27,_01_EMIS_Data[Rel_D],$C$17)</f>
        <v>0</v>
      </c>
      <c r="AJ27" s="42" t="str">
        <f t="shared" ca="1" si="14"/>
        <v>-</v>
      </c>
      <c r="AK27" s="19"/>
    </row>
    <row r="28" spans="1:37" x14ac:dyDescent="0.25">
      <c r="A28" s="49" t="s">
        <v>30</v>
      </c>
      <c r="B28" s="36" t="s">
        <v>26</v>
      </c>
      <c r="C28" t="s">
        <v>31</v>
      </c>
      <c r="D28" s="38">
        <f ca="1">SUMIFS(INDIRECT(D$15),_01_EMIS_Data[OrgID],$A28,_01_EMIS_Data[Rel_D],$C$17)</f>
        <v>4</v>
      </c>
      <c r="E28" s="38">
        <f ca="1">SUMIFS(INDIRECT(E$15),_01_EMIS_Data[OrgID],$A28,_01_EMIS_Data[Rel_D],$C$17)</f>
        <v>2</v>
      </c>
      <c r="F28" s="42">
        <f t="shared" ca="1" si="1"/>
        <v>0.5</v>
      </c>
      <c r="G28" s="38">
        <f ca="1">SUMIFS(INDIRECT(G$15),_01_EMIS_Data[OrgID],$A28,_01_EMIS_Data[Rel_D],$C$17)</f>
        <v>1</v>
      </c>
      <c r="H28" s="42">
        <f t="shared" ca="1" si="2"/>
        <v>0.5</v>
      </c>
      <c r="I28" s="38">
        <f ca="1">SUMIFS(INDIRECT(I$15),_01_EMIS_Data[OrgID],$A28,_01_EMIS_Data[Rel_D],$C$17)</f>
        <v>1</v>
      </c>
      <c r="J28" s="42">
        <f t="shared" ca="1" si="2"/>
        <v>0.5</v>
      </c>
      <c r="K28" s="38">
        <f ca="1">SUMIFS(INDIRECT(K$15),_01_EMIS_Data[OrgID],$A28,_01_EMIS_Data[Rel_D],$C$17)</f>
        <v>1</v>
      </c>
      <c r="L28" s="42">
        <f t="shared" ref="L28" ca="1" si="66">IFERROR(K28/$E28,"-")</f>
        <v>0.5</v>
      </c>
      <c r="M28" s="38">
        <f ca="1">SUMIFS(INDIRECT(M$15),_01_EMIS_Data[OrgID],$A28,_01_EMIS_Data[Rel_D],$C$17)</f>
        <v>1</v>
      </c>
      <c r="N28" s="42">
        <f t="shared" ref="N28" ca="1" si="67">IFERROR(M28/$E28,"-")</f>
        <v>0.5</v>
      </c>
      <c r="O28" s="38">
        <f ca="1">SUMIFS(INDIRECT(O$15),_01_EMIS_Data[OrgID],$A28,_01_EMIS_Data[Rel_D],$C$17)</f>
        <v>1</v>
      </c>
      <c r="P28" s="42">
        <f t="shared" ref="P28" ca="1" si="68">IFERROR(O28/$E28,"-")</f>
        <v>0.5</v>
      </c>
      <c r="Q28" s="38">
        <f ca="1">SUMIFS(INDIRECT(Q$15),_01_EMIS_Data[OrgID],$A28,_01_EMIS_Data[Rel_D],$C$17)</f>
        <v>1</v>
      </c>
      <c r="R28" s="42">
        <f t="shared" ref="R28" ca="1" si="69">IFERROR(Q28/$E28,"-")</f>
        <v>0.5</v>
      </c>
      <c r="S28" s="38">
        <f ca="1">SUMIFS(INDIRECT(S$15),_01_EMIS_Data[OrgID],$A28,_01_EMIS_Data[Rel_D],$C$17)</f>
        <v>2</v>
      </c>
      <c r="T28" s="42">
        <f t="shared" ref="T28" ca="1" si="70">IFERROR(S28/$E28,"-")</f>
        <v>1</v>
      </c>
      <c r="U28" s="38">
        <f ca="1">SUMIFS(INDIRECT(U$15),_01_EMIS_Data[OrgID],$A28,_01_EMIS_Data[Rel_D],$C$17)</f>
        <v>2</v>
      </c>
      <c r="V28" s="42">
        <f t="shared" ref="V28" ca="1" si="71">IFERROR(U28/$E28,"-")</f>
        <v>1</v>
      </c>
      <c r="W28" s="19"/>
      <c r="X28" s="38">
        <f ca="1">SUMIFS(INDIRECT(X$15),_01_EMIS_Data[OrgID],$A28,_01_EMIS_Data[Rel_D],$C$17)</f>
        <v>2</v>
      </c>
      <c r="Y28" s="38">
        <f ca="1">SUMIFS(INDIRECT(Y$15),_01_EMIS_Data[OrgID],$A28,_01_EMIS_Data[Rel_D],$C$17)</f>
        <v>2</v>
      </c>
      <c r="Z28" s="42">
        <f t="shared" ca="1" si="9"/>
        <v>1</v>
      </c>
      <c r="AA28" s="38">
        <f ca="1">SUMIFS(INDIRECT(AA$15),_01_EMIS_Data[OrgID],$A28,_01_EMIS_Data[Rel_D],$C$17)</f>
        <v>2</v>
      </c>
      <c r="AB28" s="42">
        <f t="shared" ca="1" si="10"/>
        <v>1</v>
      </c>
      <c r="AC28" s="38">
        <f ca="1">SUMIFS(INDIRECT(AC$15),_01_EMIS_Data[OrgID],$A28,_01_EMIS_Data[Rel_D],$C$17)</f>
        <v>2</v>
      </c>
      <c r="AD28" s="42">
        <f t="shared" ca="1" si="11"/>
        <v>1</v>
      </c>
      <c r="AE28" s="38">
        <f ca="1">SUMIFS(INDIRECT(AE$15),_01_EMIS_Data[OrgID],$A28,_01_EMIS_Data[Rel_D],$C$17)</f>
        <v>2</v>
      </c>
      <c r="AF28" s="42">
        <f t="shared" ca="1" si="12"/>
        <v>1</v>
      </c>
      <c r="AG28" s="38">
        <f ca="1">SUMIFS(INDIRECT(AG$15),_01_EMIS_Data[OrgID],$A28,_01_EMIS_Data[Rel_D],$C$17)</f>
        <v>0</v>
      </c>
      <c r="AH28" s="42">
        <f t="shared" ca="1" si="13"/>
        <v>0</v>
      </c>
      <c r="AI28" s="38">
        <f ca="1">SUMIFS(INDIRECT(AI$15),_01_EMIS_Data[OrgID],$A28,_01_EMIS_Data[Rel_D],$C$17)</f>
        <v>0</v>
      </c>
      <c r="AJ28" s="42">
        <f t="shared" ca="1" si="14"/>
        <v>0</v>
      </c>
      <c r="AK28" s="19"/>
    </row>
    <row r="29" spans="1:37" x14ac:dyDescent="0.25">
      <c r="A29" s="49" t="s">
        <v>32</v>
      </c>
      <c r="B29" s="36" t="s">
        <v>26</v>
      </c>
      <c r="C29" t="s">
        <v>33</v>
      </c>
      <c r="D29" s="38">
        <f ca="1">SUMIFS(INDIRECT(D$15),_01_EMIS_Data[OrgID],$A29,_01_EMIS_Data[Rel_D],$C$17)</f>
        <v>5</v>
      </c>
      <c r="E29" s="38">
        <f ca="1">SUMIFS(INDIRECT(E$15),_01_EMIS_Data[OrgID],$A29,_01_EMIS_Data[Rel_D],$C$17)</f>
        <v>4</v>
      </c>
      <c r="F29" s="42">
        <f t="shared" ca="1" si="1"/>
        <v>0.8</v>
      </c>
      <c r="G29" s="38">
        <f ca="1">SUMIFS(INDIRECT(G$15),_01_EMIS_Data[OrgID],$A29,_01_EMIS_Data[Rel_D],$C$17)</f>
        <v>4</v>
      </c>
      <c r="H29" s="42">
        <f t="shared" ca="1" si="2"/>
        <v>1</v>
      </c>
      <c r="I29" s="38">
        <f ca="1">SUMIFS(INDIRECT(I$15),_01_EMIS_Data[OrgID],$A29,_01_EMIS_Data[Rel_D],$C$17)</f>
        <v>4</v>
      </c>
      <c r="J29" s="42">
        <f t="shared" ca="1" si="2"/>
        <v>1</v>
      </c>
      <c r="K29" s="38">
        <f ca="1">SUMIFS(INDIRECT(K$15),_01_EMIS_Data[OrgID],$A29,_01_EMIS_Data[Rel_D],$C$17)</f>
        <v>4</v>
      </c>
      <c r="L29" s="42">
        <f t="shared" ref="L29" ca="1" si="72">IFERROR(K29/$E29,"-")</f>
        <v>1</v>
      </c>
      <c r="M29" s="38">
        <f ca="1">SUMIFS(INDIRECT(M$15),_01_EMIS_Data[OrgID],$A29,_01_EMIS_Data[Rel_D],$C$17)</f>
        <v>4</v>
      </c>
      <c r="N29" s="42">
        <f t="shared" ref="N29" ca="1" si="73">IFERROR(M29/$E29,"-")</f>
        <v>1</v>
      </c>
      <c r="O29" s="38">
        <f ca="1">SUMIFS(INDIRECT(O$15),_01_EMIS_Data[OrgID],$A29,_01_EMIS_Data[Rel_D],$C$17)</f>
        <v>4</v>
      </c>
      <c r="P29" s="42">
        <f t="shared" ref="P29" ca="1" si="74">IFERROR(O29/$E29,"-")</f>
        <v>1</v>
      </c>
      <c r="Q29" s="38">
        <f ca="1">SUMIFS(INDIRECT(Q$15),_01_EMIS_Data[OrgID],$A29,_01_EMIS_Data[Rel_D],$C$17)</f>
        <v>4</v>
      </c>
      <c r="R29" s="42">
        <f t="shared" ref="R29" ca="1" si="75">IFERROR(Q29/$E29,"-")</f>
        <v>1</v>
      </c>
      <c r="S29" s="38">
        <f ca="1">SUMIFS(INDIRECT(S$15),_01_EMIS_Data[OrgID],$A29,_01_EMIS_Data[Rel_D],$C$17)</f>
        <v>4</v>
      </c>
      <c r="T29" s="42">
        <f t="shared" ref="T29" ca="1" si="76">IFERROR(S29/$E29,"-")</f>
        <v>1</v>
      </c>
      <c r="U29" s="38">
        <f ca="1">SUMIFS(INDIRECT(U$15),_01_EMIS_Data[OrgID],$A29,_01_EMIS_Data[Rel_D],$C$17)</f>
        <v>3</v>
      </c>
      <c r="V29" s="42">
        <f t="shared" ref="V29" ca="1" si="77">IFERROR(U29/$E29,"-")</f>
        <v>0.75</v>
      </c>
      <c r="W29" s="19"/>
      <c r="X29" s="38">
        <f ca="1">SUMIFS(INDIRECT(X$15),_01_EMIS_Data[OrgID],$A29,_01_EMIS_Data[Rel_D],$C$17)</f>
        <v>4</v>
      </c>
      <c r="Y29" s="38">
        <f ca="1">SUMIFS(INDIRECT(Y$15),_01_EMIS_Data[OrgID],$A29,_01_EMIS_Data[Rel_D],$C$17)</f>
        <v>2</v>
      </c>
      <c r="Z29" s="42">
        <f t="shared" ca="1" si="9"/>
        <v>0.5</v>
      </c>
      <c r="AA29" s="38">
        <f ca="1">SUMIFS(INDIRECT(AA$15),_01_EMIS_Data[OrgID],$A29,_01_EMIS_Data[Rel_D],$C$17)</f>
        <v>2</v>
      </c>
      <c r="AB29" s="42">
        <f t="shared" ca="1" si="10"/>
        <v>1</v>
      </c>
      <c r="AC29" s="38">
        <f ca="1">SUMIFS(INDIRECT(AC$15),_01_EMIS_Data[OrgID],$A29,_01_EMIS_Data[Rel_D],$C$17)</f>
        <v>2</v>
      </c>
      <c r="AD29" s="42">
        <f t="shared" ca="1" si="11"/>
        <v>1</v>
      </c>
      <c r="AE29" s="38">
        <f ca="1">SUMIFS(INDIRECT(AE$15),_01_EMIS_Data[OrgID],$A29,_01_EMIS_Data[Rel_D],$C$17)</f>
        <v>2</v>
      </c>
      <c r="AF29" s="42">
        <f t="shared" ca="1" si="12"/>
        <v>1</v>
      </c>
      <c r="AG29" s="38">
        <f ca="1">SUMIFS(INDIRECT(AG$15),_01_EMIS_Data[OrgID],$A29,_01_EMIS_Data[Rel_D],$C$17)</f>
        <v>0</v>
      </c>
      <c r="AH29" s="42">
        <f t="shared" ca="1" si="13"/>
        <v>0</v>
      </c>
      <c r="AI29" s="38">
        <f ca="1">SUMIFS(INDIRECT(AI$15),_01_EMIS_Data[OrgID],$A29,_01_EMIS_Data[Rel_D],$C$17)</f>
        <v>0</v>
      </c>
      <c r="AJ29" s="42">
        <f t="shared" ca="1" si="14"/>
        <v>0</v>
      </c>
      <c r="AK29" s="19"/>
    </row>
    <row r="30" spans="1:37" x14ac:dyDescent="0.25">
      <c r="A30" s="49" t="s">
        <v>34</v>
      </c>
      <c r="B30" s="36" t="s">
        <v>26</v>
      </c>
      <c r="C30" t="s">
        <v>35</v>
      </c>
      <c r="D30" s="38">
        <f ca="1">SUMIFS(INDIRECT(D$15),_01_EMIS_Data[OrgID],$A30,_01_EMIS_Data[Rel_D],$C$17)</f>
        <v>8</v>
      </c>
      <c r="E30" s="38">
        <f ca="1">SUMIFS(INDIRECT(E$15),_01_EMIS_Data[OrgID],$A30,_01_EMIS_Data[Rel_D],$C$17)</f>
        <v>0</v>
      </c>
      <c r="F30" s="42">
        <f t="shared" ca="1" si="1"/>
        <v>0</v>
      </c>
      <c r="G30" s="38">
        <f ca="1">SUMIFS(INDIRECT(G$15),_01_EMIS_Data[OrgID],$A30,_01_EMIS_Data[Rel_D],$C$17)</f>
        <v>0</v>
      </c>
      <c r="H30" s="42" t="str">
        <f t="shared" ca="1" si="2"/>
        <v>-</v>
      </c>
      <c r="I30" s="38">
        <f ca="1">SUMIFS(INDIRECT(I$15),_01_EMIS_Data[OrgID],$A30,_01_EMIS_Data[Rel_D],$C$17)</f>
        <v>0</v>
      </c>
      <c r="J30" s="42" t="str">
        <f t="shared" ca="1" si="2"/>
        <v>-</v>
      </c>
      <c r="K30" s="38">
        <f ca="1">SUMIFS(INDIRECT(K$15),_01_EMIS_Data[OrgID],$A30,_01_EMIS_Data[Rel_D],$C$17)</f>
        <v>0</v>
      </c>
      <c r="L30" s="42" t="str">
        <f t="shared" ref="L30" ca="1" si="78">IFERROR(K30/$E30,"-")</f>
        <v>-</v>
      </c>
      <c r="M30" s="38">
        <f ca="1">SUMIFS(INDIRECT(M$15),_01_EMIS_Data[OrgID],$A30,_01_EMIS_Data[Rel_D],$C$17)</f>
        <v>0</v>
      </c>
      <c r="N30" s="42" t="str">
        <f t="shared" ref="N30" ca="1" si="79">IFERROR(M30/$E30,"-")</f>
        <v>-</v>
      </c>
      <c r="O30" s="38">
        <f ca="1">SUMIFS(INDIRECT(O$15),_01_EMIS_Data[OrgID],$A30,_01_EMIS_Data[Rel_D],$C$17)</f>
        <v>0</v>
      </c>
      <c r="P30" s="42" t="str">
        <f t="shared" ref="P30" ca="1" si="80">IFERROR(O30/$E30,"-")</f>
        <v>-</v>
      </c>
      <c r="Q30" s="38">
        <f ca="1">SUMIFS(INDIRECT(Q$15),_01_EMIS_Data[OrgID],$A30,_01_EMIS_Data[Rel_D],$C$17)</f>
        <v>0</v>
      </c>
      <c r="R30" s="42" t="str">
        <f t="shared" ref="R30" ca="1" si="81">IFERROR(Q30/$E30,"-")</f>
        <v>-</v>
      </c>
      <c r="S30" s="38">
        <f ca="1">SUMIFS(INDIRECT(S$15),_01_EMIS_Data[OrgID],$A30,_01_EMIS_Data[Rel_D],$C$17)</f>
        <v>0</v>
      </c>
      <c r="T30" s="42" t="str">
        <f t="shared" ref="T30" ca="1" si="82">IFERROR(S30/$E30,"-")</f>
        <v>-</v>
      </c>
      <c r="U30" s="38">
        <f ca="1">SUMIFS(INDIRECT(U$15),_01_EMIS_Data[OrgID],$A30,_01_EMIS_Data[Rel_D],$C$17)</f>
        <v>0</v>
      </c>
      <c r="V30" s="42" t="str">
        <f t="shared" ref="V30" ca="1" si="83">IFERROR(U30/$E30,"-")</f>
        <v>-</v>
      </c>
      <c r="W30" s="19"/>
      <c r="X30" s="38">
        <f ca="1">SUMIFS(INDIRECT(X$15),_01_EMIS_Data[OrgID],$A30,_01_EMIS_Data[Rel_D],$C$17)</f>
        <v>0</v>
      </c>
      <c r="Y30" s="38">
        <f ca="1">SUMIFS(INDIRECT(Y$15),_01_EMIS_Data[OrgID],$A30,_01_EMIS_Data[Rel_D],$C$17)</f>
        <v>0</v>
      </c>
      <c r="Z30" s="42" t="str">
        <f t="shared" ca="1" si="9"/>
        <v>-</v>
      </c>
      <c r="AA30" s="38">
        <f ca="1">SUMIFS(INDIRECT(AA$15),_01_EMIS_Data[OrgID],$A30,_01_EMIS_Data[Rel_D],$C$17)</f>
        <v>0</v>
      </c>
      <c r="AB30" s="42" t="str">
        <f t="shared" ca="1" si="10"/>
        <v>-</v>
      </c>
      <c r="AC30" s="38">
        <f ca="1">SUMIFS(INDIRECT(AC$15),_01_EMIS_Data[OrgID],$A30,_01_EMIS_Data[Rel_D],$C$17)</f>
        <v>0</v>
      </c>
      <c r="AD30" s="42" t="str">
        <f t="shared" ca="1" si="11"/>
        <v>-</v>
      </c>
      <c r="AE30" s="38">
        <f ca="1">SUMIFS(INDIRECT(AE$15),_01_EMIS_Data[OrgID],$A30,_01_EMIS_Data[Rel_D],$C$17)</f>
        <v>0</v>
      </c>
      <c r="AF30" s="42" t="str">
        <f t="shared" ca="1" si="12"/>
        <v>-</v>
      </c>
      <c r="AG30" s="38">
        <f ca="1">SUMIFS(INDIRECT(AG$15),_01_EMIS_Data[OrgID],$A30,_01_EMIS_Data[Rel_D],$C$17)</f>
        <v>0</v>
      </c>
      <c r="AH30" s="42" t="str">
        <f t="shared" ca="1" si="13"/>
        <v>-</v>
      </c>
      <c r="AI30" s="38">
        <f ca="1">SUMIFS(INDIRECT(AI$15),_01_EMIS_Data[OrgID],$A30,_01_EMIS_Data[Rel_D],$C$17)</f>
        <v>0</v>
      </c>
      <c r="AJ30" s="42" t="str">
        <f t="shared" ca="1" si="14"/>
        <v>-</v>
      </c>
      <c r="AK30" s="19"/>
    </row>
    <row r="31" spans="1:37" x14ac:dyDescent="0.25">
      <c r="A31" s="49" t="s">
        <v>36</v>
      </c>
      <c r="B31" s="36" t="s">
        <v>26</v>
      </c>
      <c r="C31" t="s">
        <v>37</v>
      </c>
      <c r="D31" s="38">
        <f ca="1">SUMIFS(INDIRECT(D$15),_01_EMIS_Data[OrgID],$A31,_01_EMIS_Data[Rel_D],$C$17)</f>
        <v>20</v>
      </c>
      <c r="E31" s="38">
        <f ca="1">SUMIFS(INDIRECT(E$15),_01_EMIS_Data[OrgID],$A31,_01_EMIS_Data[Rel_D],$C$17)</f>
        <v>0</v>
      </c>
      <c r="F31" s="42">
        <f t="shared" ca="1" si="1"/>
        <v>0</v>
      </c>
      <c r="G31" s="38">
        <f ca="1">SUMIFS(INDIRECT(G$15),_01_EMIS_Data[OrgID],$A31,_01_EMIS_Data[Rel_D],$C$17)</f>
        <v>0</v>
      </c>
      <c r="H31" s="42" t="str">
        <f t="shared" ca="1" si="2"/>
        <v>-</v>
      </c>
      <c r="I31" s="38">
        <f ca="1">SUMIFS(INDIRECT(I$15),_01_EMIS_Data[OrgID],$A31,_01_EMIS_Data[Rel_D],$C$17)</f>
        <v>0</v>
      </c>
      <c r="J31" s="42" t="str">
        <f t="shared" ca="1" si="2"/>
        <v>-</v>
      </c>
      <c r="K31" s="38">
        <f ca="1">SUMIFS(INDIRECT(K$15),_01_EMIS_Data[OrgID],$A31,_01_EMIS_Data[Rel_D],$C$17)</f>
        <v>0</v>
      </c>
      <c r="L31" s="42" t="str">
        <f t="shared" ref="L31" ca="1" si="84">IFERROR(K31/$E31,"-")</f>
        <v>-</v>
      </c>
      <c r="M31" s="38">
        <f ca="1">SUMIFS(INDIRECT(M$15),_01_EMIS_Data[OrgID],$A31,_01_EMIS_Data[Rel_D],$C$17)</f>
        <v>0</v>
      </c>
      <c r="N31" s="42" t="str">
        <f t="shared" ref="N31" ca="1" si="85">IFERROR(M31/$E31,"-")</f>
        <v>-</v>
      </c>
      <c r="O31" s="38">
        <f ca="1">SUMIFS(INDIRECT(O$15),_01_EMIS_Data[OrgID],$A31,_01_EMIS_Data[Rel_D],$C$17)</f>
        <v>0</v>
      </c>
      <c r="P31" s="42" t="str">
        <f t="shared" ref="P31" ca="1" si="86">IFERROR(O31/$E31,"-")</f>
        <v>-</v>
      </c>
      <c r="Q31" s="38">
        <f ca="1">SUMIFS(INDIRECT(Q$15),_01_EMIS_Data[OrgID],$A31,_01_EMIS_Data[Rel_D],$C$17)</f>
        <v>0</v>
      </c>
      <c r="R31" s="42" t="str">
        <f t="shared" ref="R31" ca="1" si="87">IFERROR(Q31/$E31,"-")</f>
        <v>-</v>
      </c>
      <c r="S31" s="38">
        <f ca="1">SUMIFS(INDIRECT(S$15),_01_EMIS_Data[OrgID],$A31,_01_EMIS_Data[Rel_D],$C$17)</f>
        <v>0</v>
      </c>
      <c r="T31" s="42" t="str">
        <f t="shared" ref="T31" ca="1" si="88">IFERROR(S31/$E31,"-")</f>
        <v>-</v>
      </c>
      <c r="U31" s="38">
        <f ca="1">SUMIFS(INDIRECT(U$15),_01_EMIS_Data[OrgID],$A31,_01_EMIS_Data[Rel_D],$C$17)</f>
        <v>0</v>
      </c>
      <c r="V31" s="42" t="str">
        <f t="shared" ref="V31" ca="1" si="89">IFERROR(U31/$E31,"-")</f>
        <v>-</v>
      </c>
      <c r="W31" s="19"/>
      <c r="X31" s="38">
        <f ca="1">SUMIFS(INDIRECT(X$15),_01_EMIS_Data[OrgID],$A31,_01_EMIS_Data[Rel_D],$C$17)</f>
        <v>0</v>
      </c>
      <c r="Y31" s="38">
        <f ca="1">SUMIFS(INDIRECT(Y$15),_01_EMIS_Data[OrgID],$A31,_01_EMIS_Data[Rel_D],$C$17)</f>
        <v>0</v>
      </c>
      <c r="Z31" s="42" t="str">
        <f t="shared" ca="1" si="9"/>
        <v>-</v>
      </c>
      <c r="AA31" s="38">
        <f ca="1">SUMIFS(INDIRECT(AA$15),_01_EMIS_Data[OrgID],$A31,_01_EMIS_Data[Rel_D],$C$17)</f>
        <v>0</v>
      </c>
      <c r="AB31" s="42" t="str">
        <f t="shared" ca="1" si="10"/>
        <v>-</v>
      </c>
      <c r="AC31" s="38">
        <f ca="1">SUMIFS(INDIRECT(AC$15),_01_EMIS_Data[OrgID],$A31,_01_EMIS_Data[Rel_D],$C$17)</f>
        <v>0</v>
      </c>
      <c r="AD31" s="42" t="str">
        <f t="shared" ca="1" si="11"/>
        <v>-</v>
      </c>
      <c r="AE31" s="38">
        <f ca="1">SUMIFS(INDIRECT(AE$15),_01_EMIS_Data[OrgID],$A31,_01_EMIS_Data[Rel_D],$C$17)</f>
        <v>0</v>
      </c>
      <c r="AF31" s="42" t="str">
        <f t="shared" ca="1" si="12"/>
        <v>-</v>
      </c>
      <c r="AG31" s="38">
        <f ca="1">SUMIFS(INDIRECT(AG$15),_01_EMIS_Data[OrgID],$A31,_01_EMIS_Data[Rel_D],$C$17)</f>
        <v>0</v>
      </c>
      <c r="AH31" s="42" t="str">
        <f t="shared" ca="1" si="13"/>
        <v>-</v>
      </c>
      <c r="AI31" s="38">
        <f ca="1">SUMIFS(INDIRECT(AI$15),_01_EMIS_Data[OrgID],$A31,_01_EMIS_Data[Rel_D],$C$17)</f>
        <v>0</v>
      </c>
      <c r="AJ31" s="42" t="str">
        <f t="shared" ca="1" si="14"/>
        <v>-</v>
      </c>
      <c r="AK31" s="19"/>
    </row>
    <row r="32" spans="1:37" x14ac:dyDescent="0.25">
      <c r="A32" s="49" t="s">
        <v>38</v>
      </c>
      <c r="B32" s="36" t="s">
        <v>26</v>
      </c>
      <c r="C32" t="s">
        <v>39</v>
      </c>
      <c r="D32" s="38">
        <f ca="1">SUMIFS(INDIRECT(D$15),_01_EMIS_Data[OrgID],$A32,_01_EMIS_Data[Rel_D],$C$17)</f>
        <v>5</v>
      </c>
      <c r="E32" s="38">
        <f ca="1">SUMIFS(INDIRECT(E$15),_01_EMIS_Data[OrgID],$A32,_01_EMIS_Data[Rel_D],$C$17)</f>
        <v>0</v>
      </c>
      <c r="F32" s="42">
        <f t="shared" ca="1" si="1"/>
        <v>0</v>
      </c>
      <c r="G32" s="38">
        <f ca="1">SUMIFS(INDIRECT(G$15),_01_EMIS_Data[OrgID],$A32,_01_EMIS_Data[Rel_D],$C$17)</f>
        <v>0</v>
      </c>
      <c r="H32" s="42" t="str">
        <f t="shared" ca="1" si="2"/>
        <v>-</v>
      </c>
      <c r="I32" s="38">
        <f ca="1">SUMIFS(INDIRECT(I$15),_01_EMIS_Data[OrgID],$A32,_01_EMIS_Data[Rel_D],$C$17)</f>
        <v>0</v>
      </c>
      <c r="J32" s="42" t="str">
        <f t="shared" ca="1" si="2"/>
        <v>-</v>
      </c>
      <c r="K32" s="38">
        <f ca="1">SUMIFS(INDIRECT(K$15),_01_EMIS_Data[OrgID],$A32,_01_EMIS_Data[Rel_D],$C$17)</f>
        <v>0</v>
      </c>
      <c r="L32" s="42" t="str">
        <f t="shared" ref="L32" ca="1" si="90">IFERROR(K32/$E32,"-")</f>
        <v>-</v>
      </c>
      <c r="M32" s="38">
        <f ca="1">SUMIFS(INDIRECT(M$15),_01_EMIS_Data[OrgID],$A32,_01_EMIS_Data[Rel_D],$C$17)</f>
        <v>0</v>
      </c>
      <c r="N32" s="42" t="str">
        <f t="shared" ref="N32" ca="1" si="91">IFERROR(M32/$E32,"-")</f>
        <v>-</v>
      </c>
      <c r="O32" s="38">
        <f ca="1">SUMIFS(INDIRECT(O$15),_01_EMIS_Data[OrgID],$A32,_01_EMIS_Data[Rel_D],$C$17)</f>
        <v>0</v>
      </c>
      <c r="P32" s="42" t="str">
        <f t="shared" ref="P32" ca="1" si="92">IFERROR(O32/$E32,"-")</f>
        <v>-</v>
      </c>
      <c r="Q32" s="38">
        <f ca="1">SUMIFS(INDIRECT(Q$15),_01_EMIS_Data[OrgID],$A32,_01_EMIS_Data[Rel_D],$C$17)</f>
        <v>0</v>
      </c>
      <c r="R32" s="42" t="str">
        <f t="shared" ref="R32" ca="1" si="93">IFERROR(Q32/$E32,"-")</f>
        <v>-</v>
      </c>
      <c r="S32" s="38">
        <f ca="1">SUMIFS(INDIRECT(S$15),_01_EMIS_Data[OrgID],$A32,_01_EMIS_Data[Rel_D],$C$17)</f>
        <v>0</v>
      </c>
      <c r="T32" s="42" t="str">
        <f t="shared" ref="T32" ca="1" si="94">IFERROR(S32/$E32,"-")</f>
        <v>-</v>
      </c>
      <c r="U32" s="38">
        <f ca="1">SUMIFS(INDIRECT(U$15),_01_EMIS_Data[OrgID],$A32,_01_EMIS_Data[Rel_D],$C$17)</f>
        <v>0</v>
      </c>
      <c r="V32" s="42" t="str">
        <f t="shared" ref="V32" ca="1" si="95">IFERROR(U32/$E32,"-")</f>
        <v>-</v>
      </c>
      <c r="W32" s="19"/>
      <c r="X32" s="38">
        <f ca="1">SUMIFS(INDIRECT(X$15),_01_EMIS_Data[OrgID],$A32,_01_EMIS_Data[Rel_D],$C$17)</f>
        <v>0</v>
      </c>
      <c r="Y32" s="38">
        <f ca="1">SUMIFS(INDIRECT(Y$15),_01_EMIS_Data[OrgID],$A32,_01_EMIS_Data[Rel_D],$C$17)</f>
        <v>0</v>
      </c>
      <c r="Z32" s="42" t="str">
        <f t="shared" ca="1" si="9"/>
        <v>-</v>
      </c>
      <c r="AA32" s="38">
        <f ca="1">SUMIFS(INDIRECT(AA$15),_01_EMIS_Data[OrgID],$A32,_01_EMIS_Data[Rel_D],$C$17)</f>
        <v>0</v>
      </c>
      <c r="AB32" s="42" t="str">
        <f t="shared" ca="1" si="10"/>
        <v>-</v>
      </c>
      <c r="AC32" s="38">
        <f ca="1">SUMIFS(INDIRECT(AC$15),_01_EMIS_Data[OrgID],$A32,_01_EMIS_Data[Rel_D],$C$17)</f>
        <v>0</v>
      </c>
      <c r="AD32" s="42" t="str">
        <f t="shared" ca="1" si="11"/>
        <v>-</v>
      </c>
      <c r="AE32" s="38">
        <f ca="1">SUMIFS(INDIRECT(AE$15),_01_EMIS_Data[OrgID],$A32,_01_EMIS_Data[Rel_D],$C$17)</f>
        <v>0</v>
      </c>
      <c r="AF32" s="42" t="str">
        <f t="shared" ca="1" si="12"/>
        <v>-</v>
      </c>
      <c r="AG32" s="38">
        <f ca="1">SUMIFS(INDIRECT(AG$15),_01_EMIS_Data[OrgID],$A32,_01_EMIS_Data[Rel_D],$C$17)</f>
        <v>0</v>
      </c>
      <c r="AH32" s="42" t="str">
        <f t="shared" ca="1" si="13"/>
        <v>-</v>
      </c>
      <c r="AI32" s="38">
        <f ca="1">SUMIFS(INDIRECT(AI$15),_01_EMIS_Data[OrgID],$A32,_01_EMIS_Data[Rel_D],$C$17)</f>
        <v>0</v>
      </c>
      <c r="AJ32" s="42" t="str">
        <f t="shared" ca="1" si="14"/>
        <v>-</v>
      </c>
      <c r="AK32" s="19"/>
    </row>
    <row r="33" spans="1:37" x14ac:dyDescent="0.25">
      <c r="A33" s="49" t="s">
        <v>40</v>
      </c>
      <c r="B33" s="36" t="s">
        <v>26</v>
      </c>
      <c r="C33" t="s">
        <v>41</v>
      </c>
      <c r="D33" s="38">
        <f ca="1">SUMIFS(INDIRECT(D$15),_01_EMIS_Data[OrgID],$A33,_01_EMIS_Data[Rel_D],$C$17)</f>
        <v>4</v>
      </c>
      <c r="E33" s="38">
        <f ca="1">SUMIFS(INDIRECT(E$15),_01_EMIS_Data[OrgID],$A33,_01_EMIS_Data[Rel_D],$C$17)</f>
        <v>0</v>
      </c>
      <c r="F33" s="42">
        <f t="shared" ca="1" si="1"/>
        <v>0</v>
      </c>
      <c r="G33" s="38">
        <f ca="1">SUMIFS(INDIRECT(G$15),_01_EMIS_Data[OrgID],$A33,_01_EMIS_Data[Rel_D],$C$17)</f>
        <v>0</v>
      </c>
      <c r="H33" s="42" t="str">
        <f t="shared" ca="1" si="2"/>
        <v>-</v>
      </c>
      <c r="I33" s="38">
        <f ca="1">SUMIFS(INDIRECT(I$15),_01_EMIS_Data[OrgID],$A33,_01_EMIS_Data[Rel_D],$C$17)</f>
        <v>0</v>
      </c>
      <c r="J33" s="42" t="str">
        <f t="shared" ca="1" si="2"/>
        <v>-</v>
      </c>
      <c r="K33" s="38">
        <f ca="1">SUMIFS(INDIRECT(K$15),_01_EMIS_Data[OrgID],$A33,_01_EMIS_Data[Rel_D],$C$17)</f>
        <v>0</v>
      </c>
      <c r="L33" s="42" t="str">
        <f t="shared" ref="L33" ca="1" si="96">IFERROR(K33/$E33,"-")</f>
        <v>-</v>
      </c>
      <c r="M33" s="38">
        <f ca="1">SUMIFS(INDIRECT(M$15),_01_EMIS_Data[OrgID],$A33,_01_EMIS_Data[Rel_D],$C$17)</f>
        <v>0</v>
      </c>
      <c r="N33" s="42" t="str">
        <f t="shared" ref="N33" ca="1" si="97">IFERROR(M33/$E33,"-")</f>
        <v>-</v>
      </c>
      <c r="O33" s="38">
        <f ca="1">SUMIFS(INDIRECT(O$15),_01_EMIS_Data[OrgID],$A33,_01_EMIS_Data[Rel_D],$C$17)</f>
        <v>0</v>
      </c>
      <c r="P33" s="42" t="str">
        <f t="shared" ref="P33" ca="1" si="98">IFERROR(O33/$E33,"-")</f>
        <v>-</v>
      </c>
      <c r="Q33" s="38">
        <f ca="1">SUMIFS(INDIRECT(Q$15),_01_EMIS_Data[OrgID],$A33,_01_EMIS_Data[Rel_D],$C$17)</f>
        <v>0</v>
      </c>
      <c r="R33" s="42" t="str">
        <f t="shared" ref="R33" ca="1" si="99">IFERROR(Q33/$E33,"-")</f>
        <v>-</v>
      </c>
      <c r="S33" s="38">
        <f ca="1">SUMIFS(INDIRECT(S$15),_01_EMIS_Data[OrgID],$A33,_01_EMIS_Data[Rel_D],$C$17)</f>
        <v>0</v>
      </c>
      <c r="T33" s="42" t="str">
        <f t="shared" ref="T33" ca="1" si="100">IFERROR(S33/$E33,"-")</f>
        <v>-</v>
      </c>
      <c r="U33" s="38">
        <f ca="1">SUMIFS(INDIRECT(U$15),_01_EMIS_Data[OrgID],$A33,_01_EMIS_Data[Rel_D],$C$17)</f>
        <v>0</v>
      </c>
      <c r="V33" s="42" t="str">
        <f t="shared" ref="V33" ca="1" si="101">IFERROR(U33/$E33,"-")</f>
        <v>-</v>
      </c>
      <c r="W33" s="19"/>
      <c r="X33" s="38">
        <f ca="1">SUMIFS(INDIRECT(X$15),_01_EMIS_Data[OrgID],$A33,_01_EMIS_Data[Rel_D],$C$17)</f>
        <v>0</v>
      </c>
      <c r="Y33" s="38">
        <f ca="1">SUMIFS(INDIRECT(Y$15),_01_EMIS_Data[OrgID],$A33,_01_EMIS_Data[Rel_D],$C$17)</f>
        <v>0</v>
      </c>
      <c r="Z33" s="42" t="str">
        <f t="shared" ca="1" si="9"/>
        <v>-</v>
      </c>
      <c r="AA33" s="38">
        <f ca="1">SUMIFS(INDIRECT(AA$15),_01_EMIS_Data[OrgID],$A33,_01_EMIS_Data[Rel_D],$C$17)</f>
        <v>0</v>
      </c>
      <c r="AB33" s="42" t="str">
        <f t="shared" ca="1" si="10"/>
        <v>-</v>
      </c>
      <c r="AC33" s="38">
        <f ca="1">SUMIFS(INDIRECT(AC$15),_01_EMIS_Data[OrgID],$A33,_01_EMIS_Data[Rel_D],$C$17)</f>
        <v>0</v>
      </c>
      <c r="AD33" s="42" t="str">
        <f t="shared" ca="1" si="11"/>
        <v>-</v>
      </c>
      <c r="AE33" s="38">
        <f ca="1">SUMIFS(INDIRECT(AE$15),_01_EMIS_Data[OrgID],$A33,_01_EMIS_Data[Rel_D],$C$17)</f>
        <v>0</v>
      </c>
      <c r="AF33" s="42" t="str">
        <f t="shared" ca="1" si="12"/>
        <v>-</v>
      </c>
      <c r="AG33" s="38">
        <f ca="1">SUMIFS(INDIRECT(AG$15),_01_EMIS_Data[OrgID],$A33,_01_EMIS_Data[Rel_D],$C$17)</f>
        <v>0</v>
      </c>
      <c r="AH33" s="42" t="str">
        <f t="shared" ca="1" si="13"/>
        <v>-</v>
      </c>
      <c r="AI33" s="38">
        <f ca="1">SUMIFS(INDIRECT(AI$15),_01_EMIS_Data[OrgID],$A33,_01_EMIS_Data[Rel_D],$C$17)</f>
        <v>0</v>
      </c>
      <c r="AJ33" s="42" t="str">
        <f t="shared" ca="1" si="14"/>
        <v>-</v>
      </c>
      <c r="AK33" s="19"/>
    </row>
    <row r="34" spans="1:37" x14ac:dyDescent="0.25">
      <c r="A34" s="49" t="s">
        <v>42</v>
      </c>
      <c r="B34" s="36" t="s">
        <v>43</v>
      </c>
      <c r="C34" t="s">
        <v>44</v>
      </c>
      <c r="D34" s="38">
        <f ca="1">SUMIFS(INDIRECT(D$15),_01_EMIS_Data[OrgID],$A34,_01_EMIS_Data[Rel_D],$C$17)</f>
        <v>2</v>
      </c>
      <c r="E34" s="38">
        <f ca="1">SUMIFS(INDIRECT(E$15),_01_EMIS_Data[OrgID],$A34,_01_EMIS_Data[Rel_D],$C$17)</f>
        <v>1</v>
      </c>
      <c r="F34" s="42">
        <f t="shared" ca="1" si="1"/>
        <v>0.5</v>
      </c>
      <c r="G34" s="38">
        <f ca="1">SUMIFS(INDIRECT(G$15),_01_EMIS_Data[OrgID],$A34,_01_EMIS_Data[Rel_D],$C$17)</f>
        <v>1</v>
      </c>
      <c r="H34" s="42">
        <f t="shared" ca="1" si="2"/>
        <v>1</v>
      </c>
      <c r="I34" s="38">
        <f ca="1">SUMIFS(INDIRECT(I$15),_01_EMIS_Data[OrgID],$A34,_01_EMIS_Data[Rel_D],$C$17)</f>
        <v>1</v>
      </c>
      <c r="J34" s="42">
        <f t="shared" ca="1" si="2"/>
        <v>1</v>
      </c>
      <c r="K34" s="38">
        <f ca="1">SUMIFS(INDIRECT(K$15),_01_EMIS_Data[OrgID],$A34,_01_EMIS_Data[Rel_D],$C$17)</f>
        <v>1</v>
      </c>
      <c r="L34" s="42">
        <f t="shared" ref="L34" ca="1" si="102">IFERROR(K34/$E34,"-")</f>
        <v>1</v>
      </c>
      <c r="M34" s="38">
        <f ca="1">SUMIFS(INDIRECT(M$15),_01_EMIS_Data[OrgID],$A34,_01_EMIS_Data[Rel_D],$C$17)</f>
        <v>1</v>
      </c>
      <c r="N34" s="42">
        <f t="shared" ref="N34" ca="1" si="103">IFERROR(M34/$E34,"-")</f>
        <v>1</v>
      </c>
      <c r="O34" s="38">
        <f ca="1">SUMIFS(INDIRECT(O$15),_01_EMIS_Data[OrgID],$A34,_01_EMIS_Data[Rel_D],$C$17)</f>
        <v>1</v>
      </c>
      <c r="P34" s="42">
        <f t="shared" ref="P34" ca="1" si="104">IFERROR(O34/$E34,"-")</f>
        <v>1</v>
      </c>
      <c r="Q34" s="38">
        <f ca="1">SUMIFS(INDIRECT(Q$15),_01_EMIS_Data[OrgID],$A34,_01_EMIS_Data[Rel_D],$C$17)</f>
        <v>1</v>
      </c>
      <c r="R34" s="42">
        <f t="shared" ref="R34" ca="1" si="105">IFERROR(Q34/$E34,"-")</f>
        <v>1</v>
      </c>
      <c r="S34" s="38">
        <f ca="1">SUMIFS(INDIRECT(S$15),_01_EMIS_Data[OrgID],$A34,_01_EMIS_Data[Rel_D],$C$17)</f>
        <v>1</v>
      </c>
      <c r="T34" s="42">
        <f t="shared" ref="T34" ca="1" si="106">IFERROR(S34/$E34,"-")</f>
        <v>1</v>
      </c>
      <c r="U34" s="38">
        <f ca="1">SUMIFS(INDIRECT(U$15),_01_EMIS_Data[OrgID],$A34,_01_EMIS_Data[Rel_D],$C$17)</f>
        <v>0</v>
      </c>
      <c r="V34" s="42">
        <f t="shared" ref="V34" ca="1" si="107">IFERROR(U34/$E34,"-")</f>
        <v>0</v>
      </c>
      <c r="W34" s="19"/>
      <c r="X34" s="38">
        <f ca="1">SUMIFS(INDIRECT(X$15),_01_EMIS_Data[OrgID],$A34,_01_EMIS_Data[Rel_D],$C$17)</f>
        <v>1</v>
      </c>
      <c r="Y34" s="38">
        <f ca="1">SUMIFS(INDIRECT(Y$15),_01_EMIS_Data[OrgID],$A34,_01_EMIS_Data[Rel_D],$C$17)</f>
        <v>1</v>
      </c>
      <c r="Z34" s="42">
        <f t="shared" ca="1" si="9"/>
        <v>1</v>
      </c>
      <c r="AA34" s="38">
        <f ca="1">SUMIFS(INDIRECT(AA$15),_01_EMIS_Data[OrgID],$A34,_01_EMIS_Data[Rel_D],$C$17)</f>
        <v>1</v>
      </c>
      <c r="AB34" s="42">
        <f t="shared" ca="1" si="10"/>
        <v>1</v>
      </c>
      <c r="AC34" s="38">
        <f ca="1">SUMIFS(INDIRECT(AC$15),_01_EMIS_Data[OrgID],$A34,_01_EMIS_Data[Rel_D],$C$17)</f>
        <v>1</v>
      </c>
      <c r="AD34" s="42">
        <f t="shared" ca="1" si="11"/>
        <v>1</v>
      </c>
      <c r="AE34" s="38">
        <f ca="1">SUMIFS(INDIRECT(AE$15),_01_EMIS_Data[OrgID],$A34,_01_EMIS_Data[Rel_D],$C$17)</f>
        <v>1</v>
      </c>
      <c r="AF34" s="42">
        <f t="shared" ca="1" si="12"/>
        <v>1</v>
      </c>
      <c r="AG34" s="38">
        <f ca="1">SUMIFS(INDIRECT(AG$15),_01_EMIS_Data[OrgID],$A34,_01_EMIS_Data[Rel_D],$C$17)</f>
        <v>0</v>
      </c>
      <c r="AH34" s="42">
        <f t="shared" ca="1" si="13"/>
        <v>0</v>
      </c>
      <c r="AI34" s="38">
        <f ca="1">SUMIFS(INDIRECT(AI$15),_01_EMIS_Data[OrgID],$A34,_01_EMIS_Data[Rel_D],$C$17)</f>
        <v>0</v>
      </c>
      <c r="AJ34" s="42">
        <f t="shared" ca="1" si="14"/>
        <v>0</v>
      </c>
      <c r="AK34" s="19"/>
    </row>
    <row r="35" spans="1:37" x14ac:dyDescent="0.25">
      <c r="A35" s="49" t="s">
        <v>45</v>
      </c>
      <c r="B35" s="36" t="s">
        <v>43</v>
      </c>
      <c r="C35" t="s">
        <v>46</v>
      </c>
      <c r="D35" s="38">
        <f ca="1">SUMIFS(INDIRECT(D$15),_01_EMIS_Data[OrgID],$A35,_01_EMIS_Data[Rel_D],$C$17)</f>
        <v>15</v>
      </c>
      <c r="E35" s="38">
        <f ca="1">SUMIFS(INDIRECT(E$15),_01_EMIS_Data[OrgID],$A35,_01_EMIS_Data[Rel_D],$C$17)</f>
        <v>4</v>
      </c>
      <c r="F35" s="42">
        <f t="shared" ca="1" si="1"/>
        <v>0.26666666666666666</v>
      </c>
      <c r="G35" s="38">
        <f ca="1">SUMIFS(INDIRECT(G$15),_01_EMIS_Data[OrgID],$A35,_01_EMIS_Data[Rel_D],$C$17)</f>
        <v>3</v>
      </c>
      <c r="H35" s="42">
        <f t="shared" ca="1" si="2"/>
        <v>0.75</v>
      </c>
      <c r="I35" s="38">
        <f ca="1">SUMIFS(INDIRECT(I$15),_01_EMIS_Data[OrgID],$A35,_01_EMIS_Data[Rel_D],$C$17)</f>
        <v>4</v>
      </c>
      <c r="J35" s="42">
        <f t="shared" ca="1" si="2"/>
        <v>1</v>
      </c>
      <c r="K35" s="38">
        <f ca="1">SUMIFS(INDIRECT(K$15),_01_EMIS_Data[OrgID],$A35,_01_EMIS_Data[Rel_D],$C$17)</f>
        <v>4</v>
      </c>
      <c r="L35" s="42">
        <f t="shared" ref="L35" ca="1" si="108">IFERROR(K35/$E35,"-")</f>
        <v>1</v>
      </c>
      <c r="M35" s="38">
        <f ca="1">SUMIFS(INDIRECT(M$15),_01_EMIS_Data[OrgID],$A35,_01_EMIS_Data[Rel_D],$C$17)</f>
        <v>4</v>
      </c>
      <c r="N35" s="42">
        <f t="shared" ref="N35" ca="1" si="109">IFERROR(M35/$E35,"-")</f>
        <v>1</v>
      </c>
      <c r="O35" s="38">
        <f ca="1">SUMIFS(INDIRECT(O$15),_01_EMIS_Data[OrgID],$A35,_01_EMIS_Data[Rel_D],$C$17)</f>
        <v>3</v>
      </c>
      <c r="P35" s="42">
        <f t="shared" ref="P35" ca="1" si="110">IFERROR(O35/$E35,"-")</f>
        <v>0.75</v>
      </c>
      <c r="Q35" s="38">
        <f ca="1">SUMIFS(INDIRECT(Q$15),_01_EMIS_Data[OrgID],$A35,_01_EMIS_Data[Rel_D],$C$17)</f>
        <v>4</v>
      </c>
      <c r="R35" s="42">
        <f t="shared" ref="R35" ca="1" si="111">IFERROR(Q35/$E35,"-")</f>
        <v>1</v>
      </c>
      <c r="S35" s="38">
        <f ca="1">SUMIFS(INDIRECT(S$15),_01_EMIS_Data[OrgID],$A35,_01_EMIS_Data[Rel_D],$C$17)</f>
        <v>2</v>
      </c>
      <c r="T35" s="42">
        <f t="shared" ref="T35" ca="1" si="112">IFERROR(S35/$E35,"-")</f>
        <v>0.5</v>
      </c>
      <c r="U35" s="38">
        <f ca="1">SUMIFS(INDIRECT(U$15),_01_EMIS_Data[OrgID],$A35,_01_EMIS_Data[Rel_D],$C$17)</f>
        <v>4</v>
      </c>
      <c r="V35" s="42">
        <f t="shared" ref="V35" ca="1" si="113">IFERROR(U35/$E35,"-")</f>
        <v>1</v>
      </c>
      <c r="W35" s="19"/>
      <c r="X35" s="38">
        <f ca="1">SUMIFS(INDIRECT(X$15),_01_EMIS_Data[OrgID],$A35,_01_EMIS_Data[Rel_D],$C$17)</f>
        <v>4</v>
      </c>
      <c r="Y35" s="38">
        <f ca="1">SUMIFS(INDIRECT(Y$15),_01_EMIS_Data[OrgID],$A35,_01_EMIS_Data[Rel_D],$C$17)</f>
        <v>3</v>
      </c>
      <c r="Z35" s="42">
        <f t="shared" ca="1" si="9"/>
        <v>0.75</v>
      </c>
      <c r="AA35" s="38">
        <f ca="1">SUMIFS(INDIRECT(AA$15),_01_EMIS_Data[OrgID],$A35,_01_EMIS_Data[Rel_D],$C$17)</f>
        <v>2</v>
      </c>
      <c r="AB35" s="42">
        <f t="shared" ca="1" si="10"/>
        <v>0.66666666666666663</v>
      </c>
      <c r="AC35" s="38">
        <f ca="1">SUMIFS(INDIRECT(AC$15),_01_EMIS_Data[OrgID],$A35,_01_EMIS_Data[Rel_D],$C$17)</f>
        <v>2</v>
      </c>
      <c r="AD35" s="42">
        <f t="shared" ca="1" si="11"/>
        <v>0.66666666666666663</v>
      </c>
      <c r="AE35" s="38">
        <f ca="1">SUMIFS(INDIRECT(AE$15),_01_EMIS_Data[OrgID],$A35,_01_EMIS_Data[Rel_D],$C$17)</f>
        <v>3</v>
      </c>
      <c r="AF35" s="42">
        <f t="shared" ca="1" si="12"/>
        <v>1</v>
      </c>
      <c r="AG35" s="38">
        <f ca="1">SUMIFS(INDIRECT(AG$15),_01_EMIS_Data[OrgID],$A35,_01_EMIS_Data[Rel_D],$C$17)</f>
        <v>0</v>
      </c>
      <c r="AH35" s="42">
        <f t="shared" ca="1" si="13"/>
        <v>0</v>
      </c>
      <c r="AI35" s="38">
        <f ca="1">SUMIFS(INDIRECT(AI$15),_01_EMIS_Data[OrgID],$A35,_01_EMIS_Data[Rel_D],$C$17)</f>
        <v>0</v>
      </c>
      <c r="AJ35" s="42">
        <f t="shared" ca="1" si="14"/>
        <v>0</v>
      </c>
      <c r="AK35" s="19"/>
    </row>
    <row r="36" spans="1:37" x14ac:dyDescent="0.25">
      <c r="A36" s="49" t="s">
        <v>47</v>
      </c>
      <c r="B36" s="36" t="s">
        <v>43</v>
      </c>
      <c r="C36" t="s">
        <v>48</v>
      </c>
      <c r="D36" s="38">
        <f ca="1">SUMIFS(INDIRECT(D$15),_01_EMIS_Data[OrgID],$A36,_01_EMIS_Data[Rel_D],$C$17)</f>
        <v>6</v>
      </c>
      <c r="E36" s="38">
        <f ca="1">SUMIFS(INDIRECT(E$15),_01_EMIS_Data[OrgID],$A36,_01_EMIS_Data[Rel_D],$C$17)</f>
        <v>1</v>
      </c>
      <c r="F36" s="42">
        <f t="shared" ca="1" si="1"/>
        <v>0.16666666666666666</v>
      </c>
      <c r="G36" s="38">
        <f ca="1">SUMIFS(INDIRECT(G$15),_01_EMIS_Data[OrgID],$A36,_01_EMIS_Data[Rel_D],$C$17)</f>
        <v>0</v>
      </c>
      <c r="H36" s="42">
        <f t="shared" ca="1" si="2"/>
        <v>0</v>
      </c>
      <c r="I36" s="38">
        <f ca="1">SUMIFS(INDIRECT(I$15),_01_EMIS_Data[OrgID],$A36,_01_EMIS_Data[Rel_D],$C$17)</f>
        <v>0</v>
      </c>
      <c r="J36" s="42">
        <f t="shared" ca="1" si="2"/>
        <v>0</v>
      </c>
      <c r="K36" s="38">
        <f ca="1">SUMIFS(INDIRECT(K$15),_01_EMIS_Data[OrgID],$A36,_01_EMIS_Data[Rel_D],$C$17)</f>
        <v>1</v>
      </c>
      <c r="L36" s="42">
        <f t="shared" ref="L36" ca="1" si="114">IFERROR(K36/$E36,"-")</f>
        <v>1</v>
      </c>
      <c r="M36" s="38">
        <f ca="1">SUMIFS(INDIRECT(M$15),_01_EMIS_Data[OrgID],$A36,_01_EMIS_Data[Rel_D],$C$17)</f>
        <v>1</v>
      </c>
      <c r="N36" s="42">
        <f t="shared" ref="N36" ca="1" si="115">IFERROR(M36/$E36,"-")</f>
        <v>1</v>
      </c>
      <c r="O36" s="38">
        <f ca="1">SUMIFS(INDIRECT(O$15),_01_EMIS_Data[OrgID],$A36,_01_EMIS_Data[Rel_D],$C$17)</f>
        <v>1</v>
      </c>
      <c r="P36" s="42">
        <f t="shared" ref="P36" ca="1" si="116">IFERROR(O36/$E36,"-")</f>
        <v>1</v>
      </c>
      <c r="Q36" s="38">
        <f ca="1">SUMIFS(INDIRECT(Q$15),_01_EMIS_Data[OrgID],$A36,_01_EMIS_Data[Rel_D],$C$17)</f>
        <v>1</v>
      </c>
      <c r="R36" s="42">
        <f t="shared" ref="R36" ca="1" si="117">IFERROR(Q36/$E36,"-")</f>
        <v>1</v>
      </c>
      <c r="S36" s="38">
        <f ca="1">SUMIFS(INDIRECT(S$15),_01_EMIS_Data[OrgID],$A36,_01_EMIS_Data[Rel_D],$C$17)</f>
        <v>0</v>
      </c>
      <c r="T36" s="42">
        <f t="shared" ref="T36" ca="1" si="118">IFERROR(S36/$E36,"-")</f>
        <v>0</v>
      </c>
      <c r="U36" s="38">
        <f ca="1">SUMIFS(INDIRECT(U$15),_01_EMIS_Data[OrgID],$A36,_01_EMIS_Data[Rel_D],$C$17)</f>
        <v>1</v>
      </c>
      <c r="V36" s="42">
        <f t="shared" ref="V36" ca="1" si="119">IFERROR(U36/$E36,"-")</f>
        <v>1</v>
      </c>
      <c r="W36" s="19"/>
      <c r="X36" s="38">
        <f ca="1">SUMIFS(INDIRECT(X$15),_01_EMIS_Data[OrgID],$A36,_01_EMIS_Data[Rel_D],$C$17)</f>
        <v>1</v>
      </c>
      <c r="Y36" s="38">
        <f ca="1">SUMIFS(INDIRECT(Y$15),_01_EMIS_Data[OrgID],$A36,_01_EMIS_Data[Rel_D],$C$17)</f>
        <v>1</v>
      </c>
      <c r="Z36" s="42">
        <f t="shared" ca="1" si="9"/>
        <v>1</v>
      </c>
      <c r="AA36" s="38">
        <f ca="1">SUMIFS(INDIRECT(AA$15),_01_EMIS_Data[OrgID],$A36,_01_EMIS_Data[Rel_D],$C$17)</f>
        <v>1</v>
      </c>
      <c r="AB36" s="42">
        <f t="shared" ca="1" si="10"/>
        <v>1</v>
      </c>
      <c r="AC36" s="38">
        <f ca="1">SUMIFS(INDIRECT(AC$15),_01_EMIS_Data[OrgID],$A36,_01_EMIS_Data[Rel_D],$C$17)</f>
        <v>1</v>
      </c>
      <c r="AD36" s="42">
        <f t="shared" ca="1" si="11"/>
        <v>1</v>
      </c>
      <c r="AE36" s="38">
        <f ca="1">SUMIFS(INDIRECT(AE$15),_01_EMIS_Data[OrgID],$A36,_01_EMIS_Data[Rel_D],$C$17)</f>
        <v>1</v>
      </c>
      <c r="AF36" s="42">
        <f t="shared" ca="1" si="12"/>
        <v>1</v>
      </c>
      <c r="AG36" s="38">
        <f ca="1">SUMIFS(INDIRECT(AG$15),_01_EMIS_Data[OrgID],$A36,_01_EMIS_Data[Rel_D],$C$17)</f>
        <v>1</v>
      </c>
      <c r="AH36" s="42">
        <f t="shared" ca="1" si="13"/>
        <v>1</v>
      </c>
      <c r="AI36" s="38">
        <f ca="1">SUMIFS(INDIRECT(AI$15),_01_EMIS_Data[OrgID],$A36,_01_EMIS_Data[Rel_D],$C$17)</f>
        <v>0</v>
      </c>
      <c r="AJ36" s="42">
        <f t="shared" ca="1" si="14"/>
        <v>0</v>
      </c>
      <c r="AK36" s="19"/>
    </row>
    <row r="37" spans="1:37" x14ac:dyDescent="0.25">
      <c r="A37" s="49" t="s">
        <v>49</v>
      </c>
      <c r="B37" s="36" t="s">
        <v>43</v>
      </c>
      <c r="C37" t="s">
        <v>50</v>
      </c>
      <c r="D37" s="38">
        <f ca="1">SUMIFS(INDIRECT(D$15),_01_EMIS_Data[OrgID],$A37,_01_EMIS_Data[Rel_D],$C$17)</f>
        <v>2</v>
      </c>
      <c r="E37" s="38">
        <f ca="1">SUMIFS(INDIRECT(E$15),_01_EMIS_Data[OrgID],$A37,_01_EMIS_Data[Rel_D],$C$17)</f>
        <v>0</v>
      </c>
      <c r="F37" s="42">
        <f t="shared" ca="1" si="1"/>
        <v>0</v>
      </c>
      <c r="G37" s="38">
        <f ca="1">SUMIFS(INDIRECT(G$15),_01_EMIS_Data[OrgID],$A37,_01_EMIS_Data[Rel_D],$C$17)</f>
        <v>0</v>
      </c>
      <c r="H37" s="42" t="str">
        <f t="shared" ca="1" si="2"/>
        <v>-</v>
      </c>
      <c r="I37" s="38">
        <f ca="1">SUMIFS(INDIRECT(I$15),_01_EMIS_Data[OrgID],$A37,_01_EMIS_Data[Rel_D],$C$17)</f>
        <v>0</v>
      </c>
      <c r="J37" s="42" t="str">
        <f t="shared" ca="1" si="2"/>
        <v>-</v>
      </c>
      <c r="K37" s="38">
        <f ca="1">SUMIFS(INDIRECT(K$15),_01_EMIS_Data[OrgID],$A37,_01_EMIS_Data[Rel_D],$C$17)</f>
        <v>0</v>
      </c>
      <c r="L37" s="42" t="str">
        <f t="shared" ref="L37" ca="1" si="120">IFERROR(K37/$E37,"-")</f>
        <v>-</v>
      </c>
      <c r="M37" s="38">
        <f ca="1">SUMIFS(INDIRECT(M$15),_01_EMIS_Data[OrgID],$A37,_01_EMIS_Data[Rel_D],$C$17)</f>
        <v>0</v>
      </c>
      <c r="N37" s="42" t="str">
        <f t="shared" ref="N37" ca="1" si="121">IFERROR(M37/$E37,"-")</f>
        <v>-</v>
      </c>
      <c r="O37" s="38">
        <f ca="1">SUMIFS(INDIRECT(O$15),_01_EMIS_Data[OrgID],$A37,_01_EMIS_Data[Rel_D],$C$17)</f>
        <v>0</v>
      </c>
      <c r="P37" s="42" t="str">
        <f t="shared" ref="P37" ca="1" si="122">IFERROR(O37/$E37,"-")</f>
        <v>-</v>
      </c>
      <c r="Q37" s="38">
        <f ca="1">SUMIFS(INDIRECT(Q$15),_01_EMIS_Data[OrgID],$A37,_01_EMIS_Data[Rel_D],$C$17)</f>
        <v>0</v>
      </c>
      <c r="R37" s="42" t="str">
        <f t="shared" ref="R37" ca="1" si="123">IFERROR(Q37/$E37,"-")</f>
        <v>-</v>
      </c>
      <c r="S37" s="38">
        <f ca="1">SUMIFS(INDIRECT(S$15),_01_EMIS_Data[OrgID],$A37,_01_EMIS_Data[Rel_D],$C$17)</f>
        <v>0</v>
      </c>
      <c r="T37" s="42" t="str">
        <f t="shared" ref="T37" ca="1" si="124">IFERROR(S37/$E37,"-")</f>
        <v>-</v>
      </c>
      <c r="U37" s="38">
        <f ca="1">SUMIFS(INDIRECT(U$15),_01_EMIS_Data[OrgID],$A37,_01_EMIS_Data[Rel_D],$C$17)</f>
        <v>0</v>
      </c>
      <c r="V37" s="42" t="str">
        <f t="shared" ref="V37" ca="1" si="125">IFERROR(U37/$E37,"-")</f>
        <v>-</v>
      </c>
      <c r="W37" s="19"/>
      <c r="X37" s="38">
        <f ca="1">SUMIFS(INDIRECT(X$15),_01_EMIS_Data[OrgID],$A37,_01_EMIS_Data[Rel_D],$C$17)</f>
        <v>0</v>
      </c>
      <c r="Y37" s="38">
        <f ca="1">SUMIFS(INDIRECT(Y$15),_01_EMIS_Data[OrgID],$A37,_01_EMIS_Data[Rel_D],$C$17)</f>
        <v>0</v>
      </c>
      <c r="Z37" s="42" t="str">
        <f t="shared" ca="1" si="9"/>
        <v>-</v>
      </c>
      <c r="AA37" s="38">
        <f ca="1">SUMIFS(INDIRECT(AA$15),_01_EMIS_Data[OrgID],$A37,_01_EMIS_Data[Rel_D],$C$17)</f>
        <v>0</v>
      </c>
      <c r="AB37" s="42" t="str">
        <f t="shared" ca="1" si="10"/>
        <v>-</v>
      </c>
      <c r="AC37" s="38">
        <f ca="1">SUMIFS(INDIRECT(AC$15),_01_EMIS_Data[OrgID],$A37,_01_EMIS_Data[Rel_D],$C$17)</f>
        <v>0</v>
      </c>
      <c r="AD37" s="42" t="str">
        <f t="shared" ca="1" si="11"/>
        <v>-</v>
      </c>
      <c r="AE37" s="38">
        <f ca="1">SUMIFS(INDIRECT(AE$15),_01_EMIS_Data[OrgID],$A37,_01_EMIS_Data[Rel_D],$C$17)</f>
        <v>0</v>
      </c>
      <c r="AF37" s="42" t="str">
        <f t="shared" ca="1" si="12"/>
        <v>-</v>
      </c>
      <c r="AG37" s="38">
        <f ca="1">SUMIFS(INDIRECT(AG$15),_01_EMIS_Data[OrgID],$A37,_01_EMIS_Data[Rel_D],$C$17)</f>
        <v>0</v>
      </c>
      <c r="AH37" s="42" t="str">
        <f t="shared" ca="1" si="13"/>
        <v>-</v>
      </c>
      <c r="AI37" s="38">
        <f ca="1">SUMIFS(INDIRECT(AI$15),_01_EMIS_Data[OrgID],$A37,_01_EMIS_Data[Rel_D],$C$17)</f>
        <v>0</v>
      </c>
      <c r="AJ37" s="42" t="str">
        <f t="shared" ca="1" si="14"/>
        <v>-</v>
      </c>
      <c r="AK37" s="19"/>
    </row>
    <row r="38" spans="1:37" x14ac:dyDescent="0.25">
      <c r="A38" s="49" t="s">
        <v>51</v>
      </c>
      <c r="B38" s="36" t="s">
        <v>43</v>
      </c>
      <c r="C38" t="s">
        <v>52</v>
      </c>
      <c r="D38" s="38">
        <f ca="1">SUMIFS(INDIRECT(D$15),_01_EMIS_Data[OrgID],$A38,_01_EMIS_Data[Rel_D],$C$17)</f>
        <v>3</v>
      </c>
      <c r="E38" s="38">
        <f ca="1">SUMIFS(INDIRECT(E$15),_01_EMIS_Data[OrgID],$A38,_01_EMIS_Data[Rel_D],$C$17)</f>
        <v>2</v>
      </c>
      <c r="F38" s="42">
        <f t="shared" ca="1" si="1"/>
        <v>0.66666666666666663</v>
      </c>
      <c r="G38" s="38">
        <f ca="1">SUMIFS(INDIRECT(G$15),_01_EMIS_Data[OrgID],$A38,_01_EMIS_Data[Rel_D],$C$17)</f>
        <v>2</v>
      </c>
      <c r="H38" s="42">
        <f t="shared" ca="1" si="2"/>
        <v>1</v>
      </c>
      <c r="I38" s="38">
        <f ca="1">SUMIFS(INDIRECT(I$15),_01_EMIS_Data[OrgID],$A38,_01_EMIS_Data[Rel_D],$C$17)</f>
        <v>2</v>
      </c>
      <c r="J38" s="42">
        <f t="shared" ca="1" si="2"/>
        <v>1</v>
      </c>
      <c r="K38" s="38">
        <f ca="1">SUMIFS(INDIRECT(K$15),_01_EMIS_Data[OrgID],$A38,_01_EMIS_Data[Rel_D],$C$17)</f>
        <v>2</v>
      </c>
      <c r="L38" s="42">
        <f t="shared" ref="L38" ca="1" si="126">IFERROR(K38/$E38,"-")</f>
        <v>1</v>
      </c>
      <c r="M38" s="38">
        <f ca="1">SUMIFS(INDIRECT(M$15),_01_EMIS_Data[OrgID],$A38,_01_EMIS_Data[Rel_D],$C$17)</f>
        <v>2</v>
      </c>
      <c r="N38" s="42">
        <f t="shared" ref="N38" ca="1" si="127">IFERROR(M38/$E38,"-")</f>
        <v>1</v>
      </c>
      <c r="O38" s="38">
        <f ca="1">SUMIFS(INDIRECT(O$15),_01_EMIS_Data[OrgID],$A38,_01_EMIS_Data[Rel_D],$C$17)</f>
        <v>2</v>
      </c>
      <c r="P38" s="42">
        <f t="shared" ref="P38" ca="1" si="128">IFERROR(O38/$E38,"-")</f>
        <v>1</v>
      </c>
      <c r="Q38" s="38">
        <f ca="1">SUMIFS(INDIRECT(Q$15),_01_EMIS_Data[OrgID],$A38,_01_EMIS_Data[Rel_D],$C$17)</f>
        <v>2</v>
      </c>
      <c r="R38" s="42">
        <f t="shared" ref="R38" ca="1" si="129">IFERROR(Q38/$E38,"-")</f>
        <v>1</v>
      </c>
      <c r="S38" s="38">
        <f ca="1">SUMIFS(INDIRECT(S$15),_01_EMIS_Data[OrgID],$A38,_01_EMIS_Data[Rel_D],$C$17)</f>
        <v>1</v>
      </c>
      <c r="T38" s="42">
        <f t="shared" ref="T38" ca="1" si="130">IFERROR(S38/$E38,"-")</f>
        <v>0.5</v>
      </c>
      <c r="U38" s="38">
        <f ca="1">SUMIFS(INDIRECT(U$15),_01_EMIS_Data[OrgID],$A38,_01_EMIS_Data[Rel_D],$C$17)</f>
        <v>2</v>
      </c>
      <c r="V38" s="42">
        <f t="shared" ref="V38" ca="1" si="131">IFERROR(U38/$E38,"-")</f>
        <v>1</v>
      </c>
      <c r="W38" s="19"/>
      <c r="X38" s="38">
        <f ca="1">SUMIFS(INDIRECT(X$15),_01_EMIS_Data[OrgID],$A38,_01_EMIS_Data[Rel_D],$C$17)</f>
        <v>2</v>
      </c>
      <c r="Y38" s="38">
        <f ca="1">SUMIFS(INDIRECT(Y$15),_01_EMIS_Data[OrgID],$A38,_01_EMIS_Data[Rel_D],$C$17)</f>
        <v>2</v>
      </c>
      <c r="Z38" s="42">
        <f t="shared" ca="1" si="9"/>
        <v>1</v>
      </c>
      <c r="AA38" s="38">
        <f ca="1">SUMIFS(INDIRECT(AA$15),_01_EMIS_Data[OrgID],$A38,_01_EMIS_Data[Rel_D],$C$17)</f>
        <v>2</v>
      </c>
      <c r="AB38" s="42">
        <f t="shared" ca="1" si="10"/>
        <v>1</v>
      </c>
      <c r="AC38" s="38">
        <f ca="1">SUMIFS(INDIRECT(AC$15),_01_EMIS_Data[OrgID],$A38,_01_EMIS_Data[Rel_D],$C$17)</f>
        <v>2</v>
      </c>
      <c r="AD38" s="42">
        <f t="shared" ca="1" si="11"/>
        <v>1</v>
      </c>
      <c r="AE38" s="38">
        <f ca="1">SUMIFS(INDIRECT(AE$15),_01_EMIS_Data[OrgID],$A38,_01_EMIS_Data[Rel_D],$C$17)</f>
        <v>2</v>
      </c>
      <c r="AF38" s="42">
        <f t="shared" ca="1" si="12"/>
        <v>1</v>
      </c>
      <c r="AG38" s="38">
        <f ca="1">SUMIFS(INDIRECT(AG$15),_01_EMIS_Data[OrgID],$A38,_01_EMIS_Data[Rel_D],$C$17)</f>
        <v>1</v>
      </c>
      <c r="AH38" s="42">
        <f t="shared" ca="1" si="13"/>
        <v>0.5</v>
      </c>
      <c r="AI38" s="38">
        <f ca="1">SUMIFS(INDIRECT(AI$15),_01_EMIS_Data[OrgID],$A38,_01_EMIS_Data[Rel_D],$C$17)</f>
        <v>0</v>
      </c>
      <c r="AJ38" s="42">
        <f t="shared" ca="1" si="14"/>
        <v>0</v>
      </c>
      <c r="AK38" s="19"/>
    </row>
    <row r="39" spans="1:37" x14ac:dyDescent="0.25">
      <c r="A39" s="49" t="s">
        <v>53</v>
      </c>
      <c r="B39" s="36" t="s">
        <v>43</v>
      </c>
      <c r="C39" t="s">
        <v>54</v>
      </c>
      <c r="D39" s="38">
        <f ca="1">SUMIFS(INDIRECT(D$15),_01_EMIS_Data[OrgID],$A39,_01_EMIS_Data[Rel_D],$C$17)</f>
        <v>19</v>
      </c>
      <c r="E39" s="38">
        <f ca="1">SUMIFS(INDIRECT(E$15),_01_EMIS_Data[OrgID],$A39,_01_EMIS_Data[Rel_D],$C$17)</f>
        <v>0</v>
      </c>
      <c r="F39" s="42">
        <f t="shared" ca="1" si="1"/>
        <v>0</v>
      </c>
      <c r="G39" s="38">
        <f ca="1">SUMIFS(INDIRECT(G$15),_01_EMIS_Data[OrgID],$A39,_01_EMIS_Data[Rel_D],$C$17)</f>
        <v>0</v>
      </c>
      <c r="H39" s="42" t="str">
        <f t="shared" ca="1" si="2"/>
        <v>-</v>
      </c>
      <c r="I39" s="38">
        <f ca="1">SUMIFS(INDIRECT(I$15),_01_EMIS_Data[OrgID],$A39,_01_EMIS_Data[Rel_D],$C$17)</f>
        <v>0</v>
      </c>
      <c r="J39" s="42" t="str">
        <f t="shared" ca="1" si="2"/>
        <v>-</v>
      </c>
      <c r="K39" s="38">
        <f ca="1">SUMIFS(INDIRECT(K$15),_01_EMIS_Data[OrgID],$A39,_01_EMIS_Data[Rel_D],$C$17)</f>
        <v>0</v>
      </c>
      <c r="L39" s="42" t="str">
        <f t="shared" ref="L39" ca="1" si="132">IFERROR(K39/$E39,"-")</f>
        <v>-</v>
      </c>
      <c r="M39" s="38">
        <f ca="1">SUMIFS(INDIRECT(M$15),_01_EMIS_Data[OrgID],$A39,_01_EMIS_Data[Rel_D],$C$17)</f>
        <v>0</v>
      </c>
      <c r="N39" s="42" t="str">
        <f t="shared" ref="N39" ca="1" si="133">IFERROR(M39/$E39,"-")</f>
        <v>-</v>
      </c>
      <c r="O39" s="38">
        <f ca="1">SUMIFS(INDIRECT(O$15),_01_EMIS_Data[OrgID],$A39,_01_EMIS_Data[Rel_D],$C$17)</f>
        <v>0</v>
      </c>
      <c r="P39" s="42" t="str">
        <f t="shared" ref="P39" ca="1" si="134">IFERROR(O39/$E39,"-")</f>
        <v>-</v>
      </c>
      <c r="Q39" s="38">
        <f ca="1">SUMIFS(INDIRECT(Q$15),_01_EMIS_Data[OrgID],$A39,_01_EMIS_Data[Rel_D],$C$17)</f>
        <v>0</v>
      </c>
      <c r="R39" s="42" t="str">
        <f t="shared" ref="R39" ca="1" si="135">IFERROR(Q39/$E39,"-")</f>
        <v>-</v>
      </c>
      <c r="S39" s="38">
        <f ca="1">SUMIFS(INDIRECT(S$15),_01_EMIS_Data[OrgID],$A39,_01_EMIS_Data[Rel_D],$C$17)</f>
        <v>0</v>
      </c>
      <c r="T39" s="42" t="str">
        <f t="shared" ref="T39" ca="1" si="136">IFERROR(S39/$E39,"-")</f>
        <v>-</v>
      </c>
      <c r="U39" s="38">
        <f ca="1">SUMIFS(INDIRECT(U$15),_01_EMIS_Data[OrgID],$A39,_01_EMIS_Data[Rel_D],$C$17)</f>
        <v>0</v>
      </c>
      <c r="V39" s="42" t="str">
        <f t="shared" ref="V39" ca="1" si="137">IFERROR(U39/$E39,"-")</f>
        <v>-</v>
      </c>
      <c r="W39" s="19"/>
      <c r="X39" s="38">
        <f ca="1">SUMIFS(INDIRECT(X$15),_01_EMIS_Data[OrgID],$A39,_01_EMIS_Data[Rel_D],$C$17)</f>
        <v>0</v>
      </c>
      <c r="Y39" s="38">
        <f ca="1">SUMIFS(INDIRECT(Y$15),_01_EMIS_Data[OrgID],$A39,_01_EMIS_Data[Rel_D],$C$17)</f>
        <v>0</v>
      </c>
      <c r="Z39" s="42" t="str">
        <f t="shared" ca="1" si="9"/>
        <v>-</v>
      </c>
      <c r="AA39" s="38">
        <f ca="1">SUMIFS(INDIRECT(AA$15),_01_EMIS_Data[OrgID],$A39,_01_EMIS_Data[Rel_D],$C$17)</f>
        <v>0</v>
      </c>
      <c r="AB39" s="42" t="str">
        <f t="shared" ca="1" si="10"/>
        <v>-</v>
      </c>
      <c r="AC39" s="38">
        <f ca="1">SUMIFS(INDIRECT(AC$15),_01_EMIS_Data[OrgID],$A39,_01_EMIS_Data[Rel_D],$C$17)</f>
        <v>0</v>
      </c>
      <c r="AD39" s="42" t="str">
        <f t="shared" ca="1" si="11"/>
        <v>-</v>
      </c>
      <c r="AE39" s="38">
        <f ca="1">SUMIFS(INDIRECT(AE$15),_01_EMIS_Data[OrgID],$A39,_01_EMIS_Data[Rel_D],$C$17)</f>
        <v>0</v>
      </c>
      <c r="AF39" s="42" t="str">
        <f t="shared" ca="1" si="12"/>
        <v>-</v>
      </c>
      <c r="AG39" s="38">
        <f ca="1">SUMIFS(INDIRECT(AG$15),_01_EMIS_Data[OrgID],$A39,_01_EMIS_Data[Rel_D],$C$17)</f>
        <v>0</v>
      </c>
      <c r="AH39" s="42" t="str">
        <f t="shared" ca="1" si="13"/>
        <v>-</v>
      </c>
      <c r="AI39" s="38">
        <f ca="1">SUMIFS(INDIRECT(AI$15),_01_EMIS_Data[OrgID],$A39,_01_EMIS_Data[Rel_D],$C$17)</f>
        <v>0</v>
      </c>
      <c r="AJ39" s="42" t="str">
        <f t="shared" ca="1" si="14"/>
        <v>-</v>
      </c>
      <c r="AK39" s="19"/>
    </row>
    <row r="40" spans="1:37" x14ac:dyDescent="0.25">
      <c r="A40" s="49" t="s">
        <v>55</v>
      </c>
      <c r="B40" s="36" t="s">
        <v>43</v>
      </c>
      <c r="C40" t="s">
        <v>56</v>
      </c>
      <c r="D40" s="38">
        <f ca="1">SUMIFS(INDIRECT(D$15),_01_EMIS_Data[OrgID],$A40,_01_EMIS_Data[Rel_D],$C$17)</f>
        <v>32</v>
      </c>
      <c r="E40" s="38">
        <f ca="1">SUMIFS(INDIRECT(E$15),_01_EMIS_Data[OrgID],$A40,_01_EMIS_Data[Rel_D],$C$17)</f>
        <v>8</v>
      </c>
      <c r="F40" s="42">
        <f t="shared" ca="1" si="1"/>
        <v>0.25</v>
      </c>
      <c r="G40" s="38">
        <f ca="1">SUMIFS(INDIRECT(G$15),_01_EMIS_Data[OrgID],$A40,_01_EMIS_Data[Rel_D],$C$17)</f>
        <v>6</v>
      </c>
      <c r="H40" s="42">
        <f t="shared" ca="1" si="2"/>
        <v>0.75</v>
      </c>
      <c r="I40" s="38">
        <f ca="1">SUMIFS(INDIRECT(I$15),_01_EMIS_Data[OrgID],$A40,_01_EMIS_Data[Rel_D],$C$17)</f>
        <v>8</v>
      </c>
      <c r="J40" s="42">
        <f t="shared" ca="1" si="2"/>
        <v>1</v>
      </c>
      <c r="K40" s="38">
        <f ca="1">SUMIFS(INDIRECT(K$15),_01_EMIS_Data[OrgID],$A40,_01_EMIS_Data[Rel_D],$C$17)</f>
        <v>6</v>
      </c>
      <c r="L40" s="42">
        <f t="shared" ref="L40" ca="1" si="138">IFERROR(K40/$E40,"-")</f>
        <v>0.75</v>
      </c>
      <c r="M40" s="38">
        <f ca="1">SUMIFS(INDIRECT(M$15),_01_EMIS_Data[OrgID],$A40,_01_EMIS_Data[Rel_D],$C$17)</f>
        <v>8</v>
      </c>
      <c r="N40" s="42">
        <f t="shared" ref="N40" ca="1" si="139">IFERROR(M40/$E40,"-")</f>
        <v>1</v>
      </c>
      <c r="O40" s="38">
        <f ca="1">SUMIFS(INDIRECT(O$15),_01_EMIS_Data[OrgID],$A40,_01_EMIS_Data[Rel_D],$C$17)</f>
        <v>8</v>
      </c>
      <c r="P40" s="42">
        <f t="shared" ref="P40" ca="1" si="140">IFERROR(O40/$E40,"-")</f>
        <v>1</v>
      </c>
      <c r="Q40" s="38">
        <f ca="1">SUMIFS(INDIRECT(Q$15),_01_EMIS_Data[OrgID],$A40,_01_EMIS_Data[Rel_D],$C$17)</f>
        <v>8</v>
      </c>
      <c r="R40" s="42">
        <f t="shared" ref="R40" ca="1" si="141">IFERROR(Q40/$E40,"-")</f>
        <v>1</v>
      </c>
      <c r="S40" s="38">
        <f ca="1">SUMIFS(INDIRECT(S$15),_01_EMIS_Data[OrgID],$A40,_01_EMIS_Data[Rel_D],$C$17)</f>
        <v>5</v>
      </c>
      <c r="T40" s="42">
        <f t="shared" ref="T40" ca="1" si="142">IFERROR(S40/$E40,"-")</f>
        <v>0.625</v>
      </c>
      <c r="U40" s="38">
        <f ca="1">SUMIFS(INDIRECT(U$15),_01_EMIS_Data[OrgID],$A40,_01_EMIS_Data[Rel_D],$C$17)</f>
        <v>5</v>
      </c>
      <c r="V40" s="42">
        <f t="shared" ref="V40" ca="1" si="143">IFERROR(U40/$E40,"-")</f>
        <v>0.625</v>
      </c>
      <c r="W40" s="19"/>
      <c r="X40" s="38">
        <f ca="1">SUMIFS(INDIRECT(X$15),_01_EMIS_Data[OrgID],$A40,_01_EMIS_Data[Rel_D],$C$17)</f>
        <v>8</v>
      </c>
      <c r="Y40" s="38">
        <f ca="1">SUMIFS(INDIRECT(Y$15),_01_EMIS_Data[OrgID],$A40,_01_EMIS_Data[Rel_D],$C$17)</f>
        <v>7</v>
      </c>
      <c r="Z40" s="42">
        <f t="shared" ca="1" si="9"/>
        <v>0.875</v>
      </c>
      <c r="AA40" s="38">
        <f ca="1">SUMIFS(INDIRECT(AA$15),_01_EMIS_Data[OrgID],$A40,_01_EMIS_Data[Rel_D],$C$17)</f>
        <v>7</v>
      </c>
      <c r="AB40" s="42">
        <f t="shared" ca="1" si="10"/>
        <v>1</v>
      </c>
      <c r="AC40" s="38">
        <f ca="1">SUMIFS(INDIRECT(AC$15),_01_EMIS_Data[OrgID],$A40,_01_EMIS_Data[Rel_D],$C$17)</f>
        <v>7</v>
      </c>
      <c r="AD40" s="42">
        <f t="shared" ca="1" si="11"/>
        <v>1</v>
      </c>
      <c r="AE40" s="38">
        <f ca="1">SUMIFS(INDIRECT(AE$15),_01_EMIS_Data[OrgID],$A40,_01_EMIS_Data[Rel_D],$C$17)</f>
        <v>7</v>
      </c>
      <c r="AF40" s="42">
        <f t="shared" ca="1" si="12"/>
        <v>1</v>
      </c>
      <c r="AG40" s="38">
        <f ca="1">SUMIFS(INDIRECT(AG$15),_01_EMIS_Data[OrgID],$A40,_01_EMIS_Data[Rel_D],$C$17)</f>
        <v>0</v>
      </c>
      <c r="AH40" s="42">
        <f t="shared" ca="1" si="13"/>
        <v>0</v>
      </c>
      <c r="AI40" s="38">
        <f ca="1">SUMIFS(INDIRECT(AI$15),_01_EMIS_Data[OrgID],$A40,_01_EMIS_Data[Rel_D],$C$17)</f>
        <v>0</v>
      </c>
      <c r="AJ40" s="42">
        <f t="shared" ca="1" si="14"/>
        <v>0</v>
      </c>
      <c r="AK40" s="19"/>
    </row>
    <row r="41" spans="1:37" x14ac:dyDescent="0.25">
      <c r="A41" s="49" t="s">
        <v>57</v>
      </c>
      <c r="B41" s="36" t="s">
        <v>58</v>
      </c>
      <c r="C41" t="s">
        <v>59</v>
      </c>
      <c r="D41" s="38">
        <f ca="1">SUMIFS(INDIRECT(D$15),_01_EMIS_Data[OrgID],$A41,_01_EMIS_Data[Rel_D],$C$17)</f>
        <v>9</v>
      </c>
      <c r="E41" s="38">
        <f ca="1">SUMIFS(INDIRECT(E$15),_01_EMIS_Data[OrgID],$A41,_01_EMIS_Data[Rel_D],$C$17)</f>
        <v>0</v>
      </c>
      <c r="F41" s="42">
        <f t="shared" ca="1" si="1"/>
        <v>0</v>
      </c>
      <c r="G41" s="38">
        <f ca="1">SUMIFS(INDIRECT(G$15),_01_EMIS_Data[OrgID],$A41,_01_EMIS_Data[Rel_D],$C$17)</f>
        <v>0</v>
      </c>
      <c r="H41" s="42" t="str">
        <f t="shared" ca="1" si="2"/>
        <v>-</v>
      </c>
      <c r="I41" s="38">
        <f ca="1">SUMIFS(INDIRECT(I$15),_01_EMIS_Data[OrgID],$A41,_01_EMIS_Data[Rel_D],$C$17)</f>
        <v>0</v>
      </c>
      <c r="J41" s="42" t="str">
        <f t="shared" ca="1" si="2"/>
        <v>-</v>
      </c>
      <c r="K41" s="38">
        <f ca="1">SUMIFS(INDIRECT(K$15),_01_EMIS_Data[OrgID],$A41,_01_EMIS_Data[Rel_D],$C$17)</f>
        <v>0</v>
      </c>
      <c r="L41" s="42" t="str">
        <f t="shared" ref="L41" ca="1" si="144">IFERROR(K41/$E41,"-")</f>
        <v>-</v>
      </c>
      <c r="M41" s="38">
        <f ca="1">SUMIFS(INDIRECT(M$15),_01_EMIS_Data[OrgID],$A41,_01_EMIS_Data[Rel_D],$C$17)</f>
        <v>0</v>
      </c>
      <c r="N41" s="42" t="str">
        <f t="shared" ref="N41" ca="1" si="145">IFERROR(M41/$E41,"-")</f>
        <v>-</v>
      </c>
      <c r="O41" s="38">
        <f ca="1">SUMIFS(INDIRECT(O$15),_01_EMIS_Data[OrgID],$A41,_01_EMIS_Data[Rel_D],$C$17)</f>
        <v>0</v>
      </c>
      <c r="P41" s="42" t="str">
        <f t="shared" ref="P41" ca="1" si="146">IFERROR(O41/$E41,"-")</f>
        <v>-</v>
      </c>
      <c r="Q41" s="38">
        <f ca="1">SUMIFS(INDIRECT(Q$15),_01_EMIS_Data[OrgID],$A41,_01_EMIS_Data[Rel_D],$C$17)</f>
        <v>0</v>
      </c>
      <c r="R41" s="42" t="str">
        <f t="shared" ref="R41" ca="1" si="147">IFERROR(Q41/$E41,"-")</f>
        <v>-</v>
      </c>
      <c r="S41" s="38">
        <f ca="1">SUMIFS(INDIRECT(S$15),_01_EMIS_Data[OrgID],$A41,_01_EMIS_Data[Rel_D],$C$17)</f>
        <v>0</v>
      </c>
      <c r="T41" s="42" t="str">
        <f t="shared" ref="T41" ca="1" si="148">IFERROR(S41/$E41,"-")</f>
        <v>-</v>
      </c>
      <c r="U41" s="38">
        <f ca="1">SUMIFS(INDIRECT(U$15),_01_EMIS_Data[OrgID],$A41,_01_EMIS_Data[Rel_D],$C$17)</f>
        <v>0</v>
      </c>
      <c r="V41" s="42" t="str">
        <f t="shared" ref="V41" ca="1" si="149">IFERROR(U41/$E41,"-")</f>
        <v>-</v>
      </c>
      <c r="W41" s="19"/>
      <c r="X41" s="38">
        <f ca="1">SUMIFS(INDIRECT(X$15),_01_EMIS_Data[OrgID],$A41,_01_EMIS_Data[Rel_D],$C$17)</f>
        <v>0</v>
      </c>
      <c r="Y41" s="38">
        <f ca="1">SUMIFS(INDIRECT(Y$15),_01_EMIS_Data[OrgID],$A41,_01_EMIS_Data[Rel_D],$C$17)</f>
        <v>0</v>
      </c>
      <c r="Z41" s="42" t="str">
        <f t="shared" ca="1" si="9"/>
        <v>-</v>
      </c>
      <c r="AA41" s="38">
        <f ca="1">SUMIFS(INDIRECT(AA$15),_01_EMIS_Data[OrgID],$A41,_01_EMIS_Data[Rel_D],$C$17)</f>
        <v>0</v>
      </c>
      <c r="AB41" s="42" t="str">
        <f t="shared" ca="1" si="10"/>
        <v>-</v>
      </c>
      <c r="AC41" s="38">
        <f ca="1">SUMIFS(INDIRECT(AC$15),_01_EMIS_Data[OrgID],$A41,_01_EMIS_Data[Rel_D],$C$17)</f>
        <v>0</v>
      </c>
      <c r="AD41" s="42" t="str">
        <f t="shared" ca="1" si="11"/>
        <v>-</v>
      </c>
      <c r="AE41" s="38">
        <f ca="1">SUMIFS(INDIRECT(AE$15),_01_EMIS_Data[OrgID],$A41,_01_EMIS_Data[Rel_D],$C$17)</f>
        <v>0</v>
      </c>
      <c r="AF41" s="42" t="str">
        <f t="shared" ca="1" si="12"/>
        <v>-</v>
      </c>
      <c r="AG41" s="38">
        <f ca="1">SUMIFS(INDIRECT(AG$15),_01_EMIS_Data[OrgID],$A41,_01_EMIS_Data[Rel_D],$C$17)</f>
        <v>0</v>
      </c>
      <c r="AH41" s="42" t="str">
        <f t="shared" ca="1" si="13"/>
        <v>-</v>
      </c>
      <c r="AI41" s="38">
        <f ca="1">SUMIFS(INDIRECT(AI$15),_01_EMIS_Data[OrgID],$A41,_01_EMIS_Data[Rel_D],$C$17)</f>
        <v>0</v>
      </c>
      <c r="AJ41" s="42" t="str">
        <f t="shared" ca="1" si="14"/>
        <v>-</v>
      </c>
      <c r="AK41" s="19"/>
    </row>
    <row r="42" spans="1:37" x14ac:dyDescent="0.25">
      <c r="A42" s="49" t="s">
        <v>60</v>
      </c>
      <c r="B42" s="36" t="s">
        <v>58</v>
      </c>
      <c r="C42" t="s">
        <v>61</v>
      </c>
      <c r="D42" s="38">
        <f ca="1">SUMIFS(INDIRECT(D$15),_01_EMIS_Data[OrgID],$A42,_01_EMIS_Data[Rel_D],$C$17)</f>
        <v>5</v>
      </c>
      <c r="E42" s="38">
        <f ca="1">SUMIFS(INDIRECT(E$15),_01_EMIS_Data[OrgID],$A42,_01_EMIS_Data[Rel_D],$C$17)</f>
        <v>3</v>
      </c>
      <c r="F42" s="42">
        <f t="shared" ca="1" si="1"/>
        <v>0.6</v>
      </c>
      <c r="G42" s="38">
        <f ca="1">SUMIFS(INDIRECT(G$15),_01_EMIS_Data[OrgID],$A42,_01_EMIS_Data[Rel_D],$C$17)</f>
        <v>3</v>
      </c>
      <c r="H42" s="42">
        <f t="shared" ca="1" si="2"/>
        <v>1</v>
      </c>
      <c r="I42" s="38">
        <f ca="1">SUMIFS(INDIRECT(I$15),_01_EMIS_Data[OrgID],$A42,_01_EMIS_Data[Rel_D],$C$17)</f>
        <v>3</v>
      </c>
      <c r="J42" s="42">
        <f t="shared" ca="1" si="2"/>
        <v>1</v>
      </c>
      <c r="K42" s="38">
        <f ca="1">SUMIFS(INDIRECT(K$15),_01_EMIS_Data[OrgID],$A42,_01_EMIS_Data[Rel_D],$C$17)</f>
        <v>3</v>
      </c>
      <c r="L42" s="42">
        <f t="shared" ref="L42" ca="1" si="150">IFERROR(K42/$E42,"-")</f>
        <v>1</v>
      </c>
      <c r="M42" s="38">
        <f ca="1">SUMIFS(INDIRECT(M$15),_01_EMIS_Data[OrgID],$A42,_01_EMIS_Data[Rel_D],$C$17)</f>
        <v>3</v>
      </c>
      <c r="N42" s="42">
        <f t="shared" ref="N42" ca="1" si="151">IFERROR(M42/$E42,"-")</f>
        <v>1</v>
      </c>
      <c r="O42" s="38">
        <f ca="1">SUMIFS(INDIRECT(O$15),_01_EMIS_Data[OrgID],$A42,_01_EMIS_Data[Rel_D],$C$17)</f>
        <v>3</v>
      </c>
      <c r="P42" s="42">
        <f t="shared" ref="P42" ca="1" si="152">IFERROR(O42/$E42,"-")</f>
        <v>1</v>
      </c>
      <c r="Q42" s="38">
        <f ca="1">SUMIFS(INDIRECT(Q$15),_01_EMIS_Data[OrgID],$A42,_01_EMIS_Data[Rel_D],$C$17)</f>
        <v>3</v>
      </c>
      <c r="R42" s="42">
        <f t="shared" ref="R42" ca="1" si="153">IFERROR(Q42/$E42,"-")</f>
        <v>1</v>
      </c>
      <c r="S42" s="38">
        <f ca="1">SUMIFS(INDIRECT(S$15),_01_EMIS_Data[OrgID],$A42,_01_EMIS_Data[Rel_D],$C$17)</f>
        <v>1</v>
      </c>
      <c r="T42" s="42">
        <f t="shared" ref="T42" ca="1" si="154">IFERROR(S42/$E42,"-")</f>
        <v>0.33333333333333331</v>
      </c>
      <c r="U42" s="38">
        <f ca="1">SUMIFS(INDIRECT(U$15),_01_EMIS_Data[OrgID],$A42,_01_EMIS_Data[Rel_D],$C$17)</f>
        <v>2</v>
      </c>
      <c r="V42" s="42">
        <f t="shared" ref="V42" ca="1" si="155">IFERROR(U42/$E42,"-")</f>
        <v>0.66666666666666663</v>
      </c>
      <c r="W42" s="19"/>
      <c r="X42" s="38">
        <f ca="1">SUMIFS(INDIRECT(X$15),_01_EMIS_Data[OrgID],$A42,_01_EMIS_Data[Rel_D],$C$17)</f>
        <v>3</v>
      </c>
      <c r="Y42" s="38">
        <f ca="1">SUMIFS(INDIRECT(Y$15),_01_EMIS_Data[OrgID],$A42,_01_EMIS_Data[Rel_D],$C$17)</f>
        <v>2</v>
      </c>
      <c r="Z42" s="42">
        <f t="shared" ca="1" si="9"/>
        <v>0.66666666666666663</v>
      </c>
      <c r="AA42" s="38">
        <f ca="1">SUMIFS(INDIRECT(AA$15),_01_EMIS_Data[OrgID],$A42,_01_EMIS_Data[Rel_D],$C$17)</f>
        <v>2</v>
      </c>
      <c r="AB42" s="42">
        <f t="shared" ca="1" si="10"/>
        <v>1</v>
      </c>
      <c r="AC42" s="38">
        <f ca="1">SUMIFS(INDIRECT(AC$15),_01_EMIS_Data[OrgID],$A42,_01_EMIS_Data[Rel_D],$C$17)</f>
        <v>2</v>
      </c>
      <c r="AD42" s="42">
        <f t="shared" ca="1" si="11"/>
        <v>1</v>
      </c>
      <c r="AE42" s="38">
        <f ca="1">SUMIFS(INDIRECT(AE$15),_01_EMIS_Data[OrgID],$A42,_01_EMIS_Data[Rel_D],$C$17)</f>
        <v>2</v>
      </c>
      <c r="AF42" s="42">
        <f t="shared" ca="1" si="12"/>
        <v>1</v>
      </c>
      <c r="AG42" s="38">
        <f ca="1">SUMIFS(INDIRECT(AG$15),_01_EMIS_Data[OrgID],$A42,_01_EMIS_Data[Rel_D],$C$17)</f>
        <v>2</v>
      </c>
      <c r="AH42" s="42">
        <f t="shared" ca="1" si="13"/>
        <v>1</v>
      </c>
      <c r="AI42" s="38">
        <f ca="1">SUMIFS(INDIRECT(AI$15),_01_EMIS_Data[OrgID],$A42,_01_EMIS_Data[Rel_D],$C$17)</f>
        <v>0</v>
      </c>
      <c r="AJ42" s="42">
        <f t="shared" ca="1" si="14"/>
        <v>0</v>
      </c>
      <c r="AK42" s="19"/>
    </row>
    <row r="43" spans="1:37" x14ac:dyDescent="0.25">
      <c r="A43" s="49" t="s">
        <v>62</v>
      </c>
      <c r="B43" s="36" t="s">
        <v>58</v>
      </c>
      <c r="C43" t="s">
        <v>63</v>
      </c>
      <c r="D43" s="38">
        <f ca="1">SUMIFS(INDIRECT(D$15),_01_EMIS_Data[OrgID],$A43,_01_EMIS_Data[Rel_D],$C$17)</f>
        <v>7</v>
      </c>
      <c r="E43" s="38">
        <f ca="1">SUMIFS(INDIRECT(E$15),_01_EMIS_Data[OrgID],$A43,_01_EMIS_Data[Rel_D],$C$17)</f>
        <v>0</v>
      </c>
      <c r="F43" s="42">
        <f t="shared" ca="1" si="1"/>
        <v>0</v>
      </c>
      <c r="G43" s="38">
        <f ca="1">SUMIFS(INDIRECT(G$15),_01_EMIS_Data[OrgID],$A43,_01_EMIS_Data[Rel_D],$C$17)</f>
        <v>0</v>
      </c>
      <c r="H43" s="42" t="str">
        <f t="shared" ca="1" si="2"/>
        <v>-</v>
      </c>
      <c r="I43" s="38">
        <f ca="1">SUMIFS(INDIRECT(I$15),_01_EMIS_Data[OrgID],$A43,_01_EMIS_Data[Rel_D],$C$17)</f>
        <v>0</v>
      </c>
      <c r="J43" s="42" t="str">
        <f t="shared" ca="1" si="2"/>
        <v>-</v>
      </c>
      <c r="K43" s="38">
        <f ca="1">SUMIFS(INDIRECT(K$15),_01_EMIS_Data[OrgID],$A43,_01_EMIS_Data[Rel_D],$C$17)</f>
        <v>0</v>
      </c>
      <c r="L43" s="42" t="str">
        <f t="shared" ref="L43" ca="1" si="156">IFERROR(K43/$E43,"-")</f>
        <v>-</v>
      </c>
      <c r="M43" s="38">
        <f ca="1">SUMIFS(INDIRECT(M$15),_01_EMIS_Data[OrgID],$A43,_01_EMIS_Data[Rel_D],$C$17)</f>
        <v>0</v>
      </c>
      <c r="N43" s="42" t="str">
        <f t="shared" ref="N43" ca="1" si="157">IFERROR(M43/$E43,"-")</f>
        <v>-</v>
      </c>
      <c r="O43" s="38">
        <f ca="1">SUMIFS(INDIRECT(O$15),_01_EMIS_Data[OrgID],$A43,_01_EMIS_Data[Rel_D],$C$17)</f>
        <v>0</v>
      </c>
      <c r="P43" s="42" t="str">
        <f t="shared" ref="P43" ca="1" si="158">IFERROR(O43/$E43,"-")</f>
        <v>-</v>
      </c>
      <c r="Q43" s="38">
        <f ca="1">SUMIFS(INDIRECT(Q$15),_01_EMIS_Data[OrgID],$A43,_01_EMIS_Data[Rel_D],$C$17)</f>
        <v>0</v>
      </c>
      <c r="R43" s="42" t="str">
        <f t="shared" ref="R43" ca="1" si="159">IFERROR(Q43/$E43,"-")</f>
        <v>-</v>
      </c>
      <c r="S43" s="38">
        <f ca="1">SUMIFS(INDIRECT(S$15),_01_EMIS_Data[OrgID],$A43,_01_EMIS_Data[Rel_D],$C$17)</f>
        <v>0</v>
      </c>
      <c r="T43" s="42" t="str">
        <f t="shared" ref="T43" ca="1" si="160">IFERROR(S43/$E43,"-")</f>
        <v>-</v>
      </c>
      <c r="U43" s="38">
        <f ca="1">SUMIFS(INDIRECT(U$15),_01_EMIS_Data[OrgID],$A43,_01_EMIS_Data[Rel_D],$C$17)</f>
        <v>0</v>
      </c>
      <c r="V43" s="42" t="str">
        <f t="shared" ref="V43" ca="1" si="161">IFERROR(U43/$E43,"-")</f>
        <v>-</v>
      </c>
      <c r="W43" s="19"/>
      <c r="X43" s="38">
        <f ca="1">SUMIFS(INDIRECT(X$15),_01_EMIS_Data[OrgID],$A43,_01_EMIS_Data[Rel_D],$C$17)</f>
        <v>0</v>
      </c>
      <c r="Y43" s="38">
        <f ca="1">SUMIFS(INDIRECT(Y$15),_01_EMIS_Data[OrgID],$A43,_01_EMIS_Data[Rel_D],$C$17)</f>
        <v>0</v>
      </c>
      <c r="Z43" s="42" t="str">
        <f t="shared" ca="1" si="9"/>
        <v>-</v>
      </c>
      <c r="AA43" s="38">
        <f ca="1">SUMIFS(INDIRECT(AA$15),_01_EMIS_Data[OrgID],$A43,_01_EMIS_Data[Rel_D],$C$17)</f>
        <v>0</v>
      </c>
      <c r="AB43" s="42" t="str">
        <f t="shared" ca="1" si="10"/>
        <v>-</v>
      </c>
      <c r="AC43" s="38">
        <f ca="1">SUMIFS(INDIRECT(AC$15),_01_EMIS_Data[OrgID],$A43,_01_EMIS_Data[Rel_D],$C$17)</f>
        <v>0</v>
      </c>
      <c r="AD43" s="42" t="str">
        <f t="shared" ca="1" si="11"/>
        <v>-</v>
      </c>
      <c r="AE43" s="38">
        <f ca="1">SUMIFS(INDIRECT(AE$15),_01_EMIS_Data[OrgID],$A43,_01_EMIS_Data[Rel_D],$C$17)</f>
        <v>0</v>
      </c>
      <c r="AF43" s="42" t="str">
        <f t="shared" ca="1" si="12"/>
        <v>-</v>
      </c>
      <c r="AG43" s="38">
        <f ca="1">SUMIFS(INDIRECT(AG$15),_01_EMIS_Data[OrgID],$A43,_01_EMIS_Data[Rel_D],$C$17)</f>
        <v>0</v>
      </c>
      <c r="AH43" s="42" t="str">
        <f t="shared" ca="1" si="13"/>
        <v>-</v>
      </c>
      <c r="AI43" s="38">
        <f ca="1">SUMIFS(INDIRECT(AI$15),_01_EMIS_Data[OrgID],$A43,_01_EMIS_Data[Rel_D],$C$17)</f>
        <v>0</v>
      </c>
      <c r="AJ43" s="42" t="str">
        <f t="shared" ca="1" si="14"/>
        <v>-</v>
      </c>
      <c r="AK43" s="19"/>
    </row>
    <row r="44" spans="1:37" x14ac:dyDescent="0.25">
      <c r="A44" s="49" t="s">
        <v>64</v>
      </c>
      <c r="B44" s="36" t="s">
        <v>58</v>
      </c>
      <c r="C44" t="s">
        <v>65</v>
      </c>
      <c r="D44" s="38">
        <f ca="1">SUMIFS(INDIRECT(D$15),_01_EMIS_Data[OrgID],$A44,_01_EMIS_Data[Rel_D],$C$17)</f>
        <v>8</v>
      </c>
      <c r="E44" s="38">
        <f ca="1">SUMIFS(INDIRECT(E$15),_01_EMIS_Data[OrgID],$A44,_01_EMIS_Data[Rel_D],$C$17)</f>
        <v>1</v>
      </c>
      <c r="F44" s="42">
        <f t="shared" ca="1" si="1"/>
        <v>0.125</v>
      </c>
      <c r="G44" s="38">
        <f ca="1">SUMIFS(INDIRECT(G$15),_01_EMIS_Data[OrgID],$A44,_01_EMIS_Data[Rel_D],$C$17)</f>
        <v>1</v>
      </c>
      <c r="H44" s="42">
        <f t="shared" ca="1" si="2"/>
        <v>1</v>
      </c>
      <c r="I44" s="38">
        <f ca="1">SUMIFS(INDIRECT(I$15),_01_EMIS_Data[OrgID],$A44,_01_EMIS_Data[Rel_D],$C$17)</f>
        <v>1</v>
      </c>
      <c r="J44" s="42">
        <f t="shared" ca="1" si="2"/>
        <v>1</v>
      </c>
      <c r="K44" s="38">
        <f ca="1">SUMIFS(INDIRECT(K$15),_01_EMIS_Data[OrgID],$A44,_01_EMIS_Data[Rel_D],$C$17)</f>
        <v>1</v>
      </c>
      <c r="L44" s="42">
        <f t="shared" ref="L44" ca="1" si="162">IFERROR(K44/$E44,"-")</f>
        <v>1</v>
      </c>
      <c r="M44" s="38">
        <f ca="1">SUMIFS(INDIRECT(M$15),_01_EMIS_Data[OrgID],$A44,_01_EMIS_Data[Rel_D],$C$17)</f>
        <v>1</v>
      </c>
      <c r="N44" s="42">
        <f t="shared" ref="N44" ca="1" si="163">IFERROR(M44/$E44,"-")</f>
        <v>1</v>
      </c>
      <c r="O44" s="38">
        <f ca="1">SUMIFS(INDIRECT(O$15),_01_EMIS_Data[OrgID],$A44,_01_EMIS_Data[Rel_D],$C$17)</f>
        <v>1</v>
      </c>
      <c r="P44" s="42">
        <f t="shared" ref="P44" ca="1" si="164">IFERROR(O44/$E44,"-")</f>
        <v>1</v>
      </c>
      <c r="Q44" s="38">
        <f ca="1">SUMIFS(INDIRECT(Q$15),_01_EMIS_Data[OrgID],$A44,_01_EMIS_Data[Rel_D],$C$17)</f>
        <v>0</v>
      </c>
      <c r="R44" s="42">
        <f t="shared" ref="R44" ca="1" si="165">IFERROR(Q44/$E44,"-")</f>
        <v>0</v>
      </c>
      <c r="S44" s="38">
        <f ca="1">SUMIFS(INDIRECT(S$15),_01_EMIS_Data[OrgID],$A44,_01_EMIS_Data[Rel_D],$C$17)</f>
        <v>1</v>
      </c>
      <c r="T44" s="42">
        <f t="shared" ref="T44" ca="1" si="166">IFERROR(S44/$E44,"-")</f>
        <v>1</v>
      </c>
      <c r="U44" s="38">
        <f ca="1">SUMIFS(INDIRECT(U$15),_01_EMIS_Data[OrgID],$A44,_01_EMIS_Data[Rel_D],$C$17)</f>
        <v>1</v>
      </c>
      <c r="V44" s="42">
        <f t="shared" ref="V44" ca="1" si="167">IFERROR(U44/$E44,"-")</f>
        <v>1</v>
      </c>
      <c r="W44" s="19"/>
      <c r="X44" s="38">
        <f ca="1">SUMIFS(INDIRECT(X$15),_01_EMIS_Data[OrgID],$A44,_01_EMIS_Data[Rel_D],$C$17)</f>
        <v>1</v>
      </c>
      <c r="Y44" s="38">
        <f ca="1">SUMIFS(INDIRECT(Y$15),_01_EMIS_Data[OrgID],$A44,_01_EMIS_Data[Rel_D],$C$17)</f>
        <v>1</v>
      </c>
      <c r="Z44" s="42">
        <f t="shared" ca="1" si="9"/>
        <v>1</v>
      </c>
      <c r="AA44" s="38">
        <f ca="1">SUMIFS(INDIRECT(AA$15),_01_EMIS_Data[OrgID],$A44,_01_EMIS_Data[Rel_D],$C$17)</f>
        <v>1</v>
      </c>
      <c r="AB44" s="42">
        <f t="shared" ca="1" si="10"/>
        <v>1</v>
      </c>
      <c r="AC44" s="38">
        <f ca="1">SUMIFS(INDIRECT(AC$15),_01_EMIS_Data[OrgID],$A44,_01_EMIS_Data[Rel_D],$C$17)</f>
        <v>1</v>
      </c>
      <c r="AD44" s="42">
        <f t="shared" ca="1" si="11"/>
        <v>1</v>
      </c>
      <c r="AE44" s="38">
        <f ca="1">SUMIFS(INDIRECT(AE$15),_01_EMIS_Data[OrgID],$A44,_01_EMIS_Data[Rel_D],$C$17)</f>
        <v>1</v>
      </c>
      <c r="AF44" s="42">
        <f t="shared" ca="1" si="12"/>
        <v>1</v>
      </c>
      <c r="AG44" s="38">
        <f ca="1">SUMIFS(INDIRECT(AG$15),_01_EMIS_Data[OrgID],$A44,_01_EMIS_Data[Rel_D],$C$17)</f>
        <v>0</v>
      </c>
      <c r="AH44" s="42">
        <f t="shared" ca="1" si="13"/>
        <v>0</v>
      </c>
      <c r="AI44" s="38">
        <f ca="1">SUMIFS(INDIRECT(AI$15),_01_EMIS_Data[OrgID],$A44,_01_EMIS_Data[Rel_D],$C$17)</f>
        <v>0</v>
      </c>
      <c r="AJ44" s="42">
        <f t="shared" ca="1" si="14"/>
        <v>0</v>
      </c>
      <c r="AK44" s="19"/>
    </row>
    <row r="45" spans="1:37" x14ac:dyDescent="0.25">
      <c r="A45" s="49" t="s">
        <v>66</v>
      </c>
      <c r="B45" s="36" t="s">
        <v>58</v>
      </c>
      <c r="C45" t="s">
        <v>67</v>
      </c>
      <c r="D45" s="38">
        <f ca="1">SUMIFS(INDIRECT(D$15),_01_EMIS_Data[OrgID],$A45,_01_EMIS_Data[Rel_D],$C$17)</f>
        <v>1</v>
      </c>
      <c r="E45" s="38">
        <f ca="1">SUMIFS(INDIRECT(E$15),_01_EMIS_Data[OrgID],$A45,_01_EMIS_Data[Rel_D],$C$17)</f>
        <v>0</v>
      </c>
      <c r="F45" s="42">
        <f t="shared" ca="1" si="1"/>
        <v>0</v>
      </c>
      <c r="G45" s="38">
        <f ca="1">SUMIFS(INDIRECT(G$15),_01_EMIS_Data[OrgID],$A45,_01_EMIS_Data[Rel_D],$C$17)</f>
        <v>0</v>
      </c>
      <c r="H45" s="42" t="str">
        <f t="shared" ca="1" si="2"/>
        <v>-</v>
      </c>
      <c r="I45" s="38">
        <f ca="1">SUMIFS(INDIRECT(I$15),_01_EMIS_Data[OrgID],$A45,_01_EMIS_Data[Rel_D],$C$17)</f>
        <v>0</v>
      </c>
      <c r="J45" s="42" t="str">
        <f t="shared" ca="1" si="2"/>
        <v>-</v>
      </c>
      <c r="K45" s="38">
        <f ca="1">SUMIFS(INDIRECT(K$15),_01_EMIS_Data[OrgID],$A45,_01_EMIS_Data[Rel_D],$C$17)</f>
        <v>0</v>
      </c>
      <c r="L45" s="42" t="str">
        <f t="shared" ref="L45" ca="1" si="168">IFERROR(K45/$E45,"-")</f>
        <v>-</v>
      </c>
      <c r="M45" s="38">
        <f ca="1">SUMIFS(INDIRECT(M$15),_01_EMIS_Data[OrgID],$A45,_01_EMIS_Data[Rel_D],$C$17)</f>
        <v>0</v>
      </c>
      <c r="N45" s="42" t="str">
        <f t="shared" ref="N45" ca="1" si="169">IFERROR(M45/$E45,"-")</f>
        <v>-</v>
      </c>
      <c r="O45" s="38">
        <f ca="1">SUMIFS(INDIRECT(O$15),_01_EMIS_Data[OrgID],$A45,_01_EMIS_Data[Rel_D],$C$17)</f>
        <v>0</v>
      </c>
      <c r="P45" s="42" t="str">
        <f t="shared" ref="P45" ca="1" si="170">IFERROR(O45/$E45,"-")</f>
        <v>-</v>
      </c>
      <c r="Q45" s="38">
        <f ca="1">SUMIFS(INDIRECT(Q$15),_01_EMIS_Data[OrgID],$A45,_01_EMIS_Data[Rel_D],$C$17)</f>
        <v>0</v>
      </c>
      <c r="R45" s="42" t="str">
        <f t="shared" ref="R45" ca="1" si="171">IFERROR(Q45/$E45,"-")</f>
        <v>-</v>
      </c>
      <c r="S45" s="38">
        <f ca="1">SUMIFS(INDIRECT(S$15),_01_EMIS_Data[OrgID],$A45,_01_EMIS_Data[Rel_D],$C$17)</f>
        <v>0</v>
      </c>
      <c r="T45" s="42" t="str">
        <f t="shared" ref="T45" ca="1" si="172">IFERROR(S45/$E45,"-")</f>
        <v>-</v>
      </c>
      <c r="U45" s="38">
        <f ca="1">SUMIFS(INDIRECT(U$15),_01_EMIS_Data[OrgID],$A45,_01_EMIS_Data[Rel_D],$C$17)</f>
        <v>0</v>
      </c>
      <c r="V45" s="42" t="str">
        <f t="shared" ref="V45" ca="1" si="173">IFERROR(U45/$E45,"-")</f>
        <v>-</v>
      </c>
      <c r="W45" s="19"/>
      <c r="X45" s="38">
        <f ca="1">SUMIFS(INDIRECT(X$15),_01_EMIS_Data[OrgID],$A45,_01_EMIS_Data[Rel_D],$C$17)</f>
        <v>0</v>
      </c>
      <c r="Y45" s="38">
        <f ca="1">SUMIFS(INDIRECT(Y$15),_01_EMIS_Data[OrgID],$A45,_01_EMIS_Data[Rel_D],$C$17)</f>
        <v>0</v>
      </c>
      <c r="Z45" s="42" t="str">
        <f t="shared" ca="1" si="9"/>
        <v>-</v>
      </c>
      <c r="AA45" s="38">
        <f ca="1">SUMIFS(INDIRECT(AA$15),_01_EMIS_Data[OrgID],$A45,_01_EMIS_Data[Rel_D],$C$17)</f>
        <v>0</v>
      </c>
      <c r="AB45" s="42" t="str">
        <f t="shared" ca="1" si="10"/>
        <v>-</v>
      </c>
      <c r="AC45" s="38">
        <f ca="1">SUMIFS(INDIRECT(AC$15),_01_EMIS_Data[OrgID],$A45,_01_EMIS_Data[Rel_D],$C$17)</f>
        <v>0</v>
      </c>
      <c r="AD45" s="42" t="str">
        <f t="shared" ca="1" si="11"/>
        <v>-</v>
      </c>
      <c r="AE45" s="38">
        <f ca="1">SUMIFS(INDIRECT(AE$15),_01_EMIS_Data[OrgID],$A45,_01_EMIS_Data[Rel_D],$C$17)</f>
        <v>0</v>
      </c>
      <c r="AF45" s="42" t="str">
        <f t="shared" ca="1" si="12"/>
        <v>-</v>
      </c>
      <c r="AG45" s="38">
        <f ca="1">SUMIFS(INDIRECT(AG$15),_01_EMIS_Data[OrgID],$A45,_01_EMIS_Data[Rel_D],$C$17)</f>
        <v>0</v>
      </c>
      <c r="AH45" s="42" t="str">
        <f t="shared" ca="1" si="13"/>
        <v>-</v>
      </c>
      <c r="AI45" s="38">
        <f ca="1">SUMIFS(INDIRECT(AI$15),_01_EMIS_Data[OrgID],$A45,_01_EMIS_Data[Rel_D],$C$17)</f>
        <v>0</v>
      </c>
      <c r="AJ45" s="42" t="str">
        <f t="shared" ca="1" si="14"/>
        <v>-</v>
      </c>
      <c r="AK45" s="19"/>
    </row>
    <row r="46" spans="1:37" x14ac:dyDescent="0.25">
      <c r="A46" s="49" t="s">
        <v>68</v>
      </c>
      <c r="B46" s="36" t="s">
        <v>58</v>
      </c>
      <c r="C46" t="s">
        <v>69</v>
      </c>
      <c r="D46" s="38">
        <f ca="1">SUMIFS(INDIRECT(D$15),_01_EMIS_Data[OrgID],$A46,_01_EMIS_Data[Rel_D],$C$17)</f>
        <v>5</v>
      </c>
      <c r="E46" s="38">
        <f ca="1">SUMIFS(INDIRECT(E$15),_01_EMIS_Data[OrgID],$A46,_01_EMIS_Data[Rel_D],$C$17)</f>
        <v>0</v>
      </c>
      <c r="F46" s="42">
        <f t="shared" ca="1" si="1"/>
        <v>0</v>
      </c>
      <c r="G46" s="38">
        <f ca="1">SUMIFS(INDIRECT(G$15),_01_EMIS_Data[OrgID],$A46,_01_EMIS_Data[Rel_D],$C$17)</f>
        <v>0</v>
      </c>
      <c r="H46" s="42" t="str">
        <f t="shared" ca="1" si="2"/>
        <v>-</v>
      </c>
      <c r="I46" s="38">
        <f ca="1">SUMIFS(INDIRECT(I$15),_01_EMIS_Data[OrgID],$A46,_01_EMIS_Data[Rel_D],$C$17)</f>
        <v>0</v>
      </c>
      <c r="J46" s="42" t="str">
        <f t="shared" ca="1" si="2"/>
        <v>-</v>
      </c>
      <c r="K46" s="38">
        <f ca="1">SUMIFS(INDIRECT(K$15),_01_EMIS_Data[OrgID],$A46,_01_EMIS_Data[Rel_D],$C$17)</f>
        <v>0</v>
      </c>
      <c r="L46" s="42" t="str">
        <f t="shared" ref="L46" ca="1" si="174">IFERROR(K46/$E46,"-")</f>
        <v>-</v>
      </c>
      <c r="M46" s="38">
        <f ca="1">SUMIFS(INDIRECT(M$15),_01_EMIS_Data[OrgID],$A46,_01_EMIS_Data[Rel_D],$C$17)</f>
        <v>0</v>
      </c>
      <c r="N46" s="42" t="str">
        <f t="shared" ref="N46" ca="1" si="175">IFERROR(M46/$E46,"-")</f>
        <v>-</v>
      </c>
      <c r="O46" s="38">
        <f ca="1">SUMIFS(INDIRECT(O$15),_01_EMIS_Data[OrgID],$A46,_01_EMIS_Data[Rel_D],$C$17)</f>
        <v>0</v>
      </c>
      <c r="P46" s="42" t="str">
        <f t="shared" ref="P46" ca="1" si="176">IFERROR(O46/$E46,"-")</f>
        <v>-</v>
      </c>
      <c r="Q46" s="38">
        <f ca="1">SUMIFS(INDIRECT(Q$15),_01_EMIS_Data[OrgID],$A46,_01_EMIS_Data[Rel_D],$C$17)</f>
        <v>0</v>
      </c>
      <c r="R46" s="42" t="str">
        <f t="shared" ref="R46" ca="1" si="177">IFERROR(Q46/$E46,"-")</f>
        <v>-</v>
      </c>
      <c r="S46" s="38">
        <f ca="1">SUMIFS(INDIRECT(S$15),_01_EMIS_Data[OrgID],$A46,_01_EMIS_Data[Rel_D],$C$17)</f>
        <v>0</v>
      </c>
      <c r="T46" s="42" t="str">
        <f t="shared" ref="T46" ca="1" si="178">IFERROR(S46/$E46,"-")</f>
        <v>-</v>
      </c>
      <c r="U46" s="38">
        <f ca="1">SUMIFS(INDIRECT(U$15),_01_EMIS_Data[OrgID],$A46,_01_EMIS_Data[Rel_D],$C$17)</f>
        <v>0</v>
      </c>
      <c r="V46" s="42" t="str">
        <f t="shared" ref="V46" ca="1" si="179">IFERROR(U46/$E46,"-")</f>
        <v>-</v>
      </c>
      <c r="W46" s="19"/>
      <c r="X46" s="38">
        <f ca="1">SUMIFS(INDIRECT(X$15),_01_EMIS_Data[OrgID],$A46,_01_EMIS_Data[Rel_D],$C$17)</f>
        <v>0</v>
      </c>
      <c r="Y46" s="38">
        <f ca="1">SUMIFS(INDIRECT(Y$15),_01_EMIS_Data[OrgID],$A46,_01_EMIS_Data[Rel_D],$C$17)</f>
        <v>0</v>
      </c>
      <c r="Z46" s="42" t="str">
        <f t="shared" ca="1" si="9"/>
        <v>-</v>
      </c>
      <c r="AA46" s="38">
        <f ca="1">SUMIFS(INDIRECT(AA$15),_01_EMIS_Data[OrgID],$A46,_01_EMIS_Data[Rel_D],$C$17)</f>
        <v>0</v>
      </c>
      <c r="AB46" s="42" t="str">
        <f t="shared" ca="1" si="10"/>
        <v>-</v>
      </c>
      <c r="AC46" s="38">
        <f ca="1">SUMIFS(INDIRECT(AC$15),_01_EMIS_Data[OrgID],$A46,_01_EMIS_Data[Rel_D],$C$17)</f>
        <v>0</v>
      </c>
      <c r="AD46" s="42" t="str">
        <f t="shared" ca="1" si="11"/>
        <v>-</v>
      </c>
      <c r="AE46" s="38">
        <f ca="1">SUMIFS(INDIRECT(AE$15),_01_EMIS_Data[OrgID],$A46,_01_EMIS_Data[Rel_D],$C$17)</f>
        <v>0</v>
      </c>
      <c r="AF46" s="42" t="str">
        <f t="shared" ca="1" si="12"/>
        <v>-</v>
      </c>
      <c r="AG46" s="38">
        <f ca="1">SUMIFS(INDIRECT(AG$15),_01_EMIS_Data[OrgID],$A46,_01_EMIS_Data[Rel_D],$C$17)</f>
        <v>0</v>
      </c>
      <c r="AH46" s="42" t="str">
        <f t="shared" ca="1" si="13"/>
        <v>-</v>
      </c>
      <c r="AI46" s="38">
        <f ca="1">SUMIFS(INDIRECT(AI$15),_01_EMIS_Data[OrgID],$A46,_01_EMIS_Data[Rel_D],$C$17)</f>
        <v>0</v>
      </c>
      <c r="AJ46" s="42" t="str">
        <f t="shared" ca="1" si="14"/>
        <v>-</v>
      </c>
      <c r="AK46" s="19"/>
    </row>
    <row r="47" spans="1:37" x14ac:dyDescent="0.25">
      <c r="A47" s="49" t="s">
        <v>70</v>
      </c>
      <c r="B47" s="36" t="s">
        <v>58</v>
      </c>
      <c r="C47" t="s">
        <v>71</v>
      </c>
      <c r="D47" s="38">
        <f ca="1">SUMIFS(INDIRECT(D$15),_01_EMIS_Data[OrgID],$A47,_01_EMIS_Data[Rel_D],$C$17)</f>
        <v>14</v>
      </c>
      <c r="E47" s="38">
        <f ca="1">SUMIFS(INDIRECT(E$15),_01_EMIS_Data[OrgID],$A47,_01_EMIS_Data[Rel_D],$C$17)</f>
        <v>0</v>
      </c>
      <c r="F47" s="42">
        <f t="shared" ca="1" si="1"/>
        <v>0</v>
      </c>
      <c r="G47" s="38">
        <f ca="1">SUMIFS(INDIRECT(G$15),_01_EMIS_Data[OrgID],$A47,_01_EMIS_Data[Rel_D],$C$17)</f>
        <v>0</v>
      </c>
      <c r="H47" s="42" t="str">
        <f t="shared" ca="1" si="2"/>
        <v>-</v>
      </c>
      <c r="I47" s="38">
        <f ca="1">SUMIFS(INDIRECT(I$15),_01_EMIS_Data[OrgID],$A47,_01_EMIS_Data[Rel_D],$C$17)</f>
        <v>0</v>
      </c>
      <c r="J47" s="42" t="str">
        <f t="shared" ca="1" si="2"/>
        <v>-</v>
      </c>
      <c r="K47" s="38">
        <f ca="1">SUMIFS(INDIRECT(K$15),_01_EMIS_Data[OrgID],$A47,_01_EMIS_Data[Rel_D],$C$17)</f>
        <v>0</v>
      </c>
      <c r="L47" s="42" t="str">
        <f t="shared" ref="L47" ca="1" si="180">IFERROR(K47/$E47,"-")</f>
        <v>-</v>
      </c>
      <c r="M47" s="38">
        <f ca="1">SUMIFS(INDIRECT(M$15),_01_EMIS_Data[OrgID],$A47,_01_EMIS_Data[Rel_D],$C$17)</f>
        <v>0</v>
      </c>
      <c r="N47" s="42" t="str">
        <f t="shared" ref="N47" ca="1" si="181">IFERROR(M47/$E47,"-")</f>
        <v>-</v>
      </c>
      <c r="O47" s="38">
        <f ca="1">SUMIFS(INDIRECT(O$15),_01_EMIS_Data[OrgID],$A47,_01_EMIS_Data[Rel_D],$C$17)</f>
        <v>0</v>
      </c>
      <c r="P47" s="42" t="str">
        <f t="shared" ref="P47" ca="1" si="182">IFERROR(O47/$E47,"-")</f>
        <v>-</v>
      </c>
      <c r="Q47" s="38">
        <f ca="1">SUMIFS(INDIRECT(Q$15),_01_EMIS_Data[OrgID],$A47,_01_EMIS_Data[Rel_D],$C$17)</f>
        <v>0</v>
      </c>
      <c r="R47" s="42" t="str">
        <f t="shared" ref="R47" ca="1" si="183">IFERROR(Q47/$E47,"-")</f>
        <v>-</v>
      </c>
      <c r="S47" s="38">
        <f ca="1">SUMIFS(INDIRECT(S$15),_01_EMIS_Data[OrgID],$A47,_01_EMIS_Data[Rel_D],$C$17)</f>
        <v>0</v>
      </c>
      <c r="T47" s="42" t="str">
        <f t="shared" ref="T47" ca="1" si="184">IFERROR(S47/$E47,"-")</f>
        <v>-</v>
      </c>
      <c r="U47" s="38">
        <f ca="1">SUMIFS(INDIRECT(U$15),_01_EMIS_Data[OrgID],$A47,_01_EMIS_Data[Rel_D],$C$17)</f>
        <v>0</v>
      </c>
      <c r="V47" s="42" t="str">
        <f t="shared" ref="V47" ca="1" si="185">IFERROR(U47/$E47,"-")</f>
        <v>-</v>
      </c>
      <c r="W47" s="19"/>
      <c r="X47" s="38">
        <f ca="1">SUMIFS(INDIRECT(X$15),_01_EMIS_Data[OrgID],$A47,_01_EMIS_Data[Rel_D],$C$17)</f>
        <v>0</v>
      </c>
      <c r="Y47" s="38">
        <f ca="1">SUMIFS(INDIRECT(Y$15),_01_EMIS_Data[OrgID],$A47,_01_EMIS_Data[Rel_D],$C$17)</f>
        <v>0</v>
      </c>
      <c r="Z47" s="42" t="str">
        <f t="shared" ca="1" si="9"/>
        <v>-</v>
      </c>
      <c r="AA47" s="38">
        <f ca="1">SUMIFS(INDIRECT(AA$15),_01_EMIS_Data[OrgID],$A47,_01_EMIS_Data[Rel_D],$C$17)</f>
        <v>0</v>
      </c>
      <c r="AB47" s="42" t="str">
        <f t="shared" ca="1" si="10"/>
        <v>-</v>
      </c>
      <c r="AC47" s="38">
        <f ca="1">SUMIFS(INDIRECT(AC$15),_01_EMIS_Data[OrgID],$A47,_01_EMIS_Data[Rel_D],$C$17)</f>
        <v>0</v>
      </c>
      <c r="AD47" s="42" t="str">
        <f t="shared" ca="1" si="11"/>
        <v>-</v>
      </c>
      <c r="AE47" s="38">
        <f ca="1">SUMIFS(INDIRECT(AE$15),_01_EMIS_Data[OrgID],$A47,_01_EMIS_Data[Rel_D],$C$17)</f>
        <v>0</v>
      </c>
      <c r="AF47" s="42" t="str">
        <f t="shared" ca="1" si="12"/>
        <v>-</v>
      </c>
      <c r="AG47" s="38">
        <f ca="1">SUMIFS(INDIRECT(AG$15),_01_EMIS_Data[OrgID],$A47,_01_EMIS_Data[Rel_D],$C$17)</f>
        <v>0</v>
      </c>
      <c r="AH47" s="42" t="str">
        <f t="shared" ca="1" si="13"/>
        <v>-</v>
      </c>
      <c r="AI47" s="38">
        <f ca="1">SUMIFS(INDIRECT(AI$15),_01_EMIS_Data[OrgID],$A47,_01_EMIS_Data[Rel_D],$C$17)</f>
        <v>0</v>
      </c>
      <c r="AJ47" s="42" t="str">
        <f t="shared" ca="1" si="14"/>
        <v>-</v>
      </c>
      <c r="AK47" s="19"/>
    </row>
    <row r="48" spans="1:37" x14ac:dyDescent="0.25">
      <c r="A48" s="49" t="s">
        <v>72</v>
      </c>
      <c r="B48" s="36" t="s">
        <v>58</v>
      </c>
      <c r="C48" t="s">
        <v>73</v>
      </c>
      <c r="D48" s="38">
        <f ca="1">SUMIFS(INDIRECT(D$15),_01_EMIS_Data[OrgID],$A48,_01_EMIS_Data[Rel_D],$C$17)</f>
        <v>13</v>
      </c>
      <c r="E48" s="38">
        <f ca="1">SUMIFS(INDIRECT(E$15),_01_EMIS_Data[OrgID],$A48,_01_EMIS_Data[Rel_D],$C$17)</f>
        <v>0</v>
      </c>
      <c r="F48" s="42">
        <f t="shared" ca="1" si="1"/>
        <v>0</v>
      </c>
      <c r="G48" s="38">
        <f ca="1">SUMIFS(INDIRECT(G$15),_01_EMIS_Data[OrgID],$A48,_01_EMIS_Data[Rel_D],$C$17)</f>
        <v>0</v>
      </c>
      <c r="H48" s="42" t="str">
        <f t="shared" ca="1" si="2"/>
        <v>-</v>
      </c>
      <c r="I48" s="38">
        <f ca="1">SUMIFS(INDIRECT(I$15),_01_EMIS_Data[OrgID],$A48,_01_EMIS_Data[Rel_D],$C$17)</f>
        <v>0</v>
      </c>
      <c r="J48" s="42" t="str">
        <f t="shared" ca="1" si="2"/>
        <v>-</v>
      </c>
      <c r="K48" s="38">
        <f ca="1">SUMIFS(INDIRECT(K$15),_01_EMIS_Data[OrgID],$A48,_01_EMIS_Data[Rel_D],$C$17)</f>
        <v>0</v>
      </c>
      <c r="L48" s="42" t="str">
        <f t="shared" ref="L48" ca="1" si="186">IFERROR(K48/$E48,"-")</f>
        <v>-</v>
      </c>
      <c r="M48" s="38">
        <f ca="1">SUMIFS(INDIRECT(M$15),_01_EMIS_Data[OrgID],$A48,_01_EMIS_Data[Rel_D],$C$17)</f>
        <v>0</v>
      </c>
      <c r="N48" s="42" t="str">
        <f t="shared" ref="N48" ca="1" si="187">IFERROR(M48/$E48,"-")</f>
        <v>-</v>
      </c>
      <c r="O48" s="38">
        <f ca="1">SUMIFS(INDIRECT(O$15),_01_EMIS_Data[OrgID],$A48,_01_EMIS_Data[Rel_D],$C$17)</f>
        <v>0</v>
      </c>
      <c r="P48" s="42" t="str">
        <f t="shared" ref="P48" ca="1" si="188">IFERROR(O48/$E48,"-")</f>
        <v>-</v>
      </c>
      <c r="Q48" s="38">
        <f ca="1">SUMIFS(INDIRECT(Q$15),_01_EMIS_Data[OrgID],$A48,_01_EMIS_Data[Rel_D],$C$17)</f>
        <v>0</v>
      </c>
      <c r="R48" s="42" t="str">
        <f t="shared" ref="R48" ca="1" si="189">IFERROR(Q48/$E48,"-")</f>
        <v>-</v>
      </c>
      <c r="S48" s="38">
        <f ca="1">SUMIFS(INDIRECT(S$15),_01_EMIS_Data[OrgID],$A48,_01_EMIS_Data[Rel_D],$C$17)</f>
        <v>0</v>
      </c>
      <c r="T48" s="42" t="str">
        <f t="shared" ref="T48" ca="1" si="190">IFERROR(S48/$E48,"-")</f>
        <v>-</v>
      </c>
      <c r="U48" s="38">
        <f ca="1">SUMIFS(INDIRECT(U$15),_01_EMIS_Data[OrgID],$A48,_01_EMIS_Data[Rel_D],$C$17)</f>
        <v>0</v>
      </c>
      <c r="V48" s="42" t="str">
        <f t="shared" ref="V48" ca="1" si="191">IFERROR(U48/$E48,"-")</f>
        <v>-</v>
      </c>
      <c r="W48" s="19"/>
      <c r="X48" s="38">
        <f ca="1">SUMIFS(INDIRECT(X$15),_01_EMIS_Data[OrgID],$A48,_01_EMIS_Data[Rel_D],$C$17)</f>
        <v>0</v>
      </c>
      <c r="Y48" s="38">
        <f ca="1">SUMIFS(INDIRECT(Y$15),_01_EMIS_Data[OrgID],$A48,_01_EMIS_Data[Rel_D],$C$17)</f>
        <v>0</v>
      </c>
      <c r="Z48" s="42" t="str">
        <f t="shared" ca="1" si="9"/>
        <v>-</v>
      </c>
      <c r="AA48" s="38">
        <f ca="1">SUMIFS(INDIRECT(AA$15),_01_EMIS_Data[OrgID],$A48,_01_EMIS_Data[Rel_D],$C$17)</f>
        <v>0</v>
      </c>
      <c r="AB48" s="42" t="str">
        <f t="shared" ca="1" si="10"/>
        <v>-</v>
      </c>
      <c r="AC48" s="38">
        <f ca="1">SUMIFS(INDIRECT(AC$15),_01_EMIS_Data[OrgID],$A48,_01_EMIS_Data[Rel_D],$C$17)</f>
        <v>0</v>
      </c>
      <c r="AD48" s="42" t="str">
        <f t="shared" ca="1" si="11"/>
        <v>-</v>
      </c>
      <c r="AE48" s="38">
        <f ca="1">SUMIFS(INDIRECT(AE$15),_01_EMIS_Data[OrgID],$A48,_01_EMIS_Data[Rel_D],$C$17)</f>
        <v>0</v>
      </c>
      <c r="AF48" s="42" t="str">
        <f t="shared" ca="1" si="12"/>
        <v>-</v>
      </c>
      <c r="AG48" s="38">
        <f ca="1">SUMIFS(INDIRECT(AG$15),_01_EMIS_Data[OrgID],$A48,_01_EMIS_Data[Rel_D],$C$17)</f>
        <v>0</v>
      </c>
      <c r="AH48" s="42" t="str">
        <f t="shared" ca="1" si="13"/>
        <v>-</v>
      </c>
      <c r="AI48" s="38">
        <f ca="1">SUMIFS(INDIRECT(AI$15),_01_EMIS_Data[OrgID],$A48,_01_EMIS_Data[Rel_D],$C$17)</f>
        <v>0</v>
      </c>
      <c r="AJ48" s="42" t="str">
        <f t="shared" ca="1" si="14"/>
        <v>-</v>
      </c>
      <c r="AK48" s="19"/>
    </row>
    <row r="49" spans="1:37" x14ac:dyDescent="0.25">
      <c r="A49" s="49" t="s">
        <v>74</v>
      </c>
      <c r="B49" s="36" t="s">
        <v>75</v>
      </c>
      <c r="C49" t="s">
        <v>76</v>
      </c>
      <c r="D49" s="38">
        <f ca="1">SUMIFS(INDIRECT(D$15),_01_EMIS_Data[OrgID],$A49,_01_EMIS_Data[Rel_D],$C$17)</f>
        <v>9</v>
      </c>
      <c r="E49" s="38">
        <f ca="1">SUMIFS(INDIRECT(E$15),_01_EMIS_Data[OrgID],$A49,_01_EMIS_Data[Rel_D],$C$17)</f>
        <v>0</v>
      </c>
      <c r="F49" s="42">
        <f t="shared" ca="1" si="1"/>
        <v>0</v>
      </c>
      <c r="G49" s="38">
        <f ca="1">SUMIFS(INDIRECT(G$15),_01_EMIS_Data[OrgID],$A49,_01_EMIS_Data[Rel_D],$C$17)</f>
        <v>0</v>
      </c>
      <c r="H49" s="42" t="str">
        <f t="shared" ca="1" si="2"/>
        <v>-</v>
      </c>
      <c r="I49" s="38">
        <f ca="1">SUMIFS(INDIRECT(I$15),_01_EMIS_Data[OrgID],$A49,_01_EMIS_Data[Rel_D],$C$17)</f>
        <v>0</v>
      </c>
      <c r="J49" s="42" t="str">
        <f t="shared" ca="1" si="2"/>
        <v>-</v>
      </c>
      <c r="K49" s="38">
        <f ca="1">SUMIFS(INDIRECT(K$15),_01_EMIS_Data[OrgID],$A49,_01_EMIS_Data[Rel_D],$C$17)</f>
        <v>0</v>
      </c>
      <c r="L49" s="42" t="str">
        <f t="shared" ref="L49" ca="1" si="192">IFERROR(K49/$E49,"-")</f>
        <v>-</v>
      </c>
      <c r="M49" s="38">
        <f ca="1">SUMIFS(INDIRECT(M$15),_01_EMIS_Data[OrgID],$A49,_01_EMIS_Data[Rel_D],$C$17)</f>
        <v>0</v>
      </c>
      <c r="N49" s="42" t="str">
        <f t="shared" ref="N49" ca="1" si="193">IFERROR(M49/$E49,"-")</f>
        <v>-</v>
      </c>
      <c r="O49" s="38">
        <f ca="1">SUMIFS(INDIRECT(O$15),_01_EMIS_Data[OrgID],$A49,_01_EMIS_Data[Rel_D],$C$17)</f>
        <v>0</v>
      </c>
      <c r="P49" s="42" t="str">
        <f t="shared" ref="P49" ca="1" si="194">IFERROR(O49/$E49,"-")</f>
        <v>-</v>
      </c>
      <c r="Q49" s="38">
        <f ca="1">SUMIFS(INDIRECT(Q$15),_01_EMIS_Data[OrgID],$A49,_01_EMIS_Data[Rel_D],$C$17)</f>
        <v>0</v>
      </c>
      <c r="R49" s="42" t="str">
        <f t="shared" ref="R49" ca="1" si="195">IFERROR(Q49/$E49,"-")</f>
        <v>-</v>
      </c>
      <c r="S49" s="38">
        <f ca="1">SUMIFS(INDIRECT(S$15),_01_EMIS_Data[OrgID],$A49,_01_EMIS_Data[Rel_D],$C$17)</f>
        <v>0</v>
      </c>
      <c r="T49" s="42" t="str">
        <f t="shared" ref="T49" ca="1" si="196">IFERROR(S49/$E49,"-")</f>
        <v>-</v>
      </c>
      <c r="U49" s="38">
        <f ca="1">SUMIFS(INDIRECT(U$15),_01_EMIS_Data[OrgID],$A49,_01_EMIS_Data[Rel_D],$C$17)</f>
        <v>0</v>
      </c>
      <c r="V49" s="42" t="str">
        <f t="shared" ref="V49" ca="1" si="197">IFERROR(U49/$E49,"-")</f>
        <v>-</v>
      </c>
      <c r="W49" s="19"/>
      <c r="X49" s="38">
        <f ca="1">SUMIFS(INDIRECT(X$15),_01_EMIS_Data[OrgID],$A49,_01_EMIS_Data[Rel_D],$C$17)</f>
        <v>0</v>
      </c>
      <c r="Y49" s="38">
        <f ca="1">SUMIFS(INDIRECT(Y$15),_01_EMIS_Data[OrgID],$A49,_01_EMIS_Data[Rel_D],$C$17)</f>
        <v>0</v>
      </c>
      <c r="Z49" s="42" t="str">
        <f t="shared" ca="1" si="9"/>
        <v>-</v>
      </c>
      <c r="AA49" s="38">
        <f ca="1">SUMIFS(INDIRECT(AA$15),_01_EMIS_Data[OrgID],$A49,_01_EMIS_Data[Rel_D],$C$17)</f>
        <v>0</v>
      </c>
      <c r="AB49" s="42" t="str">
        <f t="shared" ca="1" si="10"/>
        <v>-</v>
      </c>
      <c r="AC49" s="38">
        <f ca="1">SUMIFS(INDIRECT(AC$15),_01_EMIS_Data[OrgID],$A49,_01_EMIS_Data[Rel_D],$C$17)</f>
        <v>0</v>
      </c>
      <c r="AD49" s="42" t="str">
        <f t="shared" ca="1" si="11"/>
        <v>-</v>
      </c>
      <c r="AE49" s="38">
        <f ca="1">SUMIFS(INDIRECT(AE$15),_01_EMIS_Data[OrgID],$A49,_01_EMIS_Data[Rel_D],$C$17)</f>
        <v>0</v>
      </c>
      <c r="AF49" s="42" t="str">
        <f t="shared" ca="1" si="12"/>
        <v>-</v>
      </c>
      <c r="AG49" s="38">
        <f ca="1">SUMIFS(INDIRECT(AG$15),_01_EMIS_Data[OrgID],$A49,_01_EMIS_Data[Rel_D],$C$17)</f>
        <v>0</v>
      </c>
      <c r="AH49" s="42" t="str">
        <f t="shared" ca="1" si="13"/>
        <v>-</v>
      </c>
      <c r="AI49" s="38">
        <f ca="1">SUMIFS(INDIRECT(AI$15),_01_EMIS_Data[OrgID],$A49,_01_EMIS_Data[Rel_D],$C$17)</f>
        <v>0</v>
      </c>
      <c r="AJ49" s="42" t="str">
        <f t="shared" ca="1" si="14"/>
        <v>-</v>
      </c>
      <c r="AK49" s="19"/>
    </row>
    <row r="50" spans="1:37" x14ac:dyDescent="0.25">
      <c r="A50" s="49" t="s">
        <v>77</v>
      </c>
      <c r="B50" s="36" t="s">
        <v>75</v>
      </c>
      <c r="C50" t="s">
        <v>78</v>
      </c>
      <c r="D50" s="38">
        <f ca="1">SUMIFS(INDIRECT(D$15),_01_EMIS_Data[OrgID],$A50,_01_EMIS_Data[Rel_D],$C$17)</f>
        <v>35</v>
      </c>
      <c r="E50" s="38">
        <f ca="1">SUMIFS(INDIRECT(E$15),_01_EMIS_Data[OrgID],$A50,_01_EMIS_Data[Rel_D],$C$17)</f>
        <v>3</v>
      </c>
      <c r="F50" s="42">
        <f t="shared" ca="1" si="1"/>
        <v>8.5714285714285715E-2</v>
      </c>
      <c r="G50" s="38">
        <f ca="1">SUMIFS(INDIRECT(G$15),_01_EMIS_Data[OrgID],$A50,_01_EMIS_Data[Rel_D],$C$17)</f>
        <v>2</v>
      </c>
      <c r="H50" s="42">
        <f t="shared" ca="1" si="2"/>
        <v>0.66666666666666663</v>
      </c>
      <c r="I50" s="38">
        <f ca="1">SUMIFS(INDIRECT(I$15),_01_EMIS_Data[OrgID],$A50,_01_EMIS_Data[Rel_D],$C$17)</f>
        <v>2</v>
      </c>
      <c r="J50" s="42">
        <f t="shared" ca="1" si="2"/>
        <v>0.66666666666666663</v>
      </c>
      <c r="K50" s="38">
        <f ca="1">SUMIFS(INDIRECT(K$15),_01_EMIS_Data[OrgID],$A50,_01_EMIS_Data[Rel_D],$C$17)</f>
        <v>3</v>
      </c>
      <c r="L50" s="42">
        <f t="shared" ref="L50" ca="1" si="198">IFERROR(K50/$E50,"-")</f>
        <v>1</v>
      </c>
      <c r="M50" s="38">
        <f ca="1">SUMIFS(INDIRECT(M$15),_01_EMIS_Data[OrgID],$A50,_01_EMIS_Data[Rel_D],$C$17)</f>
        <v>3</v>
      </c>
      <c r="N50" s="42">
        <f t="shared" ref="N50" ca="1" si="199">IFERROR(M50/$E50,"-")</f>
        <v>1</v>
      </c>
      <c r="O50" s="38">
        <f ca="1">SUMIFS(INDIRECT(O$15),_01_EMIS_Data[OrgID],$A50,_01_EMIS_Data[Rel_D],$C$17)</f>
        <v>3</v>
      </c>
      <c r="P50" s="42">
        <f t="shared" ref="P50" ca="1" si="200">IFERROR(O50/$E50,"-")</f>
        <v>1</v>
      </c>
      <c r="Q50" s="38">
        <f ca="1">SUMIFS(INDIRECT(Q$15),_01_EMIS_Data[OrgID],$A50,_01_EMIS_Data[Rel_D],$C$17)</f>
        <v>3</v>
      </c>
      <c r="R50" s="42">
        <f t="shared" ref="R50" ca="1" si="201">IFERROR(Q50/$E50,"-")</f>
        <v>1</v>
      </c>
      <c r="S50" s="38">
        <f ca="1">SUMIFS(INDIRECT(S$15),_01_EMIS_Data[OrgID],$A50,_01_EMIS_Data[Rel_D],$C$17)</f>
        <v>2</v>
      </c>
      <c r="T50" s="42">
        <f t="shared" ref="T50" ca="1" si="202">IFERROR(S50/$E50,"-")</f>
        <v>0.66666666666666663</v>
      </c>
      <c r="U50" s="38">
        <f ca="1">SUMIFS(INDIRECT(U$15),_01_EMIS_Data[OrgID],$A50,_01_EMIS_Data[Rel_D],$C$17)</f>
        <v>2</v>
      </c>
      <c r="V50" s="42">
        <f t="shared" ref="V50" ca="1" si="203">IFERROR(U50/$E50,"-")</f>
        <v>0.66666666666666663</v>
      </c>
      <c r="W50" s="19"/>
      <c r="X50" s="38">
        <f ca="1">SUMIFS(INDIRECT(X$15),_01_EMIS_Data[OrgID],$A50,_01_EMIS_Data[Rel_D],$C$17)</f>
        <v>3</v>
      </c>
      <c r="Y50" s="38">
        <f ca="1">SUMIFS(INDIRECT(Y$15),_01_EMIS_Data[OrgID],$A50,_01_EMIS_Data[Rel_D],$C$17)</f>
        <v>2</v>
      </c>
      <c r="Z50" s="42">
        <f t="shared" ca="1" si="9"/>
        <v>0.66666666666666663</v>
      </c>
      <c r="AA50" s="38">
        <f ca="1">SUMIFS(INDIRECT(AA$15),_01_EMIS_Data[OrgID],$A50,_01_EMIS_Data[Rel_D],$C$17)</f>
        <v>1</v>
      </c>
      <c r="AB50" s="42">
        <f t="shared" ca="1" si="10"/>
        <v>0.5</v>
      </c>
      <c r="AC50" s="38">
        <f ca="1">SUMIFS(INDIRECT(AC$15),_01_EMIS_Data[OrgID],$A50,_01_EMIS_Data[Rel_D],$C$17)</f>
        <v>2</v>
      </c>
      <c r="AD50" s="42">
        <f t="shared" ca="1" si="11"/>
        <v>1</v>
      </c>
      <c r="AE50" s="38">
        <f ca="1">SUMIFS(INDIRECT(AE$15),_01_EMIS_Data[OrgID],$A50,_01_EMIS_Data[Rel_D],$C$17)</f>
        <v>2</v>
      </c>
      <c r="AF50" s="42">
        <f t="shared" ca="1" si="12"/>
        <v>1</v>
      </c>
      <c r="AG50" s="38">
        <f ca="1">SUMIFS(INDIRECT(AG$15),_01_EMIS_Data[OrgID],$A50,_01_EMIS_Data[Rel_D],$C$17)</f>
        <v>1</v>
      </c>
      <c r="AH50" s="42">
        <f t="shared" ca="1" si="13"/>
        <v>0.5</v>
      </c>
      <c r="AI50" s="38">
        <f ca="1">SUMIFS(INDIRECT(AI$15),_01_EMIS_Data[OrgID],$A50,_01_EMIS_Data[Rel_D],$C$17)</f>
        <v>1</v>
      </c>
      <c r="AJ50" s="42">
        <f t="shared" ca="1" si="14"/>
        <v>0.5</v>
      </c>
      <c r="AK50" s="19"/>
    </row>
    <row r="51" spans="1:37" x14ac:dyDescent="0.25">
      <c r="A51" s="49" t="s">
        <v>79</v>
      </c>
      <c r="B51" s="36" t="s">
        <v>75</v>
      </c>
      <c r="C51" t="s">
        <v>80</v>
      </c>
      <c r="D51" s="38">
        <f ca="1">SUMIFS(INDIRECT(D$15),_01_EMIS_Data[OrgID],$A51,_01_EMIS_Data[Rel_D],$C$17)</f>
        <v>24</v>
      </c>
      <c r="E51" s="38">
        <f ca="1">SUMIFS(INDIRECT(E$15),_01_EMIS_Data[OrgID],$A51,_01_EMIS_Data[Rel_D],$C$17)</f>
        <v>0</v>
      </c>
      <c r="F51" s="42">
        <f t="shared" ca="1" si="1"/>
        <v>0</v>
      </c>
      <c r="G51" s="38">
        <f ca="1">SUMIFS(INDIRECT(G$15),_01_EMIS_Data[OrgID],$A51,_01_EMIS_Data[Rel_D],$C$17)</f>
        <v>0</v>
      </c>
      <c r="H51" s="42" t="str">
        <f t="shared" ca="1" si="2"/>
        <v>-</v>
      </c>
      <c r="I51" s="38">
        <f ca="1">SUMIFS(INDIRECT(I$15),_01_EMIS_Data[OrgID],$A51,_01_EMIS_Data[Rel_D],$C$17)</f>
        <v>0</v>
      </c>
      <c r="J51" s="42" t="str">
        <f t="shared" ca="1" si="2"/>
        <v>-</v>
      </c>
      <c r="K51" s="38">
        <f ca="1">SUMIFS(INDIRECT(K$15),_01_EMIS_Data[OrgID],$A51,_01_EMIS_Data[Rel_D],$C$17)</f>
        <v>0</v>
      </c>
      <c r="L51" s="42" t="str">
        <f t="shared" ref="L51" ca="1" si="204">IFERROR(K51/$E51,"-")</f>
        <v>-</v>
      </c>
      <c r="M51" s="38">
        <f ca="1">SUMIFS(INDIRECT(M$15),_01_EMIS_Data[OrgID],$A51,_01_EMIS_Data[Rel_D],$C$17)</f>
        <v>0</v>
      </c>
      <c r="N51" s="42" t="str">
        <f t="shared" ref="N51" ca="1" si="205">IFERROR(M51/$E51,"-")</f>
        <v>-</v>
      </c>
      <c r="O51" s="38">
        <f ca="1">SUMIFS(INDIRECT(O$15),_01_EMIS_Data[OrgID],$A51,_01_EMIS_Data[Rel_D],$C$17)</f>
        <v>0</v>
      </c>
      <c r="P51" s="42" t="str">
        <f t="shared" ref="P51" ca="1" si="206">IFERROR(O51/$E51,"-")</f>
        <v>-</v>
      </c>
      <c r="Q51" s="38">
        <f ca="1">SUMIFS(INDIRECT(Q$15),_01_EMIS_Data[OrgID],$A51,_01_EMIS_Data[Rel_D],$C$17)</f>
        <v>0</v>
      </c>
      <c r="R51" s="42" t="str">
        <f t="shared" ref="R51" ca="1" si="207">IFERROR(Q51/$E51,"-")</f>
        <v>-</v>
      </c>
      <c r="S51" s="38">
        <f ca="1">SUMIFS(INDIRECT(S$15),_01_EMIS_Data[OrgID],$A51,_01_EMIS_Data[Rel_D],$C$17)</f>
        <v>0</v>
      </c>
      <c r="T51" s="42" t="str">
        <f t="shared" ref="T51" ca="1" si="208">IFERROR(S51/$E51,"-")</f>
        <v>-</v>
      </c>
      <c r="U51" s="38">
        <f ca="1">SUMIFS(INDIRECT(U$15),_01_EMIS_Data[OrgID],$A51,_01_EMIS_Data[Rel_D],$C$17)</f>
        <v>0</v>
      </c>
      <c r="V51" s="42" t="str">
        <f t="shared" ref="V51" ca="1" si="209">IFERROR(U51/$E51,"-")</f>
        <v>-</v>
      </c>
      <c r="W51" s="19"/>
      <c r="X51" s="38">
        <f ca="1">SUMIFS(INDIRECT(X$15),_01_EMIS_Data[OrgID],$A51,_01_EMIS_Data[Rel_D],$C$17)</f>
        <v>0</v>
      </c>
      <c r="Y51" s="38">
        <f ca="1">SUMIFS(INDIRECT(Y$15),_01_EMIS_Data[OrgID],$A51,_01_EMIS_Data[Rel_D],$C$17)</f>
        <v>0</v>
      </c>
      <c r="Z51" s="42" t="str">
        <f t="shared" ca="1" si="9"/>
        <v>-</v>
      </c>
      <c r="AA51" s="38">
        <f ca="1">SUMIFS(INDIRECT(AA$15),_01_EMIS_Data[OrgID],$A51,_01_EMIS_Data[Rel_D],$C$17)</f>
        <v>0</v>
      </c>
      <c r="AB51" s="42" t="str">
        <f t="shared" ca="1" si="10"/>
        <v>-</v>
      </c>
      <c r="AC51" s="38">
        <f ca="1">SUMIFS(INDIRECT(AC$15),_01_EMIS_Data[OrgID],$A51,_01_EMIS_Data[Rel_D],$C$17)</f>
        <v>0</v>
      </c>
      <c r="AD51" s="42" t="str">
        <f t="shared" ca="1" si="11"/>
        <v>-</v>
      </c>
      <c r="AE51" s="38">
        <f ca="1">SUMIFS(INDIRECT(AE$15),_01_EMIS_Data[OrgID],$A51,_01_EMIS_Data[Rel_D],$C$17)</f>
        <v>0</v>
      </c>
      <c r="AF51" s="42" t="str">
        <f t="shared" ca="1" si="12"/>
        <v>-</v>
      </c>
      <c r="AG51" s="38">
        <f ca="1">SUMIFS(INDIRECT(AG$15),_01_EMIS_Data[OrgID],$A51,_01_EMIS_Data[Rel_D],$C$17)</f>
        <v>0</v>
      </c>
      <c r="AH51" s="42" t="str">
        <f t="shared" ca="1" si="13"/>
        <v>-</v>
      </c>
      <c r="AI51" s="38">
        <f ca="1">SUMIFS(INDIRECT(AI$15),_01_EMIS_Data[OrgID],$A51,_01_EMIS_Data[Rel_D],$C$17)</f>
        <v>0</v>
      </c>
      <c r="AJ51" s="42" t="str">
        <f t="shared" ca="1" si="14"/>
        <v>-</v>
      </c>
      <c r="AK51" s="19"/>
    </row>
    <row r="52" spans="1:37" x14ac:dyDescent="0.25">
      <c r="A52" s="49" t="s">
        <v>81</v>
      </c>
      <c r="B52" s="36" t="s">
        <v>75</v>
      </c>
      <c r="C52" t="s">
        <v>82</v>
      </c>
      <c r="D52" s="38">
        <f ca="1">SUMIFS(INDIRECT(D$15),_01_EMIS_Data[OrgID],$A52,_01_EMIS_Data[Rel_D],$C$17)</f>
        <v>8</v>
      </c>
      <c r="E52" s="38">
        <f ca="1">SUMIFS(INDIRECT(E$15),_01_EMIS_Data[OrgID],$A52,_01_EMIS_Data[Rel_D],$C$17)</f>
        <v>0</v>
      </c>
      <c r="F52" s="42">
        <f t="shared" ca="1" si="1"/>
        <v>0</v>
      </c>
      <c r="G52" s="38">
        <f ca="1">SUMIFS(INDIRECT(G$15),_01_EMIS_Data[OrgID],$A52,_01_EMIS_Data[Rel_D],$C$17)</f>
        <v>0</v>
      </c>
      <c r="H52" s="42" t="str">
        <f t="shared" ca="1" si="2"/>
        <v>-</v>
      </c>
      <c r="I52" s="38">
        <f ca="1">SUMIFS(INDIRECT(I$15),_01_EMIS_Data[OrgID],$A52,_01_EMIS_Data[Rel_D],$C$17)</f>
        <v>0</v>
      </c>
      <c r="J52" s="42" t="str">
        <f t="shared" ca="1" si="2"/>
        <v>-</v>
      </c>
      <c r="K52" s="38">
        <f ca="1">SUMIFS(INDIRECT(K$15),_01_EMIS_Data[OrgID],$A52,_01_EMIS_Data[Rel_D],$C$17)</f>
        <v>0</v>
      </c>
      <c r="L52" s="42" t="str">
        <f t="shared" ref="L52" ca="1" si="210">IFERROR(K52/$E52,"-")</f>
        <v>-</v>
      </c>
      <c r="M52" s="38">
        <f ca="1">SUMIFS(INDIRECT(M$15),_01_EMIS_Data[OrgID],$A52,_01_EMIS_Data[Rel_D],$C$17)</f>
        <v>0</v>
      </c>
      <c r="N52" s="42" t="str">
        <f t="shared" ref="N52" ca="1" si="211">IFERROR(M52/$E52,"-")</f>
        <v>-</v>
      </c>
      <c r="O52" s="38">
        <f ca="1">SUMIFS(INDIRECT(O$15),_01_EMIS_Data[OrgID],$A52,_01_EMIS_Data[Rel_D],$C$17)</f>
        <v>0</v>
      </c>
      <c r="P52" s="42" t="str">
        <f t="shared" ref="P52" ca="1" si="212">IFERROR(O52/$E52,"-")</f>
        <v>-</v>
      </c>
      <c r="Q52" s="38">
        <f ca="1">SUMIFS(INDIRECT(Q$15),_01_EMIS_Data[OrgID],$A52,_01_EMIS_Data[Rel_D],$C$17)</f>
        <v>0</v>
      </c>
      <c r="R52" s="42" t="str">
        <f t="shared" ref="R52" ca="1" si="213">IFERROR(Q52/$E52,"-")</f>
        <v>-</v>
      </c>
      <c r="S52" s="38">
        <f ca="1">SUMIFS(INDIRECT(S$15),_01_EMIS_Data[OrgID],$A52,_01_EMIS_Data[Rel_D],$C$17)</f>
        <v>0</v>
      </c>
      <c r="T52" s="42" t="str">
        <f t="shared" ref="T52" ca="1" si="214">IFERROR(S52/$E52,"-")</f>
        <v>-</v>
      </c>
      <c r="U52" s="38">
        <f ca="1">SUMIFS(INDIRECT(U$15),_01_EMIS_Data[OrgID],$A52,_01_EMIS_Data[Rel_D],$C$17)</f>
        <v>0</v>
      </c>
      <c r="V52" s="42" t="str">
        <f t="shared" ref="V52" ca="1" si="215">IFERROR(U52/$E52,"-")</f>
        <v>-</v>
      </c>
      <c r="W52" s="19"/>
      <c r="X52" s="38">
        <f ca="1">SUMIFS(INDIRECT(X$15),_01_EMIS_Data[OrgID],$A52,_01_EMIS_Data[Rel_D],$C$17)</f>
        <v>0</v>
      </c>
      <c r="Y52" s="38">
        <f ca="1">SUMIFS(INDIRECT(Y$15),_01_EMIS_Data[OrgID],$A52,_01_EMIS_Data[Rel_D],$C$17)</f>
        <v>0</v>
      </c>
      <c r="Z52" s="42" t="str">
        <f t="shared" ca="1" si="9"/>
        <v>-</v>
      </c>
      <c r="AA52" s="38">
        <f ca="1">SUMIFS(INDIRECT(AA$15),_01_EMIS_Data[OrgID],$A52,_01_EMIS_Data[Rel_D],$C$17)</f>
        <v>0</v>
      </c>
      <c r="AB52" s="42" t="str">
        <f t="shared" ca="1" si="10"/>
        <v>-</v>
      </c>
      <c r="AC52" s="38">
        <f ca="1">SUMIFS(INDIRECT(AC$15),_01_EMIS_Data[OrgID],$A52,_01_EMIS_Data[Rel_D],$C$17)</f>
        <v>0</v>
      </c>
      <c r="AD52" s="42" t="str">
        <f t="shared" ca="1" si="11"/>
        <v>-</v>
      </c>
      <c r="AE52" s="38">
        <f ca="1">SUMIFS(INDIRECT(AE$15),_01_EMIS_Data[OrgID],$A52,_01_EMIS_Data[Rel_D],$C$17)</f>
        <v>0</v>
      </c>
      <c r="AF52" s="42" t="str">
        <f t="shared" ca="1" si="12"/>
        <v>-</v>
      </c>
      <c r="AG52" s="38">
        <f ca="1">SUMIFS(INDIRECT(AG$15),_01_EMIS_Data[OrgID],$A52,_01_EMIS_Data[Rel_D],$C$17)</f>
        <v>0</v>
      </c>
      <c r="AH52" s="42" t="str">
        <f t="shared" ca="1" si="13"/>
        <v>-</v>
      </c>
      <c r="AI52" s="38">
        <f ca="1">SUMIFS(INDIRECT(AI$15),_01_EMIS_Data[OrgID],$A52,_01_EMIS_Data[Rel_D],$C$17)</f>
        <v>0</v>
      </c>
      <c r="AJ52" s="42" t="str">
        <f t="shared" ca="1" si="14"/>
        <v>-</v>
      </c>
      <c r="AK52" s="19"/>
    </row>
    <row r="53" spans="1:37" x14ac:dyDescent="0.25">
      <c r="A53" s="49" t="s">
        <v>83</v>
      </c>
      <c r="B53" s="36" t="s">
        <v>75</v>
      </c>
      <c r="C53" t="s">
        <v>84</v>
      </c>
      <c r="D53" s="38">
        <f ca="1">SUMIFS(INDIRECT(D$15),_01_EMIS_Data[OrgID],$A53,_01_EMIS_Data[Rel_D],$C$17)</f>
        <v>14</v>
      </c>
      <c r="E53" s="38">
        <f ca="1">SUMIFS(INDIRECT(E$15),_01_EMIS_Data[OrgID],$A53,_01_EMIS_Data[Rel_D],$C$17)</f>
        <v>9</v>
      </c>
      <c r="F53" s="42">
        <f t="shared" ca="1" si="1"/>
        <v>0.6428571428571429</v>
      </c>
      <c r="G53" s="38">
        <f ca="1">SUMIFS(INDIRECT(G$15),_01_EMIS_Data[OrgID],$A53,_01_EMIS_Data[Rel_D],$C$17)</f>
        <v>3</v>
      </c>
      <c r="H53" s="42">
        <f t="shared" ca="1" si="2"/>
        <v>0.33333333333333331</v>
      </c>
      <c r="I53" s="38">
        <f ca="1">SUMIFS(INDIRECT(I$15),_01_EMIS_Data[OrgID],$A53,_01_EMIS_Data[Rel_D],$C$17)</f>
        <v>8</v>
      </c>
      <c r="J53" s="42">
        <f t="shared" ca="1" si="2"/>
        <v>0.88888888888888884</v>
      </c>
      <c r="K53" s="38">
        <f ca="1">SUMIFS(INDIRECT(K$15),_01_EMIS_Data[OrgID],$A53,_01_EMIS_Data[Rel_D],$C$17)</f>
        <v>4</v>
      </c>
      <c r="L53" s="42">
        <f t="shared" ref="L53" ca="1" si="216">IFERROR(K53/$E53,"-")</f>
        <v>0.44444444444444442</v>
      </c>
      <c r="M53" s="38">
        <f ca="1">SUMIFS(INDIRECT(M$15),_01_EMIS_Data[OrgID],$A53,_01_EMIS_Data[Rel_D],$C$17)</f>
        <v>9</v>
      </c>
      <c r="N53" s="42">
        <f t="shared" ref="N53" ca="1" si="217">IFERROR(M53/$E53,"-")</f>
        <v>1</v>
      </c>
      <c r="O53" s="38">
        <f ca="1">SUMIFS(INDIRECT(O$15),_01_EMIS_Data[OrgID],$A53,_01_EMIS_Data[Rel_D],$C$17)</f>
        <v>9</v>
      </c>
      <c r="P53" s="42">
        <f t="shared" ref="P53" ca="1" si="218">IFERROR(O53/$E53,"-")</f>
        <v>1</v>
      </c>
      <c r="Q53" s="38">
        <f ca="1">SUMIFS(INDIRECT(Q$15),_01_EMIS_Data[OrgID],$A53,_01_EMIS_Data[Rel_D],$C$17)</f>
        <v>6</v>
      </c>
      <c r="R53" s="42">
        <f t="shared" ref="R53" ca="1" si="219">IFERROR(Q53/$E53,"-")</f>
        <v>0.66666666666666663</v>
      </c>
      <c r="S53" s="38">
        <f ca="1">SUMIFS(INDIRECT(S$15),_01_EMIS_Data[OrgID],$A53,_01_EMIS_Data[Rel_D],$C$17)</f>
        <v>6</v>
      </c>
      <c r="T53" s="42">
        <f t="shared" ref="T53" ca="1" si="220">IFERROR(S53/$E53,"-")</f>
        <v>0.66666666666666663</v>
      </c>
      <c r="U53" s="38">
        <f ca="1">SUMIFS(INDIRECT(U$15),_01_EMIS_Data[OrgID],$A53,_01_EMIS_Data[Rel_D],$C$17)</f>
        <v>9</v>
      </c>
      <c r="V53" s="42">
        <f t="shared" ref="V53" ca="1" si="221">IFERROR(U53/$E53,"-")</f>
        <v>1</v>
      </c>
      <c r="W53" s="19"/>
      <c r="X53" s="38">
        <f ca="1">SUMIFS(INDIRECT(X$15),_01_EMIS_Data[OrgID],$A53,_01_EMIS_Data[Rel_D],$C$17)</f>
        <v>9</v>
      </c>
      <c r="Y53" s="38">
        <f ca="1">SUMIFS(INDIRECT(Y$15),_01_EMIS_Data[OrgID],$A53,_01_EMIS_Data[Rel_D],$C$17)</f>
        <v>7</v>
      </c>
      <c r="Z53" s="42">
        <f t="shared" ca="1" si="9"/>
        <v>0.77777777777777779</v>
      </c>
      <c r="AA53" s="38">
        <f ca="1">SUMIFS(INDIRECT(AA$15),_01_EMIS_Data[OrgID],$A53,_01_EMIS_Data[Rel_D],$C$17)</f>
        <v>7</v>
      </c>
      <c r="AB53" s="42">
        <f t="shared" ca="1" si="10"/>
        <v>1</v>
      </c>
      <c r="AC53" s="38">
        <f ca="1">SUMIFS(INDIRECT(AC$15),_01_EMIS_Data[OrgID],$A53,_01_EMIS_Data[Rel_D],$C$17)</f>
        <v>7</v>
      </c>
      <c r="AD53" s="42">
        <f t="shared" ca="1" si="11"/>
        <v>1</v>
      </c>
      <c r="AE53" s="38">
        <f ca="1">SUMIFS(INDIRECT(AE$15),_01_EMIS_Data[OrgID],$A53,_01_EMIS_Data[Rel_D],$C$17)</f>
        <v>7</v>
      </c>
      <c r="AF53" s="42">
        <f t="shared" ca="1" si="12"/>
        <v>1</v>
      </c>
      <c r="AG53" s="38">
        <f ca="1">SUMIFS(INDIRECT(AG$15),_01_EMIS_Data[OrgID],$A53,_01_EMIS_Data[Rel_D],$C$17)</f>
        <v>7</v>
      </c>
      <c r="AH53" s="42">
        <f t="shared" ca="1" si="13"/>
        <v>1</v>
      </c>
      <c r="AI53" s="38">
        <f ca="1">SUMIFS(INDIRECT(AI$15),_01_EMIS_Data[OrgID],$A53,_01_EMIS_Data[Rel_D],$C$17)</f>
        <v>3</v>
      </c>
      <c r="AJ53" s="42">
        <f t="shared" ca="1" si="14"/>
        <v>0.42857142857142855</v>
      </c>
      <c r="AK53" s="19"/>
    </row>
    <row r="54" spans="1:37" x14ac:dyDescent="0.25">
      <c r="A54" s="49" t="s">
        <v>85</v>
      </c>
      <c r="B54" s="36" t="s">
        <v>75</v>
      </c>
      <c r="C54" t="s">
        <v>86</v>
      </c>
      <c r="D54" s="38">
        <f ca="1">SUMIFS(INDIRECT(D$15),_01_EMIS_Data[OrgID],$A54,_01_EMIS_Data[Rel_D],$C$17)</f>
        <v>24</v>
      </c>
      <c r="E54" s="38">
        <f ca="1">SUMIFS(INDIRECT(E$15),_01_EMIS_Data[OrgID],$A54,_01_EMIS_Data[Rel_D],$C$17)</f>
        <v>0</v>
      </c>
      <c r="F54" s="42">
        <f t="shared" ca="1" si="1"/>
        <v>0</v>
      </c>
      <c r="G54" s="38">
        <f ca="1">SUMIFS(INDIRECT(G$15),_01_EMIS_Data[OrgID],$A54,_01_EMIS_Data[Rel_D],$C$17)</f>
        <v>0</v>
      </c>
      <c r="H54" s="42" t="str">
        <f t="shared" ca="1" si="2"/>
        <v>-</v>
      </c>
      <c r="I54" s="38">
        <f ca="1">SUMIFS(INDIRECT(I$15),_01_EMIS_Data[OrgID],$A54,_01_EMIS_Data[Rel_D],$C$17)</f>
        <v>0</v>
      </c>
      <c r="J54" s="42" t="str">
        <f t="shared" ca="1" si="2"/>
        <v>-</v>
      </c>
      <c r="K54" s="38">
        <f ca="1">SUMIFS(INDIRECT(K$15),_01_EMIS_Data[OrgID],$A54,_01_EMIS_Data[Rel_D],$C$17)</f>
        <v>0</v>
      </c>
      <c r="L54" s="42" t="str">
        <f t="shared" ref="L54" ca="1" si="222">IFERROR(K54/$E54,"-")</f>
        <v>-</v>
      </c>
      <c r="M54" s="38">
        <f ca="1">SUMIFS(INDIRECT(M$15),_01_EMIS_Data[OrgID],$A54,_01_EMIS_Data[Rel_D],$C$17)</f>
        <v>0</v>
      </c>
      <c r="N54" s="42" t="str">
        <f t="shared" ref="N54" ca="1" si="223">IFERROR(M54/$E54,"-")</f>
        <v>-</v>
      </c>
      <c r="O54" s="38">
        <f ca="1">SUMIFS(INDIRECT(O$15),_01_EMIS_Data[OrgID],$A54,_01_EMIS_Data[Rel_D],$C$17)</f>
        <v>0</v>
      </c>
      <c r="P54" s="42" t="str">
        <f t="shared" ref="P54" ca="1" si="224">IFERROR(O54/$E54,"-")</f>
        <v>-</v>
      </c>
      <c r="Q54" s="38">
        <f ca="1">SUMIFS(INDIRECT(Q$15),_01_EMIS_Data[OrgID],$A54,_01_EMIS_Data[Rel_D],$C$17)</f>
        <v>0</v>
      </c>
      <c r="R54" s="42" t="str">
        <f t="shared" ref="R54" ca="1" si="225">IFERROR(Q54/$E54,"-")</f>
        <v>-</v>
      </c>
      <c r="S54" s="38">
        <f ca="1">SUMIFS(INDIRECT(S$15),_01_EMIS_Data[OrgID],$A54,_01_EMIS_Data[Rel_D],$C$17)</f>
        <v>0</v>
      </c>
      <c r="T54" s="42" t="str">
        <f t="shared" ref="T54" ca="1" si="226">IFERROR(S54/$E54,"-")</f>
        <v>-</v>
      </c>
      <c r="U54" s="38">
        <f ca="1">SUMIFS(INDIRECT(U$15),_01_EMIS_Data[OrgID],$A54,_01_EMIS_Data[Rel_D],$C$17)</f>
        <v>0</v>
      </c>
      <c r="V54" s="42" t="str">
        <f t="shared" ref="V54" ca="1" si="227">IFERROR(U54/$E54,"-")</f>
        <v>-</v>
      </c>
      <c r="W54" s="19"/>
      <c r="X54" s="38">
        <f ca="1">SUMIFS(INDIRECT(X$15),_01_EMIS_Data[OrgID],$A54,_01_EMIS_Data[Rel_D],$C$17)</f>
        <v>0</v>
      </c>
      <c r="Y54" s="38">
        <f ca="1">SUMIFS(INDIRECT(Y$15),_01_EMIS_Data[OrgID],$A54,_01_EMIS_Data[Rel_D],$C$17)</f>
        <v>0</v>
      </c>
      <c r="Z54" s="42" t="str">
        <f t="shared" ca="1" si="9"/>
        <v>-</v>
      </c>
      <c r="AA54" s="38">
        <f ca="1">SUMIFS(INDIRECT(AA$15),_01_EMIS_Data[OrgID],$A54,_01_EMIS_Data[Rel_D],$C$17)</f>
        <v>0</v>
      </c>
      <c r="AB54" s="42" t="str">
        <f t="shared" ca="1" si="10"/>
        <v>-</v>
      </c>
      <c r="AC54" s="38">
        <f ca="1">SUMIFS(INDIRECT(AC$15),_01_EMIS_Data[OrgID],$A54,_01_EMIS_Data[Rel_D],$C$17)</f>
        <v>0</v>
      </c>
      <c r="AD54" s="42" t="str">
        <f t="shared" ca="1" si="11"/>
        <v>-</v>
      </c>
      <c r="AE54" s="38">
        <f ca="1">SUMIFS(INDIRECT(AE$15),_01_EMIS_Data[OrgID],$A54,_01_EMIS_Data[Rel_D],$C$17)</f>
        <v>0</v>
      </c>
      <c r="AF54" s="42" t="str">
        <f t="shared" ca="1" si="12"/>
        <v>-</v>
      </c>
      <c r="AG54" s="38">
        <f ca="1">SUMIFS(INDIRECT(AG$15),_01_EMIS_Data[OrgID],$A54,_01_EMIS_Data[Rel_D],$C$17)</f>
        <v>0</v>
      </c>
      <c r="AH54" s="42" t="str">
        <f t="shared" ca="1" si="13"/>
        <v>-</v>
      </c>
      <c r="AI54" s="38">
        <f ca="1">SUMIFS(INDIRECT(AI$15),_01_EMIS_Data[OrgID],$A54,_01_EMIS_Data[Rel_D],$C$17)</f>
        <v>0</v>
      </c>
      <c r="AJ54" s="42" t="str">
        <f t="shared" ca="1" si="14"/>
        <v>-</v>
      </c>
      <c r="AK54" s="19"/>
    </row>
    <row r="55" spans="1:37" x14ac:dyDescent="0.25">
      <c r="A55" s="49" t="s">
        <v>87</v>
      </c>
      <c r="B55" s="36" t="s">
        <v>75</v>
      </c>
      <c r="C55" t="s">
        <v>88</v>
      </c>
      <c r="D55" s="38">
        <f ca="1">SUMIFS(INDIRECT(D$15),_01_EMIS_Data[OrgID],$A55,_01_EMIS_Data[Rel_D],$C$17)</f>
        <v>13</v>
      </c>
      <c r="E55" s="38">
        <f ca="1">SUMIFS(INDIRECT(E$15),_01_EMIS_Data[OrgID],$A55,_01_EMIS_Data[Rel_D],$C$17)</f>
        <v>0</v>
      </c>
      <c r="F55" s="42">
        <f t="shared" ca="1" si="1"/>
        <v>0</v>
      </c>
      <c r="G55" s="38">
        <f ca="1">SUMIFS(INDIRECT(G$15),_01_EMIS_Data[OrgID],$A55,_01_EMIS_Data[Rel_D],$C$17)</f>
        <v>0</v>
      </c>
      <c r="H55" s="42" t="str">
        <f t="shared" ca="1" si="2"/>
        <v>-</v>
      </c>
      <c r="I55" s="38">
        <f ca="1">SUMIFS(INDIRECT(I$15),_01_EMIS_Data[OrgID],$A55,_01_EMIS_Data[Rel_D],$C$17)</f>
        <v>0</v>
      </c>
      <c r="J55" s="42" t="str">
        <f t="shared" ca="1" si="2"/>
        <v>-</v>
      </c>
      <c r="K55" s="38">
        <f ca="1">SUMIFS(INDIRECT(K$15),_01_EMIS_Data[OrgID],$A55,_01_EMIS_Data[Rel_D],$C$17)</f>
        <v>0</v>
      </c>
      <c r="L55" s="42" t="str">
        <f t="shared" ref="L55" ca="1" si="228">IFERROR(K55/$E55,"-")</f>
        <v>-</v>
      </c>
      <c r="M55" s="38">
        <f ca="1">SUMIFS(INDIRECT(M$15),_01_EMIS_Data[OrgID],$A55,_01_EMIS_Data[Rel_D],$C$17)</f>
        <v>0</v>
      </c>
      <c r="N55" s="42" t="str">
        <f t="shared" ref="N55" ca="1" si="229">IFERROR(M55/$E55,"-")</f>
        <v>-</v>
      </c>
      <c r="O55" s="38">
        <f ca="1">SUMIFS(INDIRECT(O$15),_01_EMIS_Data[OrgID],$A55,_01_EMIS_Data[Rel_D],$C$17)</f>
        <v>0</v>
      </c>
      <c r="P55" s="42" t="str">
        <f t="shared" ref="P55" ca="1" si="230">IFERROR(O55/$E55,"-")</f>
        <v>-</v>
      </c>
      <c r="Q55" s="38">
        <f ca="1">SUMIFS(INDIRECT(Q$15),_01_EMIS_Data[OrgID],$A55,_01_EMIS_Data[Rel_D],$C$17)</f>
        <v>0</v>
      </c>
      <c r="R55" s="42" t="str">
        <f t="shared" ref="R55" ca="1" si="231">IFERROR(Q55/$E55,"-")</f>
        <v>-</v>
      </c>
      <c r="S55" s="38">
        <f ca="1">SUMIFS(INDIRECT(S$15),_01_EMIS_Data[OrgID],$A55,_01_EMIS_Data[Rel_D],$C$17)</f>
        <v>0</v>
      </c>
      <c r="T55" s="42" t="str">
        <f t="shared" ref="T55" ca="1" si="232">IFERROR(S55/$E55,"-")</f>
        <v>-</v>
      </c>
      <c r="U55" s="38">
        <f ca="1">SUMIFS(INDIRECT(U$15),_01_EMIS_Data[OrgID],$A55,_01_EMIS_Data[Rel_D],$C$17)</f>
        <v>0</v>
      </c>
      <c r="V55" s="42" t="str">
        <f t="shared" ref="V55" ca="1" si="233">IFERROR(U55/$E55,"-")</f>
        <v>-</v>
      </c>
      <c r="W55" s="19"/>
      <c r="X55" s="38">
        <f ca="1">SUMIFS(INDIRECT(X$15),_01_EMIS_Data[OrgID],$A55,_01_EMIS_Data[Rel_D],$C$17)</f>
        <v>0</v>
      </c>
      <c r="Y55" s="38">
        <f ca="1">SUMIFS(INDIRECT(Y$15),_01_EMIS_Data[OrgID],$A55,_01_EMIS_Data[Rel_D],$C$17)</f>
        <v>0</v>
      </c>
      <c r="Z55" s="42" t="str">
        <f t="shared" ca="1" si="9"/>
        <v>-</v>
      </c>
      <c r="AA55" s="38">
        <f ca="1">SUMIFS(INDIRECT(AA$15),_01_EMIS_Data[OrgID],$A55,_01_EMIS_Data[Rel_D],$C$17)</f>
        <v>0</v>
      </c>
      <c r="AB55" s="42" t="str">
        <f t="shared" ca="1" si="10"/>
        <v>-</v>
      </c>
      <c r="AC55" s="38">
        <f ca="1">SUMIFS(INDIRECT(AC$15),_01_EMIS_Data[OrgID],$A55,_01_EMIS_Data[Rel_D],$C$17)</f>
        <v>0</v>
      </c>
      <c r="AD55" s="42" t="str">
        <f t="shared" ca="1" si="11"/>
        <v>-</v>
      </c>
      <c r="AE55" s="38">
        <f ca="1">SUMIFS(INDIRECT(AE$15),_01_EMIS_Data[OrgID],$A55,_01_EMIS_Data[Rel_D],$C$17)</f>
        <v>0</v>
      </c>
      <c r="AF55" s="42" t="str">
        <f t="shared" ca="1" si="12"/>
        <v>-</v>
      </c>
      <c r="AG55" s="38">
        <f ca="1">SUMIFS(INDIRECT(AG$15),_01_EMIS_Data[OrgID],$A55,_01_EMIS_Data[Rel_D],$C$17)</f>
        <v>0</v>
      </c>
      <c r="AH55" s="42" t="str">
        <f t="shared" ca="1" si="13"/>
        <v>-</v>
      </c>
      <c r="AI55" s="38">
        <f ca="1">SUMIFS(INDIRECT(AI$15),_01_EMIS_Data[OrgID],$A55,_01_EMIS_Data[Rel_D],$C$17)</f>
        <v>0</v>
      </c>
      <c r="AJ55" s="42" t="str">
        <f t="shared" ca="1" si="14"/>
        <v>-</v>
      </c>
      <c r="AK55" s="19"/>
    </row>
    <row r="56" spans="1:37" x14ac:dyDescent="0.25">
      <c r="A56" s="49" t="s">
        <v>89</v>
      </c>
      <c r="B56" s="36" t="s">
        <v>75</v>
      </c>
      <c r="C56" t="s">
        <v>90</v>
      </c>
      <c r="D56" s="38">
        <f ca="1">SUMIFS(INDIRECT(D$15),_01_EMIS_Data[OrgID],$A56,_01_EMIS_Data[Rel_D],$C$17)</f>
        <v>6</v>
      </c>
      <c r="E56" s="38">
        <f ca="1">SUMIFS(INDIRECT(E$15),_01_EMIS_Data[OrgID],$A56,_01_EMIS_Data[Rel_D],$C$17)</f>
        <v>0</v>
      </c>
      <c r="F56" s="42">
        <f t="shared" ca="1" si="1"/>
        <v>0</v>
      </c>
      <c r="G56" s="38">
        <f ca="1">SUMIFS(INDIRECT(G$15),_01_EMIS_Data[OrgID],$A56,_01_EMIS_Data[Rel_D],$C$17)</f>
        <v>0</v>
      </c>
      <c r="H56" s="42" t="str">
        <f t="shared" ca="1" si="2"/>
        <v>-</v>
      </c>
      <c r="I56" s="38">
        <f ca="1">SUMIFS(INDIRECT(I$15),_01_EMIS_Data[OrgID],$A56,_01_EMIS_Data[Rel_D],$C$17)</f>
        <v>0</v>
      </c>
      <c r="J56" s="42" t="str">
        <f t="shared" ca="1" si="2"/>
        <v>-</v>
      </c>
      <c r="K56" s="38">
        <f ca="1">SUMIFS(INDIRECT(K$15),_01_EMIS_Data[OrgID],$A56,_01_EMIS_Data[Rel_D],$C$17)</f>
        <v>0</v>
      </c>
      <c r="L56" s="42" t="str">
        <f t="shared" ref="L56" ca="1" si="234">IFERROR(K56/$E56,"-")</f>
        <v>-</v>
      </c>
      <c r="M56" s="38">
        <f ca="1">SUMIFS(INDIRECT(M$15),_01_EMIS_Data[OrgID],$A56,_01_EMIS_Data[Rel_D],$C$17)</f>
        <v>0</v>
      </c>
      <c r="N56" s="42" t="str">
        <f t="shared" ref="N56" ca="1" si="235">IFERROR(M56/$E56,"-")</f>
        <v>-</v>
      </c>
      <c r="O56" s="38">
        <f ca="1">SUMIFS(INDIRECT(O$15),_01_EMIS_Data[OrgID],$A56,_01_EMIS_Data[Rel_D],$C$17)</f>
        <v>0</v>
      </c>
      <c r="P56" s="42" t="str">
        <f t="shared" ref="P56" ca="1" si="236">IFERROR(O56/$E56,"-")</f>
        <v>-</v>
      </c>
      <c r="Q56" s="38">
        <f ca="1">SUMIFS(INDIRECT(Q$15),_01_EMIS_Data[OrgID],$A56,_01_EMIS_Data[Rel_D],$C$17)</f>
        <v>0</v>
      </c>
      <c r="R56" s="42" t="str">
        <f t="shared" ref="R56" ca="1" si="237">IFERROR(Q56/$E56,"-")</f>
        <v>-</v>
      </c>
      <c r="S56" s="38">
        <f ca="1">SUMIFS(INDIRECT(S$15),_01_EMIS_Data[OrgID],$A56,_01_EMIS_Data[Rel_D],$C$17)</f>
        <v>0</v>
      </c>
      <c r="T56" s="42" t="str">
        <f t="shared" ref="T56" ca="1" si="238">IFERROR(S56/$E56,"-")</f>
        <v>-</v>
      </c>
      <c r="U56" s="38">
        <f ca="1">SUMIFS(INDIRECT(U$15),_01_EMIS_Data[OrgID],$A56,_01_EMIS_Data[Rel_D],$C$17)</f>
        <v>0</v>
      </c>
      <c r="V56" s="42" t="str">
        <f t="shared" ref="V56" ca="1" si="239">IFERROR(U56/$E56,"-")</f>
        <v>-</v>
      </c>
      <c r="W56" s="19"/>
      <c r="X56" s="38">
        <f ca="1">SUMIFS(INDIRECT(X$15),_01_EMIS_Data[OrgID],$A56,_01_EMIS_Data[Rel_D],$C$17)</f>
        <v>0</v>
      </c>
      <c r="Y56" s="38">
        <f ca="1">SUMIFS(INDIRECT(Y$15),_01_EMIS_Data[OrgID],$A56,_01_EMIS_Data[Rel_D],$C$17)</f>
        <v>0</v>
      </c>
      <c r="Z56" s="42" t="str">
        <f t="shared" ca="1" si="9"/>
        <v>-</v>
      </c>
      <c r="AA56" s="38">
        <f ca="1">SUMIFS(INDIRECT(AA$15),_01_EMIS_Data[OrgID],$A56,_01_EMIS_Data[Rel_D],$C$17)</f>
        <v>0</v>
      </c>
      <c r="AB56" s="42" t="str">
        <f t="shared" ca="1" si="10"/>
        <v>-</v>
      </c>
      <c r="AC56" s="38">
        <f ca="1">SUMIFS(INDIRECT(AC$15),_01_EMIS_Data[OrgID],$A56,_01_EMIS_Data[Rel_D],$C$17)</f>
        <v>0</v>
      </c>
      <c r="AD56" s="42" t="str">
        <f t="shared" ca="1" si="11"/>
        <v>-</v>
      </c>
      <c r="AE56" s="38">
        <f ca="1">SUMIFS(INDIRECT(AE$15),_01_EMIS_Data[OrgID],$A56,_01_EMIS_Data[Rel_D],$C$17)</f>
        <v>0</v>
      </c>
      <c r="AF56" s="42" t="str">
        <f t="shared" ca="1" si="12"/>
        <v>-</v>
      </c>
      <c r="AG56" s="38">
        <f ca="1">SUMIFS(INDIRECT(AG$15),_01_EMIS_Data[OrgID],$A56,_01_EMIS_Data[Rel_D],$C$17)</f>
        <v>0</v>
      </c>
      <c r="AH56" s="42" t="str">
        <f t="shared" ca="1" si="13"/>
        <v>-</v>
      </c>
      <c r="AI56" s="38">
        <f ca="1">SUMIFS(INDIRECT(AI$15),_01_EMIS_Data[OrgID],$A56,_01_EMIS_Data[Rel_D],$C$17)</f>
        <v>0</v>
      </c>
      <c r="AJ56" s="42" t="str">
        <f t="shared" ca="1" si="14"/>
        <v>-</v>
      </c>
      <c r="AK56" s="19"/>
    </row>
    <row r="57" spans="1:37" x14ac:dyDescent="0.25">
      <c r="A57" s="49" t="s">
        <v>91</v>
      </c>
      <c r="B57" s="36" t="s">
        <v>75</v>
      </c>
      <c r="C57" t="s">
        <v>92</v>
      </c>
      <c r="D57" s="38">
        <f ca="1">SUMIFS(INDIRECT(D$15),_01_EMIS_Data[OrgID],$A57,_01_EMIS_Data[Rel_D],$C$17)</f>
        <v>28</v>
      </c>
      <c r="E57" s="38">
        <f ca="1">SUMIFS(INDIRECT(E$15),_01_EMIS_Data[OrgID],$A57,_01_EMIS_Data[Rel_D],$C$17)</f>
        <v>11</v>
      </c>
      <c r="F57" s="42">
        <f t="shared" ca="1" si="1"/>
        <v>0.39285714285714285</v>
      </c>
      <c r="G57" s="38">
        <f ca="1">SUMIFS(INDIRECT(G$15),_01_EMIS_Data[OrgID],$A57,_01_EMIS_Data[Rel_D],$C$17)</f>
        <v>11</v>
      </c>
      <c r="H57" s="42">
        <f t="shared" ca="1" si="2"/>
        <v>1</v>
      </c>
      <c r="I57" s="38">
        <f ca="1">SUMIFS(INDIRECT(I$15),_01_EMIS_Data[OrgID],$A57,_01_EMIS_Data[Rel_D],$C$17)</f>
        <v>11</v>
      </c>
      <c r="J57" s="42">
        <f t="shared" ca="1" si="2"/>
        <v>1</v>
      </c>
      <c r="K57" s="38">
        <f ca="1">SUMIFS(INDIRECT(K$15),_01_EMIS_Data[OrgID],$A57,_01_EMIS_Data[Rel_D],$C$17)</f>
        <v>11</v>
      </c>
      <c r="L57" s="42">
        <f t="shared" ref="L57" ca="1" si="240">IFERROR(K57/$E57,"-")</f>
        <v>1</v>
      </c>
      <c r="M57" s="38">
        <f ca="1">SUMIFS(INDIRECT(M$15),_01_EMIS_Data[OrgID],$A57,_01_EMIS_Data[Rel_D],$C$17)</f>
        <v>11</v>
      </c>
      <c r="N57" s="42">
        <f t="shared" ref="N57" ca="1" si="241">IFERROR(M57/$E57,"-")</f>
        <v>1</v>
      </c>
      <c r="O57" s="38">
        <f ca="1">SUMIFS(INDIRECT(O$15),_01_EMIS_Data[OrgID],$A57,_01_EMIS_Data[Rel_D],$C$17)</f>
        <v>11</v>
      </c>
      <c r="P57" s="42">
        <f t="shared" ref="P57" ca="1" si="242">IFERROR(O57/$E57,"-")</f>
        <v>1</v>
      </c>
      <c r="Q57" s="38">
        <f ca="1">SUMIFS(INDIRECT(Q$15),_01_EMIS_Data[OrgID],$A57,_01_EMIS_Data[Rel_D],$C$17)</f>
        <v>11</v>
      </c>
      <c r="R57" s="42">
        <f t="shared" ref="R57" ca="1" si="243">IFERROR(Q57/$E57,"-")</f>
        <v>1</v>
      </c>
      <c r="S57" s="38">
        <f ca="1">SUMIFS(INDIRECT(S$15),_01_EMIS_Data[OrgID],$A57,_01_EMIS_Data[Rel_D],$C$17)</f>
        <v>5</v>
      </c>
      <c r="T57" s="42">
        <f t="shared" ref="T57" ca="1" si="244">IFERROR(S57/$E57,"-")</f>
        <v>0.45454545454545453</v>
      </c>
      <c r="U57" s="38">
        <f ca="1">SUMIFS(INDIRECT(U$15),_01_EMIS_Data[OrgID],$A57,_01_EMIS_Data[Rel_D],$C$17)</f>
        <v>8</v>
      </c>
      <c r="V57" s="42">
        <f t="shared" ref="V57" ca="1" si="245">IFERROR(U57/$E57,"-")</f>
        <v>0.72727272727272729</v>
      </c>
      <c r="W57" s="19"/>
      <c r="X57" s="38">
        <f ca="1">SUMIFS(INDIRECT(X$15),_01_EMIS_Data[OrgID],$A57,_01_EMIS_Data[Rel_D],$C$17)</f>
        <v>11</v>
      </c>
      <c r="Y57" s="38">
        <f ca="1">SUMIFS(INDIRECT(Y$15),_01_EMIS_Data[OrgID],$A57,_01_EMIS_Data[Rel_D],$C$17)</f>
        <v>10</v>
      </c>
      <c r="Z57" s="42">
        <f t="shared" ca="1" si="9"/>
        <v>0.90909090909090906</v>
      </c>
      <c r="AA57" s="38">
        <f ca="1">SUMIFS(INDIRECT(AA$15),_01_EMIS_Data[OrgID],$A57,_01_EMIS_Data[Rel_D],$C$17)</f>
        <v>7</v>
      </c>
      <c r="AB57" s="42">
        <f t="shared" ca="1" si="10"/>
        <v>0.7</v>
      </c>
      <c r="AC57" s="38">
        <f ca="1">SUMIFS(INDIRECT(AC$15),_01_EMIS_Data[OrgID],$A57,_01_EMIS_Data[Rel_D],$C$17)</f>
        <v>6</v>
      </c>
      <c r="AD57" s="42">
        <f t="shared" ca="1" si="11"/>
        <v>0.6</v>
      </c>
      <c r="AE57" s="38">
        <f ca="1">SUMIFS(INDIRECT(AE$15),_01_EMIS_Data[OrgID],$A57,_01_EMIS_Data[Rel_D],$C$17)</f>
        <v>7</v>
      </c>
      <c r="AF57" s="42">
        <f t="shared" ca="1" si="12"/>
        <v>0.7</v>
      </c>
      <c r="AG57" s="38">
        <f ca="1">SUMIFS(INDIRECT(AG$15),_01_EMIS_Data[OrgID],$A57,_01_EMIS_Data[Rel_D],$C$17)</f>
        <v>4</v>
      </c>
      <c r="AH57" s="42">
        <f t="shared" ca="1" si="13"/>
        <v>0.4</v>
      </c>
      <c r="AI57" s="38">
        <f ca="1">SUMIFS(INDIRECT(AI$15),_01_EMIS_Data[OrgID],$A57,_01_EMIS_Data[Rel_D],$C$17)</f>
        <v>0</v>
      </c>
      <c r="AJ57" s="42">
        <f t="shared" ca="1" si="14"/>
        <v>0</v>
      </c>
      <c r="AK57" s="19"/>
    </row>
    <row r="58" spans="1:37" x14ac:dyDescent="0.25">
      <c r="A58" s="49" t="s">
        <v>93</v>
      </c>
      <c r="B58" s="36" t="s">
        <v>75</v>
      </c>
      <c r="C58" t="s">
        <v>94</v>
      </c>
      <c r="D58" s="38">
        <f ca="1">SUMIFS(INDIRECT(D$15),_01_EMIS_Data[OrgID],$A58,_01_EMIS_Data[Rel_D],$C$17)</f>
        <v>15</v>
      </c>
      <c r="E58" s="38">
        <f ca="1">SUMIFS(INDIRECT(E$15),_01_EMIS_Data[OrgID],$A58,_01_EMIS_Data[Rel_D],$C$17)</f>
        <v>0</v>
      </c>
      <c r="F58" s="42">
        <f t="shared" ca="1" si="1"/>
        <v>0</v>
      </c>
      <c r="G58" s="38">
        <f ca="1">SUMIFS(INDIRECT(G$15),_01_EMIS_Data[OrgID],$A58,_01_EMIS_Data[Rel_D],$C$17)</f>
        <v>0</v>
      </c>
      <c r="H58" s="42" t="str">
        <f t="shared" ca="1" si="2"/>
        <v>-</v>
      </c>
      <c r="I58" s="38">
        <f ca="1">SUMIFS(INDIRECT(I$15),_01_EMIS_Data[OrgID],$A58,_01_EMIS_Data[Rel_D],$C$17)</f>
        <v>0</v>
      </c>
      <c r="J58" s="42" t="str">
        <f t="shared" ca="1" si="2"/>
        <v>-</v>
      </c>
      <c r="K58" s="38">
        <f ca="1">SUMIFS(INDIRECT(K$15),_01_EMIS_Data[OrgID],$A58,_01_EMIS_Data[Rel_D],$C$17)</f>
        <v>0</v>
      </c>
      <c r="L58" s="42" t="str">
        <f t="shared" ref="L58" ca="1" si="246">IFERROR(K58/$E58,"-")</f>
        <v>-</v>
      </c>
      <c r="M58" s="38">
        <f ca="1">SUMIFS(INDIRECT(M$15),_01_EMIS_Data[OrgID],$A58,_01_EMIS_Data[Rel_D],$C$17)</f>
        <v>0</v>
      </c>
      <c r="N58" s="42" t="str">
        <f t="shared" ref="N58" ca="1" si="247">IFERROR(M58/$E58,"-")</f>
        <v>-</v>
      </c>
      <c r="O58" s="38">
        <f ca="1">SUMIFS(INDIRECT(O$15),_01_EMIS_Data[OrgID],$A58,_01_EMIS_Data[Rel_D],$C$17)</f>
        <v>0</v>
      </c>
      <c r="P58" s="42" t="str">
        <f t="shared" ref="P58" ca="1" si="248">IFERROR(O58/$E58,"-")</f>
        <v>-</v>
      </c>
      <c r="Q58" s="38">
        <f ca="1">SUMIFS(INDIRECT(Q$15),_01_EMIS_Data[OrgID],$A58,_01_EMIS_Data[Rel_D],$C$17)</f>
        <v>0</v>
      </c>
      <c r="R58" s="42" t="str">
        <f t="shared" ref="R58" ca="1" si="249">IFERROR(Q58/$E58,"-")</f>
        <v>-</v>
      </c>
      <c r="S58" s="38">
        <f ca="1">SUMIFS(INDIRECT(S$15),_01_EMIS_Data[OrgID],$A58,_01_EMIS_Data[Rel_D],$C$17)</f>
        <v>0</v>
      </c>
      <c r="T58" s="42" t="str">
        <f t="shared" ref="T58" ca="1" si="250">IFERROR(S58/$E58,"-")</f>
        <v>-</v>
      </c>
      <c r="U58" s="38">
        <f ca="1">SUMIFS(INDIRECT(U$15),_01_EMIS_Data[OrgID],$A58,_01_EMIS_Data[Rel_D],$C$17)</f>
        <v>0</v>
      </c>
      <c r="V58" s="42" t="str">
        <f t="shared" ref="V58" ca="1" si="251">IFERROR(U58/$E58,"-")</f>
        <v>-</v>
      </c>
      <c r="W58" s="19"/>
      <c r="X58" s="38">
        <f ca="1">SUMIFS(INDIRECT(X$15),_01_EMIS_Data[OrgID],$A58,_01_EMIS_Data[Rel_D],$C$17)</f>
        <v>0</v>
      </c>
      <c r="Y58" s="38">
        <f ca="1">SUMIFS(INDIRECT(Y$15),_01_EMIS_Data[OrgID],$A58,_01_EMIS_Data[Rel_D],$C$17)</f>
        <v>0</v>
      </c>
      <c r="Z58" s="42" t="str">
        <f t="shared" ca="1" si="9"/>
        <v>-</v>
      </c>
      <c r="AA58" s="38">
        <f ca="1">SUMIFS(INDIRECT(AA$15),_01_EMIS_Data[OrgID],$A58,_01_EMIS_Data[Rel_D],$C$17)</f>
        <v>0</v>
      </c>
      <c r="AB58" s="42" t="str">
        <f t="shared" ca="1" si="10"/>
        <v>-</v>
      </c>
      <c r="AC58" s="38">
        <f ca="1">SUMIFS(INDIRECT(AC$15),_01_EMIS_Data[OrgID],$A58,_01_EMIS_Data[Rel_D],$C$17)</f>
        <v>0</v>
      </c>
      <c r="AD58" s="42" t="str">
        <f t="shared" ca="1" si="11"/>
        <v>-</v>
      </c>
      <c r="AE58" s="38">
        <f ca="1">SUMIFS(INDIRECT(AE$15),_01_EMIS_Data[OrgID],$A58,_01_EMIS_Data[Rel_D],$C$17)</f>
        <v>0</v>
      </c>
      <c r="AF58" s="42" t="str">
        <f t="shared" ca="1" si="12"/>
        <v>-</v>
      </c>
      <c r="AG58" s="38">
        <f ca="1">SUMIFS(INDIRECT(AG$15),_01_EMIS_Data[OrgID],$A58,_01_EMIS_Data[Rel_D],$C$17)</f>
        <v>0</v>
      </c>
      <c r="AH58" s="42" t="str">
        <f t="shared" ca="1" si="13"/>
        <v>-</v>
      </c>
      <c r="AI58" s="38">
        <f ca="1">SUMIFS(INDIRECT(AI$15),_01_EMIS_Data[OrgID],$A58,_01_EMIS_Data[Rel_D],$C$17)</f>
        <v>0</v>
      </c>
      <c r="AJ58" s="42" t="str">
        <f t="shared" ca="1" si="14"/>
        <v>-</v>
      </c>
      <c r="AK58" s="19"/>
    </row>
    <row r="59" spans="1:37" x14ac:dyDescent="0.25">
      <c r="A59" s="49" t="s">
        <v>95</v>
      </c>
      <c r="B59" s="36" t="s">
        <v>75</v>
      </c>
      <c r="C59" t="s">
        <v>96</v>
      </c>
      <c r="D59" s="38">
        <f ca="1">SUMIFS(INDIRECT(D$15),_01_EMIS_Data[OrgID],$A59,_01_EMIS_Data[Rel_D],$C$17)</f>
        <v>9</v>
      </c>
      <c r="E59" s="38">
        <f ca="1">SUMIFS(INDIRECT(E$15),_01_EMIS_Data[OrgID],$A59,_01_EMIS_Data[Rel_D],$C$17)</f>
        <v>0</v>
      </c>
      <c r="F59" s="42">
        <f t="shared" ca="1" si="1"/>
        <v>0</v>
      </c>
      <c r="G59" s="38">
        <f ca="1">SUMIFS(INDIRECT(G$15),_01_EMIS_Data[OrgID],$A59,_01_EMIS_Data[Rel_D],$C$17)</f>
        <v>0</v>
      </c>
      <c r="H59" s="42" t="str">
        <f t="shared" ca="1" si="2"/>
        <v>-</v>
      </c>
      <c r="I59" s="38">
        <f ca="1">SUMIFS(INDIRECT(I$15),_01_EMIS_Data[OrgID],$A59,_01_EMIS_Data[Rel_D],$C$17)</f>
        <v>0</v>
      </c>
      <c r="J59" s="42" t="str">
        <f t="shared" ca="1" si="2"/>
        <v>-</v>
      </c>
      <c r="K59" s="38">
        <f ca="1">SUMIFS(INDIRECT(K$15),_01_EMIS_Data[OrgID],$A59,_01_EMIS_Data[Rel_D],$C$17)</f>
        <v>0</v>
      </c>
      <c r="L59" s="42" t="str">
        <f t="shared" ref="L59" ca="1" si="252">IFERROR(K59/$E59,"-")</f>
        <v>-</v>
      </c>
      <c r="M59" s="38">
        <f ca="1">SUMIFS(INDIRECT(M$15),_01_EMIS_Data[OrgID],$A59,_01_EMIS_Data[Rel_D],$C$17)</f>
        <v>0</v>
      </c>
      <c r="N59" s="42" t="str">
        <f t="shared" ref="N59" ca="1" si="253">IFERROR(M59/$E59,"-")</f>
        <v>-</v>
      </c>
      <c r="O59" s="38">
        <f ca="1">SUMIFS(INDIRECT(O$15),_01_EMIS_Data[OrgID],$A59,_01_EMIS_Data[Rel_D],$C$17)</f>
        <v>0</v>
      </c>
      <c r="P59" s="42" t="str">
        <f t="shared" ref="P59" ca="1" si="254">IFERROR(O59/$E59,"-")</f>
        <v>-</v>
      </c>
      <c r="Q59" s="38">
        <f ca="1">SUMIFS(INDIRECT(Q$15),_01_EMIS_Data[OrgID],$A59,_01_EMIS_Data[Rel_D],$C$17)</f>
        <v>0</v>
      </c>
      <c r="R59" s="42" t="str">
        <f t="shared" ref="R59" ca="1" si="255">IFERROR(Q59/$E59,"-")</f>
        <v>-</v>
      </c>
      <c r="S59" s="38">
        <f ca="1">SUMIFS(INDIRECT(S$15),_01_EMIS_Data[OrgID],$A59,_01_EMIS_Data[Rel_D],$C$17)</f>
        <v>0</v>
      </c>
      <c r="T59" s="42" t="str">
        <f t="shared" ref="T59" ca="1" si="256">IFERROR(S59/$E59,"-")</f>
        <v>-</v>
      </c>
      <c r="U59" s="38">
        <f ca="1">SUMIFS(INDIRECT(U$15),_01_EMIS_Data[OrgID],$A59,_01_EMIS_Data[Rel_D],$C$17)</f>
        <v>0</v>
      </c>
      <c r="V59" s="42" t="str">
        <f t="shared" ref="V59" ca="1" si="257">IFERROR(U59/$E59,"-")</f>
        <v>-</v>
      </c>
      <c r="W59" s="19"/>
      <c r="X59" s="38">
        <f ca="1">SUMIFS(INDIRECT(X$15),_01_EMIS_Data[OrgID],$A59,_01_EMIS_Data[Rel_D],$C$17)</f>
        <v>0</v>
      </c>
      <c r="Y59" s="38">
        <f ca="1">SUMIFS(INDIRECT(Y$15),_01_EMIS_Data[OrgID],$A59,_01_EMIS_Data[Rel_D],$C$17)</f>
        <v>0</v>
      </c>
      <c r="Z59" s="42" t="str">
        <f t="shared" ca="1" si="9"/>
        <v>-</v>
      </c>
      <c r="AA59" s="38">
        <f ca="1">SUMIFS(INDIRECT(AA$15),_01_EMIS_Data[OrgID],$A59,_01_EMIS_Data[Rel_D],$C$17)</f>
        <v>0</v>
      </c>
      <c r="AB59" s="42" t="str">
        <f t="shared" ca="1" si="10"/>
        <v>-</v>
      </c>
      <c r="AC59" s="38">
        <f ca="1">SUMIFS(INDIRECT(AC$15),_01_EMIS_Data[OrgID],$A59,_01_EMIS_Data[Rel_D],$C$17)</f>
        <v>0</v>
      </c>
      <c r="AD59" s="42" t="str">
        <f t="shared" ca="1" si="11"/>
        <v>-</v>
      </c>
      <c r="AE59" s="38">
        <f ca="1">SUMIFS(INDIRECT(AE$15),_01_EMIS_Data[OrgID],$A59,_01_EMIS_Data[Rel_D],$C$17)</f>
        <v>0</v>
      </c>
      <c r="AF59" s="42" t="str">
        <f t="shared" ca="1" si="12"/>
        <v>-</v>
      </c>
      <c r="AG59" s="38">
        <f ca="1">SUMIFS(INDIRECT(AG$15),_01_EMIS_Data[OrgID],$A59,_01_EMIS_Data[Rel_D],$C$17)</f>
        <v>0</v>
      </c>
      <c r="AH59" s="42" t="str">
        <f t="shared" ca="1" si="13"/>
        <v>-</v>
      </c>
      <c r="AI59" s="38">
        <f ca="1">SUMIFS(INDIRECT(AI$15),_01_EMIS_Data[OrgID],$A59,_01_EMIS_Data[Rel_D],$C$17)</f>
        <v>0</v>
      </c>
      <c r="AJ59" s="42" t="str">
        <f t="shared" ca="1" si="14"/>
        <v>-</v>
      </c>
      <c r="AK59" s="19"/>
    </row>
    <row r="60" spans="1:37" x14ac:dyDescent="0.25">
      <c r="A60" s="49" t="s">
        <v>97</v>
      </c>
      <c r="B60" s="36" t="s">
        <v>98</v>
      </c>
      <c r="C60" t="s">
        <v>99</v>
      </c>
      <c r="D60" s="38">
        <f ca="1">SUMIFS(INDIRECT(D$15),_01_EMIS_Data[OrgID],$A60,_01_EMIS_Data[Rel_D],$C$17)</f>
        <v>20</v>
      </c>
      <c r="E60" s="38">
        <f ca="1">SUMIFS(INDIRECT(E$15),_01_EMIS_Data[OrgID],$A60,_01_EMIS_Data[Rel_D],$C$17)</f>
        <v>0</v>
      </c>
      <c r="F60" s="42">
        <f t="shared" ca="1" si="1"/>
        <v>0</v>
      </c>
      <c r="G60" s="38">
        <f ca="1">SUMIFS(INDIRECT(G$15),_01_EMIS_Data[OrgID],$A60,_01_EMIS_Data[Rel_D],$C$17)</f>
        <v>0</v>
      </c>
      <c r="H60" s="42" t="str">
        <f t="shared" ca="1" si="2"/>
        <v>-</v>
      </c>
      <c r="I60" s="38">
        <f ca="1">SUMIFS(INDIRECT(I$15),_01_EMIS_Data[OrgID],$A60,_01_EMIS_Data[Rel_D],$C$17)</f>
        <v>0</v>
      </c>
      <c r="J60" s="42" t="str">
        <f t="shared" ca="1" si="2"/>
        <v>-</v>
      </c>
      <c r="K60" s="38">
        <f ca="1">SUMIFS(INDIRECT(K$15),_01_EMIS_Data[OrgID],$A60,_01_EMIS_Data[Rel_D],$C$17)</f>
        <v>0</v>
      </c>
      <c r="L60" s="42" t="str">
        <f t="shared" ref="L60" ca="1" si="258">IFERROR(K60/$E60,"-")</f>
        <v>-</v>
      </c>
      <c r="M60" s="38">
        <f ca="1">SUMIFS(INDIRECT(M$15),_01_EMIS_Data[OrgID],$A60,_01_EMIS_Data[Rel_D],$C$17)</f>
        <v>0</v>
      </c>
      <c r="N60" s="42" t="str">
        <f t="shared" ref="N60" ca="1" si="259">IFERROR(M60/$E60,"-")</f>
        <v>-</v>
      </c>
      <c r="O60" s="38">
        <f ca="1">SUMIFS(INDIRECT(O$15),_01_EMIS_Data[OrgID],$A60,_01_EMIS_Data[Rel_D],$C$17)</f>
        <v>0</v>
      </c>
      <c r="P60" s="42" t="str">
        <f t="shared" ref="P60" ca="1" si="260">IFERROR(O60/$E60,"-")</f>
        <v>-</v>
      </c>
      <c r="Q60" s="38">
        <f ca="1">SUMIFS(INDIRECT(Q$15),_01_EMIS_Data[OrgID],$A60,_01_EMIS_Data[Rel_D],$C$17)</f>
        <v>0</v>
      </c>
      <c r="R60" s="42" t="str">
        <f t="shared" ref="R60" ca="1" si="261">IFERROR(Q60/$E60,"-")</f>
        <v>-</v>
      </c>
      <c r="S60" s="38">
        <f ca="1">SUMIFS(INDIRECT(S$15),_01_EMIS_Data[OrgID],$A60,_01_EMIS_Data[Rel_D],$C$17)</f>
        <v>0</v>
      </c>
      <c r="T60" s="42" t="str">
        <f t="shared" ref="T60" ca="1" si="262">IFERROR(S60/$E60,"-")</f>
        <v>-</v>
      </c>
      <c r="U60" s="38">
        <f ca="1">SUMIFS(INDIRECT(U$15),_01_EMIS_Data[OrgID],$A60,_01_EMIS_Data[Rel_D],$C$17)</f>
        <v>0</v>
      </c>
      <c r="V60" s="42" t="str">
        <f t="shared" ref="V60" ca="1" si="263">IFERROR(U60/$E60,"-")</f>
        <v>-</v>
      </c>
      <c r="W60" s="19"/>
      <c r="X60" s="38">
        <f ca="1">SUMIFS(INDIRECT(X$15),_01_EMIS_Data[OrgID],$A60,_01_EMIS_Data[Rel_D],$C$17)</f>
        <v>0</v>
      </c>
      <c r="Y60" s="38">
        <f ca="1">SUMIFS(INDIRECT(Y$15),_01_EMIS_Data[OrgID],$A60,_01_EMIS_Data[Rel_D],$C$17)</f>
        <v>0</v>
      </c>
      <c r="Z60" s="42" t="str">
        <f t="shared" ca="1" si="9"/>
        <v>-</v>
      </c>
      <c r="AA60" s="38">
        <f ca="1">SUMIFS(INDIRECT(AA$15),_01_EMIS_Data[OrgID],$A60,_01_EMIS_Data[Rel_D],$C$17)</f>
        <v>0</v>
      </c>
      <c r="AB60" s="42" t="str">
        <f t="shared" ca="1" si="10"/>
        <v>-</v>
      </c>
      <c r="AC60" s="38">
        <f ca="1">SUMIFS(INDIRECT(AC$15),_01_EMIS_Data[OrgID],$A60,_01_EMIS_Data[Rel_D],$C$17)</f>
        <v>0</v>
      </c>
      <c r="AD60" s="42" t="str">
        <f t="shared" ca="1" si="11"/>
        <v>-</v>
      </c>
      <c r="AE60" s="38">
        <f ca="1">SUMIFS(INDIRECT(AE$15),_01_EMIS_Data[OrgID],$A60,_01_EMIS_Data[Rel_D],$C$17)</f>
        <v>0</v>
      </c>
      <c r="AF60" s="42" t="str">
        <f t="shared" ca="1" si="12"/>
        <v>-</v>
      </c>
      <c r="AG60" s="38">
        <f ca="1">SUMIFS(INDIRECT(AG$15),_01_EMIS_Data[OrgID],$A60,_01_EMIS_Data[Rel_D],$C$17)</f>
        <v>0</v>
      </c>
      <c r="AH60" s="42" t="str">
        <f t="shared" ca="1" si="13"/>
        <v>-</v>
      </c>
      <c r="AI60" s="38">
        <f ca="1">SUMIFS(INDIRECT(AI$15),_01_EMIS_Data[OrgID],$A60,_01_EMIS_Data[Rel_D],$C$17)</f>
        <v>0</v>
      </c>
      <c r="AJ60" s="42" t="str">
        <f t="shared" ca="1" si="14"/>
        <v>-</v>
      </c>
      <c r="AK60" s="19"/>
    </row>
    <row r="61" spans="1:37" x14ac:dyDescent="0.25">
      <c r="A61" s="49" t="s">
        <v>100</v>
      </c>
      <c r="B61" s="36" t="s">
        <v>98</v>
      </c>
      <c r="C61" t="s">
        <v>101</v>
      </c>
      <c r="D61" s="38">
        <f ca="1">SUMIFS(INDIRECT(D$15),_01_EMIS_Data[OrgID],$A61,_01_EMIS_Data[Rel_D],$C$17)</f>
        <v>16</v>
      </c>
      <c r="E61" s="38">
        <f ca="1">SUMIFS(INDIRECT(E$15),_01_EMIS_Data[OrgID],$A61,_01_EMIS_Data[Rel_D],$C$17)</f>
        <v>0</v>
      </c>
      <c r="F61" s="42">
        <f t="shared" ca="1" si="1"/>
        <v>0</v>
      </c>
      <c r="G61" s="38">
        <f ca="1">SUMIFS(INDIRECT(G$15),_01_EMIS_Data[OrgID],$A61,_01_EMIS_Data[Rel_D],$C$17)</f>
        <v>0</v>
      </c>
      <c r="H61" s="42" t="str">
        <f t="shared" ca="1" si="2"/>
        <v>-</v>
      </c>
      <c r="I61" s="38">
        <f ca="1">SUMIFS(INDIRECT(I$15),_01_EMIS_Data[OrgID],$A61,_01_EMIS_Data[Rel_D],$C$17)</f>
        <v>0</v>
      </c>
      <c r="J61" s="42" t="str">
        <f t="shared" ca="1" si="2"/>
        <v>-</v>
      </c>
      <c r="K61" s="38">
        <f ca="1">SUMIFS(INDIRECT(K$15),_01_EMIS_Data[OrgID],$A61,_01_EMIS_Data[Rel_D],$C$17)</f>
        <v>0</v>
      </c>
      <c r="L61" s="42" t="str">
        <f t="shared" ref="L61" ca="1" si="264">IFERROR(K61/$E61,"-")</f>
        <v>-</v>
      </c>
      <c r="M61" s="38">
        <f ca="1">SUMIFS(INDIRECT(M$15),_01_EMIS_Data[OrgID],$A61,_01_EMIS_Data[Rel_D],$C$17)</f>
        <v>0</v>
      </c>
      <c r="N61" s="42" t="str">
        <f t="shared" ref="N61" ca="1" si="265">IFERROR(M61/$E61,"-")</f>
        <v>-</v>
      </c>
      <c r="O61" s="38">
        <f ca="1">SUMIFS(INDIRECT(O$15),_01_EMIS_Data[OrgID],$A61,_01_EMIS_Data[Rel_D],$C$17)</f>
        <v>0</v>
      </c>
      <c r="P61" s="42" t="str">
        <f t="shared" ref="P61" ca="1" si="266">IFERROR(O61/$E61,"-")</f>
        <v>-</v>
      </c>
      <c r="Q61" s="38">
        <f ca="1">SUMIFS(INDIRECT(Q$15),_01_EMIS_Data[OrgID],$A61,_01_EMIS_Data[Rel_D],$C$17)</f>
        <v>0</v>
      </c>
      <c r="R61" s="42" t="str">
        <f t="shared" ref="R61" ca="1" si="267">IFERROR(Q61/$E61,"-")</f>
        <v>-</v>
      </c>
      <c r="S61" s="38">
        <f ca="1">SUMIFS(INDIRECT(S$15),_01_EMIS_Data[OrgID],$A61,_01_EMIS_Data[Rel_D],$C$17)</f>
        <v>0</v>
      </c>
      <c r="T61" s="42" t="str">
        <f t="shared" ref="T61" ca="1" si="268">IFERROR(S61/$E61,"-")</f>
        <v>-</v>
      </c>
      <c r="U61" s="38">
        <f ca="1">SUMIFS(INDIRECT(U$15),_01_EMIS_Data[OrgID],$A61,_01_EMIS_Data[Rel_D],$C$17)</f>
        <v>0</v>
      </c>
      <c r="V61" s="42" t="str">
        <f t="shared" ref="V61" ca="1" si="269">IFERROR(U61/$E61,"-")</f>
        <v>-</v>
      </c>
      <c r="W61" s="19"/>
      <c r="X61" s="38">
        <f ca="1">SUMIFS(INDIRECT(X$15),_01_EMIS_Data[OrgID],$A61,_01_EMIS_Data[Rel_D],$C$17)</f>
        <v>0</v>
      </c>
      <c r="Y61" s="38">
        <f ca="1">SUMIFS(INDIRECT(Y$15),_01_EMIS_Data[OrgID],$A61,_01_EMIS_Data[Rel_D],$C$17)</f>
        <v>0</v>
      </c>
      <c r="Z61" s="42" t="str">
        <f t="shared" ca="1" si="9"/>
        <v>-</v>
      </c>
      <c r="AA61" s="38">
        <f ca="1">SUMIFS(INDIRECT(AA$15),_01_EMIS_Data[OrgID],$A61,_01_EMIS_Data[Rel_D],$C$17)</f>
        <v>0</v>
      </c>
      <c r="AB61" s="42" t="str">
        <f t="shared" ca="1" si="10"/>
        <v>-</v>
      </c>
      <c r="AC61" s="38">
        <f ca="1">SUMIFS(INDIRECT(AC$15),_01_EMIS_Data[OrgID],$A61,_01_EMIS_Data[Rel_D],$C$17)</f>
        <v>0</v>
      </c>
      <c r="AD61" s="42" t="str">
        <f t="shared" ca="1" si="11"/>
        <v>-</v>
      </c>
      <c r="AE61" s="38">
        <f ca="1">SUMIFS(INDIRECT(AE$15),_01_EMIS_Data[OrgID],$A61,_01_EMIS_Data[Rel_D],$C$17)</f>
        <v>0</v>
      </c>
      <c r="AF61" s="42" t="str">
        <f t="shared" ca="1" si="12"/>
        <v>-</v>
      </c>
      <c r="AG61" s="38">
        <f ca="1">SUMIFS(INDIRECT(AG$15),_01_EMIS_Data[OrgID],$A61,_01_EMIS_Data[Rel_D],$C$17)</f>
        <v>0</v>
      </c>
      <c r="AH61" s="42" t="str">
        <f t="shared" ca="1" si="13"/>
        <v>-</v>
      </c>
      <c r="AI61" s="38">
        <f ca="1">SUMIFS(INDIRECT(AI$15),_01_EMIS_Data[OrgID],$A61,_01_EMIS_Data[Rel_D],$C$17)</f>
        <v>0</v>
      </c>
      <c r="AJ61" s="42" t="str">
        <f t="shared" ca="1" si="14"/>
        <v>-</v>
      </c>
      <c r="AK61" s="19"/>
    </row>
    <row r="62" spans="1:37" x14ac:dyDescent="0.25">
      <c r="A62" s="49" t="s">
        <v>102</v>
      </c>
      <c r="B62" s="36" t="s">
        <v>98</v>
      </c>
      <c r="C62" t="s">
        <v>103</v>
      </c>
      <c r="D62" s="38">
        <f ca="1">SUMIFS(INDIRECT(D$15),_01_EMIS_Data[OrgID],$A62,_01_EMIS_Data[Rel_D],$C$17)</f>
        <v>3</v>
      </c>
      <c r="E62" s="38">
        <f ca="1">SUMIFS(INDIRECT(E$15),_01_EMIS_Data[OrgID],$A62,_01_EMIS_Data[Rel_D],$C$17)</f>
        <v>0</v>
      </c>
      <c r="F62" s="42">
        <f t="shared" ca="1" si="1"/>
        <v>0</v>
      </c>
      <c r="G62" s="38">
        <f ca="1">SUMIFS(INDIRECT(G$15),_01_EMIS_Data[OrgID],$A62,_01_EMIS_Data[Rel_D],$C$17)</f>
        <v>0</v>
      </c>
      <c r="H62" s="42" t="str">
        <f t="shared" ca="1" si="2"/>
        <v>-</v>
      </c>
      <c r="I62" s="38">
        <f ca="1">SUMIFS(INDIRECT(I$15),_01_EMIS_Data[OrgID],$A62,_01_EMIS_Data[Rel_D],$C$17)</f>
        <v>0</v>
      </c>
      <c r="J62" s="42" t="str">
        <f t="shared" ca="1" si="2"/>
        <v>-</v>
      </c>
      <c r="K62" s="38">
        <f ca="1">SUMIFS(INDIRECT(K$15),_01_EMIS_Data[OrgID],$A62,_01_EMIS_Data[Rel_D],$C$17)</f>
        <v>0</v>
      </c>
      <c r="L62" s="42" t="str">
        <f t="shared" ref="L62" ca="1" si="270">IFERROR(K62/$E62,"-")</f>
        <v>-</v>
      </c>
      <c r="M62" s="38">
        <f ca="1">SUMIFS(INDIRECT(M$15),_01_EMIS_Data[OrgID],$A62,_01_EMIS_Data[Rel_D],$C$17)</f>
        <v>0</v>
      </c>
      <c r="N62" s="42" t="str">
        <f t="shared" ref="N62" ca="1" si="271">IFERROR(M62/$E62,"-")</f>
        <v>-</v>
      </c>
      <c r="O62" s="38">
        <f ca="1">SUMIFS(INDIRECT(O$15),_01_EMIS_Data[OrgID],$A62,_01_EMIS_Data[Rel_D],$C$17)</f>
        <v>0</v>
      </c>
      <c r="P62" s="42" t="str">
        <f t="shared" ref="P62" ca="1" si="272">IFERROR(O62/$E62,"-")</f>
        <v>-</v>
      </c>
      <c r="Q62" s="38">
        <f ca="1">SUMIFS(INDIRECT(Q$15),_01_EMIS_Data[OrgID],$A62,_01_EMIS_Data[Rel_D],$C$17)</f>
        <v>0</v>
      </c>
      <c r="R62" s="42" t="str">
        <f t="shared" ref="R62" ca="1" si="273">IFERROR(Q62/$E62,"-")</f>
        <v>-</v>
      </c>
      <c r="S62" s="38">
        <f ca="1">SUMIFS(INDIRECT(S$15),_01_EMIS_Data[OrgID],$A62,_01_EMIS_Data[Rel_D],$C$17)</f>
        <v>0</v>
      </c>
      <c r="T62" s="42" t="str">
        <f t="shared" ref="T62" ca="1" si="274">IFERROR(S62/$E62,"-")</f>
        <v>-</v>
      </c>
      <c r="U62" s="38">
        <f ca="1">SUMIFS(INDIRECT(U$15),_01_EMIS_Data[OrgID],$A62,_01_EMIS_Data[Rel_D],$C$17)</f>
        <v>0</v>
      </c>
      <c r="V62" s="42" t="str">
        <f t="shared" ref="V62" ca="1" si="275">IFERROR(U62/$E62,"-")</f>
        <v>-</v>
      </c>
      <c r="W62" s="19"/>
      <c r="X62" s="38">
        <f ca="1">SUMIFS(INDIRECT(X$15),_01_EMIS_Data[OrgID],$A62,_01_EMIS_Data[Rel_D],$C$17)</f>
        <v>0</v>
      </c>
      <c r="Y62" s="38">
        <f ca="1">SUMIFS(INDIRECT(Y$15),_01_EMIS_Data[OrgID],$A62,_01_EMIS_Data[Rel_D],$C$17)</f>
        <v>0</v>
      </c>
      <c r="Z62" s="42" t="str">
        <f t="shared" ca="1" si="9"/>
        <v>-</v>
      </c>
      <c r="AA62" s="38">
        <f ca="1">SUMIFS(INDIRECT(AA$15),_01_EMIS_Data[OrgID],$A62,_01_EMIS_Data[Rel_D],$C$17)</f>
        <v>0</v>
      </c>
      <c r="AB62" s="42" t="str">
        <f t="shared" ca="1" si="10"/>
        <v>-</v>
      </c>
      <c r="AC62" s="38">
        <f ca="1">SUMIFS(INDIRECT(AC$15),_01_EMIS_Data[OrgID],$A62,_01_EMIS_Data[Rel_D],$C$17)</f>
        <v>0</v>
      </c>
      <c r="AD62" s="42" t="str">
        <f t="shared" ca="1" si="11"/>
        <v>-</v>
      </c>
      <c r="AE62" s="38">
        <f ca="1">SUMIFS(INDIRECT(AE$15),_01_EMIS_Data[OrgID],$A62,_01_EMIS_Data[Rel_D],$C$17)</f>
        <v>0</v>
      </c>
      <c r="AF62" s="42" t="str">
        <f t="shared" ca="1" si="12"/>
        <v>-</v>
      </c>
      <c r="AG62" s="38">
        <f ca="1">SUMIFS(INDIRECT(AG$15),_01_EMIS_Data[OrgID],$A62,_01_EMIS_Data[Rel_D],$C$17)</f>
        <v>0</v>
      </c>
      <c r="AH62" s="42" t="str">
        <f t="shared" ca="1" si="13"/>
        <v>-</v>
      </c>
      <c r="AI62" s="38">
        <f ca="1">SUMIFS(INDIRECT(AI$15),_01_EMIS_Data[OrgID],$A62,_01_EMIS_Data[Rel_D],$C$17)</f>
        <v>0</v>
      </c>
      <c r="AJ62" s="42" t="str">
        <f t="shared" ca="1" si="14"/>
        <v>-</v>
      </c>
      <c r="AK62" s="19"/>
    </row>
    <row r="63" spans="1:37" x14ac:dyDescent="0.25">
      <c r="A63" s="49" t="s">
        <v>104</v>
      </c>
      <c r="B63" s="36" t="s">
        <v>98</v>
      </c>
      <c r="C63" t="s">
        <v>105</v>
      </c>
      <c r="D63" s="38">
        <f ca="1">SUMIFS(INDIRECT(D$15),_01_EMIS_Data[OrgID],$A63,_01_EMIS_Data[Rel_D],$C$17)</f>
        <v>7</v>
      </c>
      <c r="E63" s="38">
        <f ca="1">SUMIFS(INDIRECT(E$15),_01_EMIS_Data[OrgID],$A63,_01_EMIS_Data[Rel_D],$C$17)</f>
        <v>0</v>
      </c>
      <c r="F63" s="42">
        <f t="shared" ca="1" si="1"/>
        <v>0</v>
      </c>
      <c r="G63" s="38">
        <f ca="1">SUMIFS(INDIRECT(G$15),_01_EMIS_Data[OrgID],$A63,_01_EMIS_Data[Rel_D],$C$17)</f>
        <v>1</v>
      </c>
      <c r="H63" s="42" t="str">
        <f t="shared" ca="1" si="2"/>
        <v>-</v>
      </c>
      <c r="I63" s="38">
        <f ca="1">SUMIFS(INDIRECT(I$15),_01_EMIS_Data[OrgID],$A63,_01_EMIS_Data[Rel_D],$C$17)</f>
        <v>0</v>
      </c>
      <c r="J63" s="42" t="str">
        <f t="shared" ca="1" si="2"/>
        <v>-</v>
      </c>
      <c r="K63" s="38">
        <f ca="1">SUMIFS(INDIRECT(K$15),_01_EMIS_Data[OrgID],$A63,_01_EMIS_Data[Rel_D],$C$17)</f>
        <v>0</v>
      </c>
      <c r="L63" s="42" t="str">
        <f t="shared" ref="L63" ca="1" si="276">IFERROR(K63/$E63,"-")</f>
        <v>-</v>
      </c>
      <c r="M63" s="38">
        <f ca="1">SUMIFS(INDIRECT(M$15),_01_EMIS_Data[OrgID],$A63,_01_EMIS_Data[Rel_D],$C$17)</f>
        <v>0</v>
      </c>
      <c r="N63" s="42" t="str">
        <f t="shared" ref="N63" ca="1" si="277">IFERROR(M63/$E63,"-")</f>
        <v>-</v>
      </c>
      <c r="O63" s="38">
        <f ca="1">SUMIFS(INDIRECT(O$15),_01_EMIS_Data[OrgID],$A63,_01_EMIS_Data[Rel_D],$C$17)</f>
        <v>0</v>
      </c>
      <c r="P63" s="42" t="str">
        <f t="shared" ref="P63" ca="1" si="278">IFERROR(O63/$E63,"-")</f>
        <v>-</v>
      </c>
      <c r="Q63" s="38">
        <f ca="1">SUMIFS(INDIRECT(Q$15),_01_EMIS_Data[OrgID],$A63,_01_EMIS_Data[Rel_D],$C$17)</f>
        <v>0</v>
      </c>
      <c r="R63" s="42" t="str">
        <f t="shared" ref="R63" ca="1" si="279">IFERROR(Q63/$E63,"-")</f>
        <v>-</v>
      </c>
      <c r="S63" s="38">
        <f ca="1">SUMIFS(INDIRECT(S$15),_01_EMIS_Data[OrgID],$A63,_01_EMIS_Data[Rel_D],$C$17)</f>
        <v>0</v>
      </c>
      <c r="T63" s="42" t="str">
        <f t="shared" ref="T63" ca="1" si="280">IFERROR(S63/$E63,"-")</f>
        <v>-</v>
      </c>
      <c r="U63" s="38">
        <f ca="1">SUMIFS(INDIRECT(U$15),_01_EMIS_Data[OrgID],$A63,_01_EMIS_Data[Rel_D],$C$17)</f>
        <v>0</v>
      </c>
      <c r="V63" s="42" t="str">
        <f t="shared" ref="V63" ca="1" si="281">IFERROR(U63/$E63,"-")</f>
        <v>-</v>
      </c>
      <c r="W63" s="19"/>
      <c r="X63" s="38">
        <f ca="1">SUMIFS(INDIRECT(X$15),_01_EMIS_Data[OrgID],$A63,_01_EMIS_Data[Rel_D],$C$17)</f>
        <v>0</v>
      </c>
      <c r="Y63" s="38">
        <f ca="1">SUMIFS(INDIRECT(Y$15),_01_EMIS_Data[OrgID],$A63,_01_EMIS_Data[Rel_D],$C$17)</f>
        <v>0</v>
      </c>
      <c r="Z63" s="42" t="str">
        <f t="shared" ca="1" si="9"/>
        <v>-</v>
      </c>
      <c r="AA63" s="38">
        <f ca="1">SUMIFS(INDIRECT(AA$15),_01_EMIS_Data[OrgID],$A63,_01_EMIS_Data[Rel_D],$C$17)</f>
        <v>0</v>
      </c>
      <c r="AB63" s="42" t="str">
        <f t="shared" ca="1" si="10"/>
        <v>-</v>
      </c>
      <c r="AC63" s="38">
        <f ca="1">SUMIFS(INDIRECT(AC$15),_01_EMIS_Data[OrgID],$A63,_01_EMIS_Data[Rel_D],$C$17)</f>
        <v>0</v>
      </c>
      <c r="AD63" s="42" t="str">
        <f t="shared" ca="1" si="11"/>
        <v>-</v>
      </c>
      <c r="AE63" s="38">
        <f ca="1">SUMIFS(INDIRECT(AE$15),_01_EMIS_Data[OrgID],$A63,_01_EMIS_Data[Rel_D],$C$17)</f>
        <v>0</v>
      </c>
      <c r="AF63" s="42" t="str">
        <f t="shared" ca="1" si="12"/>
        <v>-</v>
      </c>
      <c r="AG63" s="38">
        <f ca="1">SUMIFS(INDIRECT(AG$15),_01_EMIS_Data[OrgID],$A63,_01_EMIS_Data[Rel_D],$C$17)</f>
        <v>0</v>
      </c>
      <c r="AH63" s="42" t="str">
        <f t="shared" ca="1" si="13"/>
        <v>-</v>
      </c>
      <c r="AI63" s="38">
        <f ca="1">SUMIFS(INDIRECT(AI$15),_01_EMIS_Data[OrgID],$A63,_01_EMIS_Data[Rel_D],$C$17)</f>
        <v>0</v>
      </c>
      <c r="AJ63" s="42" t="str">
        <f t="shared" ca="1" si="14"/>
        <v>-</v>
      </c>
      <c r="AK63" s="19"/>
    </row>
    <row r="64" spans="1:37" x14ac:dyDescent="0.25">
      <c r="A64" s="49" t="s">
        <v>106</v>
      </c>
      <c r="B64" s="36" t="s">
        <v>98</v>
      </c>
      <c r="C64" t="s">
        <v>107</v>
      </c>
      <c r="D64" s="38">
        <f ca="1">SUMIFS(INDIRECT(D$15),_01_EMIS_Data[OrgID],$A64,_01_EMIS_Data[Rel_D],$C$17)</f>
        <v>13</v>
      </c>
      <c r="E64" s="38">
        <f ca="1">SUMIFS(INDIRECT(E$15),_01_EMIS_Data[OrgID],$A64,_01_EMIS_Data[Rel_D],$C$17)</f>
        <v>0</v>
      </c>
      <c r="F64" s="42">
        <f t="shared" ca="1" si="1"/>
        <v>0</v>
      </c>
      <c r="G64" s="38">
        <f ca="1">SUMIFS(INDIRECT(G$15),_01_EMIS_Data[OrgID],$A64,_01_EMIS_Data[Rel_D],$C$17)</f>
        <v>0</v>
      </c>
      <c r="H64" s="42" t="str">
        <f t="shared" ca="1" si="2"/>
        <v>-</v>
      </c>
      <c r="I64" s="38">
        <f ca="1">SUMIFS(INDIRECT(I$15),_01_EMIS_Data[OrgID],$A64,_01_EMIS_Data[Rel_D],$C$17)</f>
        <v>0</v>
      </c>
      <c r="J64" s="42" t="str">
        <f t="shared" ca="1" si="2"/>
        <v>-</v>
      </c>
      <c r="K64" s="38">
        <f ca="1">SUMIFS(INDIRECT(K$15),_01_EMIS_Data[OrgID],$A64,_01_EMIS_Data[Rel_D],$C$17)</f>
        <v>0</v>
      </c>
      <c r="L64" s="42" t="str">
        <f t="shared" ref="L64" ca="1" si="282">IFERROR(K64/$E64,"-")</f>
        <v>-</v>
      </c>
      <c r="M64" s="38">
        <f ca="1">SUMIFS(INDIRECT(M$15),_01_EMIS_Data[OrgID],$A64,_01_EMIS_Data[Rel_D],$C$17)</f>
        <v>0</v>
      </c>
      <c r="N64" s="42" t="str">
        <f t="shared" ref="N64" ca="1" si="283">IFERROR(M64/$E64,"-")</f>
        <v>-</v>
      </c>
      <c r="O64" s="38">
        <f ca="1">SUMIFS(INDIRECT(O$15),_01_EMIS_Data[OrgID],$A64,_01_EMIS_Data[Rel_D],$C$17)</f>
        <v>0</v>
      </c>
      <c r="P64" s="42" t="str">
        <f t="shared" ref="P64" ca="1" si="284">IFERROR(O64/$E64,"-")</f>
        <v>-</v>
      </c>
      <c r="Q64" s="38">
        <f ca="1">SUMIFS(INDIRECT(Q$15),_01_EMIS_Data[OrgID],$A64,_01_EMIS_Data[Rel_D],$C$17)</f>
        <v>0</v>
      </c>
      <c r="R64" s="42" t="str">
        <f t="shared" ref="R64" ca="1" si="285">IFERROR(Q64/$E64,"-")</f>
        <v>-</v>
      </c>
      <c r="S64" s="38">
        <f ca="1">SUMIFS(INDIRECT(S$15),_01_EMIS_Data[OrgID],$A64,_01_EMIS_Data[Rel_D],$C$17)</f>
        <v>0</v>
      </c>
      <c r="T64" s="42" t="str">
        <f t="shared" ref="T64" ca="1" si="286">IFERROR(S64/$E64,"-")</f>
        <v>-</v>
      </c>
      <c r="U64" s="38">
        <f ca="1">SUMIFS(INDIRECT(U$15),_01_EMIS_Data[OrgID],$A64,_01_EMIS_Data[Rel_D],$C$17)</f>
        <v>0</v>
      </c>
      <c r="V64" s="42" t="str">
        <f t="shared" ref="V64" ca="1" si="287">IFERROR(U64/$E64,"-")</f>
        <v>-</v>
      </c>
      <c r="W64" s="19"/>
      <c r="X64" s="38">
        <f ca="1">SUMIFS(INDIRECT(X$15),_01_EMIS_Data[OrgID],$A64,_01_EMIS_Data[Rel_D],$C$17)</f>
        <v>0</v>
      </c>
      <c r="Y64" s="38">
        <f ca="1">SUMIFS(INDIRECT(Y$15),_01_EMIS_Data[OrgID],$A64,_01_EMIS_Data[Rel_D],$C$17)</f>
        <v>0</v>
      </c>
      <c r="Z64" s="42" t="str">
        <f t="shared" ca="1" si="9"/>
        <v>-</v>
      </c>
      <c r="AA64" s="38">
        <f ca="1">SUMIFS(INDIRECT(AA$15),_01_EMIS_Data[OrgID],$A64,_01_EMIS_Data[Rel_D],$C$17)</f>
        <v>0</v>
      </c>
      <c r="AB64" s="42" t="str">
        <f t="shared" ca="1" si="10"/>
        <v>-</v>
      </c>
      <c r="AC64" s="38">
        <f ca="1">SUMIFS(INDIRECT(AC$15),_01_EMIS_Data[OrgID],$A64,_01_EMIS_Data[Rel_D],$C$17)</f>
        <v>0</v>
      </c>
      <c r="AD64" s="42" t="str">
        <f t="shared" ca="1" si="11"/>
        <v>-</v>
      </c>
      <c r="AE64" s="38">
        <f ca="1">SUMIFS(INDIRECT(AE$15),_01_EMIS_Data[OrgID],$A64,_01_EMIS_Data[Rel_D],$C$17)</f>
        <v>0</v>
      </c>
      <c r="AF64" s="42" t="str">
        <f t="shared" ca="1" si="12"/>
        <v>-</v>
      </c>
      <c r="AG64" s="38">
        <f ca="1">SUMIFS(INDIRECT(AG$15),_01_EMIS_Data[OrgID],$A64,_01_EMIS_Data[Rel_D],$C$17)</f>
        <v>0</v>
      </c>
      <c r="AH64" s="42" t="str">
        <f t="shared" ca="1" si="13"/>
        <v>-</v>
      </c>
      <c r="AI64" s="38">
        <f ca="1">SUMIFS(INDIRECT(AI$15),_01_EMIS_Data[OrgID],$A64,_01_EMIS_Data[Rel_D],$C$17)</f>
        <v>0</v>
      </c>
      <c r="AJ64" s="42" t="str">
        <f t="shared" ca="1" si="14"/>
        <v>-</v>
      </c>
      <c r="AK64" s="19"/>
    </row>
    <row r="65" spans="1:37" x14ac:dyDescent="0.25">
      <c r="A65" s="49" t="s">
        <v>108</v>
      </c>
      <c r="B65" s="36" t="s">
        <v>109</v>
      </c>
      <c r="C65" t="s">
        <v>110</v>
      </c>
      <c r="D65" s="38">
        <f ca="1">SUMIFS(INDIRECT(D$15),_01_EMIS_Data[OrgID],$A65,_01_EMIS_Data[Rel_D],$C$17)</f>
        <v>3</v>
      </c>
      <c r="E65" s="38">
        <f ca="1">SUMIFS(INDIRECT(E$15),_01_EMIS_Data[OrgID],$A65,_01_EMIS_Data[Rel_D],$C$17)</f>
        <v>0</v>
      </c>
      <c r="F65" s="42">
        <f t="shared" ca="1" si="1"/>
        <v>0</v>
      </c>
      <c r="G65" s="38">
        <f ca="1">SUMIFS(INDIRECT(G$15),_01_EMIS_Data[OrgID],$A65,_01_EMIS_Data[Rel_D],$C$17)</f>
        <v>0</v>
      </c>
      <c r="H65" s="42" t="str">
        <f t="shared" ca="1" si="2"/>
        <v>-</v>
      </c>
      <c r="I65" s="38">
        <f ca="1">SUMIFS(INDIRECT(I$15),_01_EMIS_Data[OrgID],$A65,_01_EMIS_Data[Rel_D],$C$17)</f>
        <v>0</v>
      </c>
      <c r="J65" s="42" t="str">
        <f t="shared" ca="1" si="2"/>
        <v>-</v>
      </c>
      <c r="K65" s="38">
        <f ca="1">SUMIFS(INDIRECT(K$15),_01_EMIS_Data[OrgID],$A65,_01_EMIS_Data[Rel_D],$C$17)</f>
        <v>0</v>
      </c>
      <c r="L65" s="42" t="str">
        <f t="shared" ref="L65" ca="1" si="288">IFERROR(K65/$E65,"-")</f>
        <v>-</v>
      </c>
      <c r="M65" s="38">
        <f ca="1">SUMIFS(INDIRECT(M$15),_01_EMIS_Data[OrgID],$A65,_01_EMIS_Data[Rel_D],$C$17)</f>
        <v>0</v>
      </c>
      <c r="N65" s="42" t="str">
        <f t="shared" ref="N65" ca="1" si="289">IFERROR(M65/$E65,"-")</f>
        <v>-</v>
      </c>
      <c r="O65" s="38">
        <f ca="1">SUMIFS(INDIRECT(O$15),_01_EMIS_Data[OrgID],$A65,_01_EMIS_Data[Rel_D],$C$17)</f>
        <v>0</v>
      </c>
      <c r="P65" s="42" t="str">
        <f t="shared" ref="P65" ca="1" si="290">IFERROR(O65/$E65,"-")</f>
        <v>-</v>
      </c>
      <c r="Q65" s="38">
        <f ca="1">SUMIFS(INDIRECT(Q$15),_01_EMIS_Data[OrgID],$A65,_01_EMIS_Data[Rel_D],$C$17)</f>
        <v>0</v>
      </c>
      <c r="R65" s="42" t="str">
        <f t="shared" ref="R65" ca="1" si="291">IFERROR(Q65/$E65,"-")</f>
        <v>-</v>
      </c>
      <c r="S65" s="38">
        <f ca="1">SUMIFS(INDIRECT(S$15),_01_EMIS_Data[OrgID],$A65,_01_EMIS_Data[Rel_D],$C$17)</f>
        <v>0</v>
      </c>
      <c r="T65" s="42" t="str">
        <f t="shared" ref="T65" ca="1" si="292">IFERROR(S65/$E65,"-")</f>
        <v>-</v>
      </c>
      <c r="U65" s="38">
        <f ca="1">SUMIFS(INDIRECT(U$15),_01_EMIS_Data[OrgID],$A65,_01_EMIS_Data[Rel_D],$C$17)</f>
        <v>0</v>
      </c>
      <c r="V65" s="42" t="str">
        <f t="shared" ref="V65" ca="1" si="293">IFERROR(U65/$E65,"-")</f>
        <v>-</v>
      </c>
      <c r="W65" s="19"/>
      <c r="X65" s="38">
        <f ca="1">SUMIFS(INDIRECT(X$15),_01_EMIS_Data[OrgID],$A65,_01_EMIS_Data[Rel_D],$C$17)</f>
        <v>0</v>
      </c>
      <c r="Y65" s="38">
        <f ca="1">SUMIFS(INDIRECT(Y$15),_01_EMIS_Data[OrgID],$A65,_01_EMIS_Data[Rel_D],$C$17)</f>
        <v>0</v>
      </c>
      <c r="Z65" s="42" t="str">
        <f t="shared" ca="1" si="9"/>
        <v>-</v>
      </c>
      <c r="AA65" s="38">
        <f ca="1">SUMIFS(INDIRECT(AA$15),_01_EMIS_Data[OrgID],$A65,_01_EMIS_Data[Rel_D],$C$17)</f>
        <v>0</v>
      </c>
      <c r="AB65" s="42" t="str">
        <f t="shared" ca="1" si="10"/>
        <v>-</v>
      </c>
      <c r="AC65" s="38">
        <f ca="1">SUMIFS(INDIRECT(AC$15),_01_EMIS_Data[OrgID],$A65,_01_EMIS_Data[Rel_D],$C$17)</f>
        <v>0</v>
      </c>
      <c r="AD65" s="42" t="str">
        <f t="shared" ca="1" si="11"/>
        <v>-</v>
      </c>
      <c r="AE65" s="38">
        <f ca="1">SUMIFS(INDIRECT(AE$15),_01_EMIS_Data[OrgID],$A65,_01_EMIS_Data[Rel_D],$C$17)</f>
        <v>0</v>
      </c>
      <c r="AF65" s="42" t="str">
        <f t="shared" ca="1" si="12"/>
        <v>-</v>
      </c>
      <c r="AG65" s="38">
        <f ca="1">SUMIFS(INDIRECT(AG$15),_01_EMIS_Data[OrgID],$A65,_01_EMIS_Data[Rel_D],$C$17)</f>
        <v>0</v>
      </c>
      <c r="AH65" s="42" t="str">
        <f t="shared" ca="1" si="13"/>
        <v>-</v>
      </c>
      <c r="AI65" s="38">
        <f ca="1">SUMIFS(INDIRECT(AI$15),_01_EMIS_Data[OrgID],$A65,_01_EMIS_Data[Rel_D],$C$17)</f>
        <v>0</v>
      </c>
      <c r="AJ65" s="42" t="str">
        <f t="shared" ca="1" si="14"/>
        <v>-</v>
      </c>
      <c r="AK65" s="19"/>
    </row>
    <row r="66" spans="1:37" x14ac:dyDescent="0.25">
      <c r="A66" s="49" t="s">
        <v>111</v>
      </c>
      <c r="B66" s="36" t="s">
        <v>109</v>
      </c>
      <c r="C66" t="s">
        <v>112</v>
      </c>
      <c r="D66" s="38">
        <f ca="1">SUMIFS(INDIRECT(D$15),_01_EMIS_Data[OrgID],$A66,_01_EMIS_Data[Rel_D],$C$17)</f>
        <v>30</v>
      </c>
      <c r="E66" s="38">
        <f ca="1">SUMIFS(INDIRECT(E$15),_01_EMIS_Data[OrgID],$A66,_01_EMIS_Data[Rel_D],$C$17)</f>
        <v>4</v>
      </c>
      <c r="F66" s="42">
        <f t="shared" ca="1" si="1"/>
        <v>0.13333333333333333</v>
      </c>
      <c r="G66" s="38">
        <f ca="1">SUMIFS(INDIRECT(G$15),_01_EMIS_Data[OrgID],$A66,_01_EMIS_Data[Rel_D],$C$17)</f>
        <v>2</v>
      </c>
      <c r="H66" s="42">
        <f t="shared" ca="1" si="2"/>
        <v>0.5</v>
      </c>
      <c r="I66" s="38">
        <f ca="1">SUMIFS(INDIRECT(I$15),_01_EMIS_Data[OrgID],$A66,_01_EMIS_Data[Rel_D],$C$17)</f>
        <v>3</v>
      </c>
      <c r="J66" s="42">
        <f t="shared" ca="1" si="2"/>
        <v>0.75</v>
      </c>
      <c r="K66" s="38">
        <f ca="1">SUMIFS(INDIRECT(K$15),_01_EMIS_Data[OrgID],$A66,_01_EMIS_Data[Rel_D],$C$17)</f>
        <v>2</v>
      </c>
      <c r="L66" s="42">
        <f t="shared" ref="L66" ca="1" si="294">IFERROR(K66/$E66,"-")</f>
        <v>0.5</v>
      </c>
      <c r="M66" s="38">
        <f ca="1">SUMIFS(INDIRECT(M$15),_01_EMIS_Data[OrgID],$A66,_01_EMIS_Data[Rel_D],$C$17)</f>
        <v>2</v>
      </c>
      <c r="N66" s="42">
        <f t="shared" ref="N66" ca="1" si="295">IFERROR(M66/$E66,"-")</f>
        <v>0.5</v>
      </c>
      <c r="O66" s="38">
        <f ca="1">SUMIFS(INDIRECT(O$15),_01_EMIS_Data[OrgID],$A66,_01_EMIS_Data[Rel_D],$C$17)</f>
        <v>4</v>
      </c>
      <c r="P66" s="42">
        <f t="shared" ref="P66" ca="1" si="296">IFERROR(O66/$E66,"-")</f>
        <v>1</v>
      </c>
      <c r="Q66" s="38">
        <f ca="1">SUMIFS(INDIRECT(Q$15),_01_EMIS_Data[OrgID],$A66,_01_EMIS_Data[Rel_D],$C$17)</f>
        <v>3</v>
      </c>
      <c r="R66" s="42">
        <f t="shared" ref="R66" ca="1" si="297">IFERROR(Q66/$E66,"-")</f>
        <v>0.75</v>
      </c>
      <c r="S66" s="38">
        <f ca="1">SUMIFS(INDIRECT(S$15),_01_EMIS_Data[OrgID],$A66,_01_EMIS_Data[Rel_D],$C$17)</f>
        <v>2</v>
      </c>
      <c r="T66" s="42">
        <f t="shared" ref="T66" ca="1" si="298">IFERROR(S66/$E66,"-")</f>
        <v>0.5</v>
      </c>
      <c r="U66" s="38">
        <f ca="1">SUMIFS(INDIRECT(U$15),_01_EMIS_Data[OrgID],$A66,_01_EMIS_Data[Rel_D],$C$17)</f>
        <v>4</v>
      </c>
      <c r="V66" s="42">
        <f t="shared" ref="V66" ca="1" si="299">IFERROR(U66/$E66,"-")</f>
        <v>1</v>
      </c>
      <c r="W66" s="19"/>
      <c r="X66" s="38">
        <f ca="1">SUMIFS(INDIRECT(X$15),_01_EMIS_Data[OrgID],$A66,_01_EMIS_Data[Rel_D],$C$17)</f>
        <v>4</v>
      </c>
      <c r="Y66" s="38">
        <f ca="1">SUMIFS(INDIRECT(Y$15),_01_EMIS_Data[OrgID],$A66,_01_EMIS_Data[Rel_D],$C$17)</f>
        <v>4</v>
      </c>
      <c r="Z66" s="42">
        <f t="shared" ca="1" si="9"/>
        <v>1</v>
      </c>
      <c r="AA66" s="38">
        <f ca="1">SUMIFS(INDIRECT(AA$15),_01_EMIS_Data[OrgID],$A66,_01_EMIS_Data[Rel_D],$C$17)</f>
        <v>3</v>
      </c>
      <c r="AB66" s="42">
        <f t="shared" ca="1" si="10"/>
        <v>0.75</v>
      </c>
      <c r="AC66" s="38">
        <f ca="1">SUMIFS(INDIRECT(AC$15),_01_EMIS_Data[OrgID],$A66,_01_EMIS_Data[Rel_D],$C$17)</f>
        <v>3</v>
      </c>
      <c r="AD66" s="42">
        <f t="shared" ca="1" si="11"/>
        <v>0.75</v>
      </c>
      <c r="AE66" s="38">
        <f ca="1">SUMIFS(INDIRECT(AE$15),_01_EMIS_Data[OrgID],$A66,_01_EMIS_Data[Rel_D],$C$17)</f>
        <v>3</v>
      </c>
      <c r="AF66" s="42">
        <f t="shared" ca="1" si="12"/>
        <v>0.75</v>
      </c>
      <c r="AG66" s="38">
        <f ca="1">SUMIFS(INDIRECT(AG$15),_01_EMIS_Data[OrgID],$A66,_01_EMIS_Data[Rel_D],$C$17)</f>
        <v>0</v>
      </c>
      <c r="AH66" s="42">
        <f t="shared" ca="1" si="13"/>
        <v>0</v>
      </c>
      <c r="AI66" s="38">
        <f ca="1">SUMIFS(INDIRECT(AI$15),_01_EMIS_Data[OrgID],$A66,_01_EMIS_Data[Rel_D],$C$17)</f>
        <v>0</v>
      </c>
      <c r="AJ66" s="42">
        <f t="shared" ca="1" si="14"/>
        <v>0</v>
      </c>
      <c r="AK66" s="19"/>
    </row>
    <row r="67" spans="1:37" ht="15" customHeight="1" x14ac:dyDescent="0.25">
      <c r="A67" s="49" t="s">
        <v>113</v>
      </c>
      <c r="B67" s="36" t="s">
        <v>109</v>
      </c>
      <c r="C67" t="s">
        <v>114</v>
      </c>
      <c r="D67" s="38">
        <f ca="1">SUMIFS(INDIRECT(D$15),_01_EMIS_Data[OrgID],$A67,_01_EMIS_Data[Rel_D],$C$17)</f>
        <v>41</v>
      </c>
      <c r="E67" s="38">
        <f ca="1">SUMIFS(INDIRECT(E$15),_01_EMIS_Data[OrgID],$A67,_01_EMIS_Data[Rel_D],$C$17)</f>
        <v>8</v>
      </c>
      <c r="F67" s="42">
        <f t="shared" ca="1" si="1"/>
        <v>0.1951219512195122</v>
      </c>
      <c r="G67" s="38">
        <f ca="1">SUMIFS(INDIRECT(G$15),_01_EMIS_Data[OrgID],$A67,_01_EMIS_Data[Rel_D],$C$17)</f>
        <v>4</v>
      </c>
      <c r="H67" s="42">
        <f t="shared" ca="1" si="2"/>
        <v>0.5</v>
      </c>
      <c r="I67" s="38">
        <f ca="1">SUMIFS(INDIRECT(I$15),_01_EMIS_Data[OrgID],$A67,_01_EMIS_Data[Rel_D],$C$17)</f>
        <v>5</v>
      </c>
      <c r="J67" s="42">
        <f t="shared" ca="1" si="2"/>
        <v>0.625</v>
      </c>
      <c r="K67" s="38">
        <f ca="1">SUMIFS(INDIRECT(K$15),_01_EMIS_Data[OrgID],$A67,_01_EMIS_Data[Rel_D],$C$17)</f>
        <v>7</v>
      </c>
      <c r="L67" s="42">
        <f t="shared" ref="L67" ca="1" si="300">IFERROR(K67/$E67,"-")</f>
        <v>0.875</v>
      </c>
      <c r="M67" s="38">
        <f ca="1">SUMIFS(INDIRECT(M$15),_01_EMIS_Data[OrgID],$A67,_01_EMIS_Data[Rel_D],$C$17)</f>
        <v>8</v>
      </c>
      <c r="N67" s="42">
        <f t="shared" ref="N67" ca="1" si="301">IFERROR(M67/$E67,"-")</f>
        <v>1</v>
      </c>
      <c r="O67" s="38">
        <f ca="1">SUMIFS(INDIRECT(O$15),_01_EMIS_Data[OrgID],$A67,_01_EMIS_Data[Rel_D],$C$17)</f>
        <v>8</v>
      </c>
      <c r="P67" s="42">
        <f t="shared" ref="P67" ca="1" si="302">IFERROR(O67/$E67,"-")</f>
        <v>1</v>
      </c>
      <c r="Q67" s="38">
        <f ca="1">SUMIFS(INDIRECT(Q$15),_01_EMIS_Data[OrgID],$A67,_01_EMIS_Data[Rel_D],$C$17)</f>
        <v>8</v>
      </c>
      <c r="R67" s="42">
        <f t="shared" ref="R67" ca="1" si="303">IFERROR(Q67/$E67,"-")</f>
        <v>1</v>
      </c>
      <c r="S67" s="38">
        <f ca="1">SUMIFS(INDIRECT(S$15),_01_EMIS_Data[OrgID],$A67,_01_EMIS_Data[Rel_D],$C$17)</f>
        <v>8</v>
      </c>
      <c r="T67" s="42">
        <f t="shared" ref="T67" ca="1" si="304">IFERROR(S67/$E67,"-")</f>
        <v>1</v>
      </c>
      <c r="U67" s="38">
        <f ca="1">SUMIFS(INDIRECT(U$15),_01_EMIS_Data[OrgID],$A67,_01_EMIS_Data[Rel_D],$C$17)</f>
        <v>3</v>
      </c>
      <c r="V67" s="42">
        <f t="shared" ref="V67" ca="1" si="305">IFERROR(U67/$E67,"-")</f>
        <v>0.375</v>
      </c>
      <c r="W67" s="19"/>
      <c r="X67" s="38">
        <f ca="1">SUMIFS(INDIRECT(X$15),_01_EMIS_Data[OrgID],$A67,_01_EMIS_Data[Rel_D],$C$17)</f>
        <v>8</v>
      </c>
      <c r="Y67" s="38">
        <f ca="1">SUMIFS(INDIRECT(Y$15),_01_EMIS_Data[OrgID],$A67,_01_EMIS_Data[Rel_D],$C$17)</f>
        <v>5</v>
      </c>
      <c r="Z67" s="42">
        <f t="shared" ca="1" si="9"/>
        <v>0.625</v>
      </c>
      <c r="AA67" s="38">
        <f ca="1">SUMIFS(INDIRECT(AA$15),_01_EMIS_Data[OrgID],$A67,_01_EMIS_Data[Rel_D],$C$17)</f>
        <v>4</v>
      </c>
      <c r="AB67" s="42">
        <f t="shared" ca="1" si="10"/>
        <v>0.8</v>
      </c>
      <c r="AC67" s="38">
        <f ca="1">SUMIFS(INDIRECT(AC$15),_01_EMIS_Data[OrgID],$A67,_01_EMIS_Data[Rel_D],$C$17)</f>
        <v>4</v>
      </c>
      <c r="AD67" s="42">
        <f t="shared" ca="1" si="11"/>
        <v>0.8</v>
      </c>
      <c r="AE67" s="38">
        <f ca="1">SUMIFS(INDIRECT(AE$15),_01_EMIS_Data[OrgID],$A67,_01_EMIS_Data[Rel_D],$C$17)</f>
        <v>4</v>
      </c>
      <c r="AF67" s="42">
        <f t="shared" ca="1" si="12"/>
        <v>0.8</v>
      </c>
      <c r="AG67" s="38">
        <f ca="1">SUMIFS(INDIRECT(AG$15),_01_EMIS_Data[OrgID],$A67,_01_EMIS_Data[Rel_D],$C$17)</f>
        <v>0</v>
      </c>
      <c r="AH67" s="42">
        <f t="shared" ca="1" si="13"/>
        <v>0</v>
      </c>
      <c r="AI67" s="38">
        <f ca="1">SUMIFS(INDIRECT(AI$15),_01_EMIS_Data[OrgID],$A67,_01_EMIS_Data[Rel_D],$C$17)</f>
        <v>0</v>
      </c>
      <c r="AJ67" s="42">
        <f t="shared" ca="1" si="14"/>
        <v>0</v>
      </c>
      <c r="AK67" s="19"/>
    </row>
    <row r="68" spans="1:37" ht="15" customHeight="1" x14ac:dyDescent="0.25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</row>
  </sheetData>
  <conditionalFormatting sqref="B26:B67">
    <cfRule type="expression" dxfId="10" priority="7">
      <formula>$B26=$B$23</formula>
    </cfRule>
    <cfRule type="expression" dxfId="9" priority="8">
      <formula>$B26=$B$22</formula>
    </cfRule>
    <cfRule type="expression" dxfId="8" priority="9">
      <formula>$B26=$B$21</formula>
    </cfRule>
    <cfRule type="expression" dxfId="7" priority="10">
      <formula>$B26=$B$20</formula>
    </cfRule>
    <cfRule type="expression" dxfId="6" priority="11">
      <formula>$B26=$B$19</formula>
    </cfRule>
  </conditionalFormatting>
  <conditionalFormatting sqref="B19:B23">
    <cfRule type="expression" dxfId="5" priority="2">
      <formula>$B19=$B$23</formula>
    </cfRule>
    <cfRule type="expression" dxfId="4" priority="3">
      <formula>$B19=$B$22</formula>
    </cfRule>
    <cfRule type="expression" dxfId="3" priority="4">
      <formula>$B19=$B$21</formula>
    </cfRule>
    <cfRule type="expression" dxfId="2" priority="5">
      <formula>$B19=$B$20</formula>
    </cfRule>
    <cfRule type="expression" dxfId="1" priority="6">
      <formula>$B19=$B$19</formula>
    </cfRule>
  </conditionalFormatting>
  <conditionalFormatting sqref="C26:C67">
    <cfRule type="containsText" dxfId="0" priority="1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0000000}">
          <x14:formula1>
            <xm:f>'Practice Panel'!$Q$22:$Q$25</xm:f>
          </x14:formula1>
          <xm:sqref>C17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45"/>
  <sheetViews>
    <sheetView topLeftCell="A16" workbookViewId="0">
      <selection activeCell="A26" sqref="A26:AF45"/>
    </sheetView>
  </sheetViews>
  <sheetFormatPr defaultRowHeight="15" x14ac:dyDescent="0.25"/>
  <cols>
    <col min="1" max="1" width="24.140625" bestFit="1" customWidth="1"/>
    <col min="2" max="2" width="22.85546875" bestFit="1" customWidth="1"/>
    <col min="3" max="3" width="47.28515625" bestFit="1" customWidth="1"/>
    <col min="4" max="4" width="64.7109375" bestFit="1" customWidth="1"/>
    <col min="5" max="5" width="48.7109375" bestFit="1" customWidth="1"/>
    <col min="6" max="6" width="31.7109375" bestFit="1" customWidth="1"/>
    <col min="7" max="7" width="47" bestFit="1" customWidth="1"/>
    <col min="8" max="8" width="34.28515625" bestFit="1" customWidth="1"/>
    <col min="9" max="9" width="32.5703125" bestFit="1" customWidth="1"/>
    <col min="10" max="10" width="32.7109375" bestFit="1" customWidth="1"/>
    <col min="11" max="11" width="9.7109375" customWidth="1"/>
    <col min="12" max="12" width="11.140625" customWidth="1"/>
    <col min="13" max="19" width="81.140625" bestFit="1" customWidth="1"/>
    <col min="20" max="20" width="64.140625" bestFit="1" customWidth="1"/>
  </cols>
  <sheetData>
    <row r="1" spans="1:31" x14ac:dyDescent="0.25">
      <c r="A1" t="s">
        <v>133</v>
      </c>
      <c r="B1" t="s">
        <v>134</v>
      </c>
      <c r="C1" t="s">
        <v>14</v>
      </c>
      <c r="D1" s="68" t="s">
        <v>16</v>
      </c>
      <c r="E1" t="s">
        <v>15</v>
      </c>
      <c r="F1" s="68" t="s">
        <v>135</v>
      </c>
      <c r="G1" s="68" t="s">
        <v>1550</v>
      </c>
      <c r="H1" t="s">
        <v>136</v>
      </c>
      <c r="I1" t="s">
        <v>137</v>
      </c>
      <c r="J1" t="s">
        <v>138</v>
      </c>
      <c r="K1" t="s">
        <v>139</v>
      </c>
    </row>
    <row r="2" spans="1:31" x14ac:dyDescent="0.25">
      <c r="A2" t="s">
        <v>73</v>
      </c>
      <c r="B2" t="s">
        <v>72</v>
      </c>
      <c r="C2">
        <v>269</v>
      </c>
      <c r="F2">
        <v>366</v>
      </c>
      <c r="G2">
        <v>269</v>
      </c>
      <c r="H2">
        <v>13</v>
      </c>
      <c r="K2">
        <v>9450</v>
      </c>
    </row>
    <row r="3" spans="1:31" x14ac:dyDescent="0.25">
      <c r="A3" t="s">
        <v>105</v>
      </c>
      <c r="B3" t="s">
        <v>104</v>
      </c>
      <c r="C3">
        <v>296</v>
      </c>
      <c r="E3">
        <v>3</v>
      </c>
      <c r="F3">
        <v>413</v>
      </c>
      <c r="G3">
        <v>299</v>
      </c>
      <c r="H3">
        <v>7</v>
      </c>
      <c r="J3">
        <v>1</v>
      </c>
      <c r="K3">
        <v>5987</v>
      </c>
    </row>
    <row r="4" spans="1:31" x14ac:dyDescent="0.25">
      <c r="A4" t="s">
        <v>107</v>
      </c>
      <c r="B4" t="s">
        <v>106</v>
      </c>
      <c r="C4">
        <v>245</v>
      </c>
      <c r="D4">
        <v>1</v>
      </c>
      <c r="E4">
        <v>9</v>
      </c>
      <c r="F4">
        <v>810</v>
      </c>
      <c r="G4">
        <v>253</v>
      </c>
      <c r="H4">
        <v>13</v>
      </c>
      <c r="I4">
        <v>1</v>
      </c>
      <c r="K4">
        <v>17214</v>
      </c>
    </row>
    <row r="5" spans="1:31" x14ac:dyDescent="0.25">
      <c r="A5" t="s">
        <v>140</v>
      </c>
      <c r="B5" t="s">
        <v>74</v>
      </c>
      <c r="C5">
        <v>40</v>
      </c>
      <c r="E5">
        <v>2</v>
      </c>
      <c r="F5">
        <v>507</v>
      </c>
      <c r="G5">
        <v>42</v>
      </c>
      <c r="H5">
        <v>9</v>
      </c>
      <c r="K5">
        <v>7106</v>
      </c>
    </row>
    <row r="6" spans="1:31" x14ac:dyDescent="0.25">
      <c r="A6" t="s">
        <v>141</v>
      </c>
      <c r="B6" t="s">
        <v>40</v>
      </c>
      <c r="C6">
        <v>185</v>
      </c>
      <c r="F6">
        <v>349</v>
      </c>
      <c r="G6">
        <v>185</v>
      </c>
      <c r="H6">
        <v>4</v>
      </c>
      <c r="K6">
        <v>8072</v>
      </c>
    </row>
    <row r="12" spans="1:31" x14ac:dyDescent="0.25">
      <c r="B12" s="72"/>
      <c r="C12" s="72"/>
      <c r="D12" s="72"/>
    </row>
    <row r="13" spans="1:31" x14ac:dyDescent="0.25">
      <c r="B13" s="73"/>
      <c r="C13" s="72"/>
      <c r="D13" s="73"/>
    </row>
    <row r="15" spans="1:31" x14ac:dyDescent="0.25">
      <c r="B15" s="68" t="s">
        <v>135</v>
      </c>
      <c r="C15" s="68" t="s">
        <v>1550</v>
      </c>
      <c r="D15" s="68" t="s">
        <v>14</v>
      </c>
      <c r="E15" s="68" t="s">
        <v>15</v>
      </c>
      <c r="F15" s="68" t="s">
        <v>16</v>
      </c>
      <c r="G15" s="68" t="s">
        <v>136</v>
      </c>
      <c r="H15" s="68" t="s">
        <v>117</v>
      </c>
      <c r="I15" s="68" t="s">
        <v>119</v>
      </c>
      <c r="J15" s="68" t="s">
        <v>120</v>
      </c>
      <c r="K15" s="68"/>
      <c r="L15" s="68"/>
      <c r="M15" s="68" t="s">
        <v>121</v>
      </c>
      <c r="N15" s="68" t="s">
        <v>122</v>
      </c>
      <c r="O15" s="68" t="s">
        <v>123</v>
      </c>
      <c r="P15" s="68" t="s">
        <v>124</v>
      </c>
      <c r="Q15" s="68" t="s">
        <v>125</v>
      </c>
      <c r="R15" s="68" t="s">
        <v>126</v>
      </c>
      <c r="S15" s="68" t="s">
        <v>137</v>
      </c>
      <c r="T15" s="68" t="s">
        <v>19</v>
      </c>
      <c r="U15" s="68" t="s">
        <v>20</v>
      </c>
      <c r="V15" s="68" t="s">
        <v>21</v>
      </c>
      <c r="W15" s="68" t="s">
        <v>138</v>
      </c>
      <c r="X15" s="68" t="s">
        <v>23</v>
      </c>
      <c r="Y15" s="68" t="s">
        <v>118</v>
      </c>
      <c r="Z15" s="68" t="s">
        <v>127</v>
      </c>
      <c r="AA15" s="68" t="s">
        <v>128</v>
      </c>
      <c r="AB15" s="68" t="s">
        <v>129</v>
      </c>
      <c r="AC15" s="68" t="s">
        <v>130</v>
      </c>
      <c r="AD15" s="68" t="s">
        <v>131</v>
      </c>
      <c r="AE15" s="68" t="s">
        <v>132</v>
      </c>
    </row>
    <row r="16" spans="1:31" x14ac:dyDescent="0.25">
      <c r="A16" s="69" t="s">
        <v>72</v>
      </c>
      <c r="B16">
        <f>IFERROR(VLOOKUP($A16,_01_01_2022[[#All],[Registered practice ID]:[Listsize]],MATCH(B$15,_01_01_2022[[#Headers],[Registered practice ID]:[Listsize]],0),FALSE),"0")</f>
        <v>366</v>
      </c>
      <c r="C16">
        <f>IFERROR(VLOOKUP($A16,_01_01_2022[[#All],[Registered practice ID]:[Listsize]],MATCH(C$15,_01_01_2022[[#Headers],[Registered practice ID]:[Listsize]],0),FALSE),"0")</f>
        <v>269</v>
      </c>
      <c r="D16">
        <f>IFERROR(VLOOKUP($A16,_01_01_2022[[#All],[Registered practice ID]:[Listsize]],MATCH(D$15,_01_01_2022[[#Headers],[Registered practice ID]:[Listsize]],0),FALSE),"0")</f>
        <v>269</v>
      </c>
      <c r="E16">
        <f>IFERROR(VLOOKUP($A16,_01_01_2022[[#All],[Registered practice ID]:[Listsize]],MATCH(E$15,_01_01_2022[[#Headers],[Registered practice ID]:[Listsize]],0),FALSE),"0")</f>
        <v>0</v>
      </c>
      <c r="F16">
        <f>IFERROR(VLOOKUP($A16,_01_01_2022[[#All],[Registered practice ID]:[Listsize]],MATCH(F$15,_01_01_2022[[#Headers],[Registered practice ID]:[Listsize]],0),FALSE),"0")</f>
        <v>0</v>
      </c>
      <c r="G16">
        <f>IFERROR(VLOOKUP($A16,_01_01_2022[[#All],[Registered practice ID]:[Listsize]],MATCH(G$15,_01_01_2022[[#Headers],[Registered practice ID]:[Listsize]],0),FALSE),"0")</f>
        <v>13</v>
      </c>
      <c r="H16" t="str">
        <f>IFERROR(VLOOKUP($A16,_01_01_2022[[#All],[Registered practice ID]:[Listsize]],MATCH(H$15,_01_01_2022[[#Headers],[Registered practice ID]:[Listsize]],0),FALSE),"0")</f>
        <v>0</v>
      </c>
      <c r="I16" t="str">
        <f>IFERROR(VLOOKUP($A16,_01_01_2022[[#All],[Registered practice ID]:[Listsize]],MATCH(I$15,_01_01_2022[[#Headers],[Registered practice ID]:[Listsize]],0),FALSE),"0")</f>
        <v>0</v>
      </c>
      <c r="J16" t="str">
        <f>IFERROR(VLOOKUP($A16,_01_01_2022[[#All],[Registered practice ID]:[Listsize]],MATCH(J$15,_01_01_2022[[#Headers],[Registered practice ID]:[Listsize]],0),FALSE),"0")</f>
        <v>0</v>
      </c>
      <c r="M16" t="str">
        <f>IFERROR(VLOOKUP($A16,_01_01_2022[[#All],[Registered practice ID]:[Listsize]],MATCH(M$15,_01_01_2022[[#Headers],[Registered practice ID]:[Listsize]],0),FALSE),"0")</f>
        <v>0</v>
      </c>
      <c r="N16" t="str">
        <f>IFERROR(VLOOKUP($A16,_01_01_2022[[#All],[Registered practice ID]:[Listsize]],MATCH(N$15,_01_01_2022[[#Headers],[Registered practice ID]:[Listsize]],0),FALSE),"0")</f>
        <v>0</v>
      </c>
      <c r="O16" t="str">
        <f>IFERROR(VLOOKUP($A16,_01_01_2022[[#All],[Registered practice ID]:[Listsize]],MATCH(O$15,_01_01_2022[[#Headers],[Registered practice ID]:[Listsize]],0),FALSE),"0")</f>
        <v>0</v>
      </c>
      <c r="P16" t="str">
        <f>IFERROR(VLOOKUP($A16,_01_01_2022[[#All],[Registered practice ID]:[Listsize]],MATCH(P$15,_01_01_2022[[#Headers],[Registered practice ID]:[Listsize]],0),FALSE),"0")</f>
        <v>0</v>
      </c>
      <c r="Q16" t="str">
        <f>IFERROR(VLOOKUP($A16,_01_01_2022[[#All],[Registered practice ID]:[Listsize]],MATCH(Q$15,_01_01_2022[[#Headers],[Registered practice ID]:[Listsize]],0),FALSE),"0")</f>
        <v>0</v>
      </c>
      <c r="R16" t="str">
        <f>IFERROR(VLOOKUP($A16,_01_01_2022[[#All],[Registered practice ID]:[Listsize]],MATCH(R$15,_01_01_2022[[#Headers],[Registered practice ID]:[Listsize]],0),FALSE),"0")</f>
        <v>0</v>
      </c>
      <c r="S16">
        <f>IFERROR(VLOOKUP($A16,_01_01_2022[[#All],[Registered practice ID]:[Listsize]],MATCH(S$15,_01_01_2022[[#Headers],[Registered practice ID]:[Listsize]],0),FALSE),"0")</f>
        <v>0</v>
      </c>
      <c r="T16" t="str">
        <f>IFERROR(VLOOKUP($A16,_01_01_2022[[#All],[Registered practice ID]:[Listsize]],MATCH(T$15,_01_01_2022[[#Headers],[Registered practice ID]:[Listsize]],0),FALSE),"0")</f>
        <v>0</v>
      </c>
      <c r="U16" t="str">
        <f>IFERROR(VLOOKUP($A16,_01_01_2022[[#All],[Registered practice ID]:[Listsize]],MATCH(U$15,_01_01_2022[[#Headers],[Registered practice ID]:[Listsize]],0),FALSE),"0")</f>
        <v>0</v>
      </c>
      <c r="V16" t="str">
        <f>IFERROR(VLOOKUP($A16,_01_01_2022[[#All],[Registered practice ID]:[Listsize]],MATCH(V$15,_01_01_2022[[#Headers],[Registered practice ID]:[Listsize]],0),FALSE),"0")</f>
        <v>0</v>
      </c>
      <c r="W16">
        <f>IFERROR(VLOOKUP($A16,_01_01_2022[[#All],[Registered practice ID]:[Listsize]],MATCH(W$15,_01_01_2022[[#Headers],[Registered practice ID]:[Listsize]],0),FALSE),"0")</f>
        <v>0</v>
      </c>
      <c r="X16" t="str">
        <f>IFERROR(VLOOKUP($A16,_01_01_2022[[#All],[Registered practice ID]:[Listsize]],MATCH(X$15,_01_01_2022[[#Headers],[Registered practice ID]:[Listsize]],0),FALSE),"0")</f>
        <v>0</v>
      </c>
      <c r="Y16" t="str">
        <f>IFERROR(VLOOKUP($A16,_01_01_2022[[#All],[Registered practice ID]:[Listsize]],MATCH(Y$15,_01_01_2022[[#Headers],[Registered practice ID]:[Listsize]],0),FALSE),"0")</f>
        <v>0</v>
      </c>
      <c r="Z16" t="str">
        <f>IFERROR(VLOOKUP($A16,_01_01_2022[[#All],[Registered practice ID]:[Listsize]],MATCH(Z$15,_01_01_2022[[#Headers],[Registered practice ID]:[Listsize]],0),FALSE),"0")</f>
        <v>0</v>
      </c>
      <c r="AA16" t="str">
        <f>IFERROR(VLOOKUP($A16,_01_01_2022[[#All],[Registered practice ID]:[Listsize]],MATCH(AA$15,_01_01_2022[[#Headers],[Registered practice ID]:[Listsize]],0),FALSE),"0")</f>
        <v>0</v>
      </c>
      <c r="AB16" t="str">
        <f>IFERROR(VLOOKUP($A16,_01_01_2022[[#All],[Registered practice ID]:[Listsize]],MATCH(AB$15,_01_01_2022[[#Headers],[Registered practice ID]:[Listsize]],0),FALSE),"0")</f>
        <v>0</v>
      </c>
      <c r="AC16" t="str">
        <f>IFERROR(VLOOKUP($A16,_01_01_2022[[#All],[Registered practice ID]:[Listsize]],MATCH(AC$15,_01_01_2022[[#Headers],[Registered practice ID]:[Listsize]],0),FALSE),"0")</f>
        <v>0</v>
      </c>
      <c r="AD16" t="str">
        <f>IFERROR(VLOOKUP($A16,_01_01_2022[[#All],[Registered practice ID]:[Listsize]],MATCH(AD$15,_01_01_2022[[#Headers],[Registered practice ID]:[Listsize]],0),FALSE),"0")</f>
        <v>0</v>
      </c>
      <c r="AE16" t="str">
        <f>IFERROR(VLOOKUP($A16,_01_01_2022[[#All],[Registered practice ID]:[Listsize]],MATCH(AE$15,_01_01_2022[[#Headers],[Registered practice ID]:[Listsize]],0),FALSE),"0")</f>
        <v>0</v>
      </c>
    </row>
    <row r="17" spans="1:32" x14ac:dyDescent="0.25">
      <c r="A17" s="70" t="s">
        <v>104</v>
      </c>
      <c r="B17">
        <f>IFERROR(VLOOKUP($A17,_01_01_2022[[#All],[Registered practice ID]:[Listsize]],MATCH(B$15,_01_01_2022[[#Headers],[Registered practice ID]:[Listsize]],0),FALSE),"0")</f>
        <v>413</v>
      </c>
      <c r="C17">
        <f>IFERROR(VLOOKUP($A17,_01_01_2022[[#All],[Registered practice ID]:[Listsize]],MATCH(C$15,_01_01_2022[[#Headers],[Registered practice ID]:[Listsize]],0),FALSE),"0")</f>
        <v>299</v>
      </c>
      <c r="D17">
        <f>IFERROR(VLOOKUP($A17,_01_01_2022[[#All],[Registered practice ID]:[Listsize]],MATCH(D$15,_01_01_2022[[#Headers],[Registered practice ID]:[Listsize]],0),FALSE),"0")</f>
        <v>296</v>
      </c>
      <c r="E17">
        <f>IFERROR(VLOOKUP($A17,_01_01_2022[[#All],[Registered practice ID]:[Listsize]],MATCH(E$15,_01_01_2022[[#Headers],[Registered practice ID]:[Listsize]],0),FALSE),"0")</f>
        <v>3</v>
      </c>
      <c r="F17">
        <f>IFERROR(VLOOKUP($A17,_01_01_2022[[#All],[Registered practice ID]:[Listsize]],MATCH(F$15,_01_01_2022[[#Headers],[Registered practice ID]:[Listsize]],0),FALSE),"0")</f>
        <v>0</v>
      </c>
      <c r="G17">
        <f>IFERROR(VLOOKUP($A17,_01_01_2022[[#All],[Registered practice ID]:[Listsize]],MATCH(G$15,_01_01_2022[[#Headers],[Registered practice ID]:[Listsize]],0),FALSE),"0")</f>
        <v>7</v>
      </c>
      <c r="H17" t="str">
        <f>IFERROR(VLOOKUP($A17,_01_01_2022[[#All],[Registered practice ID]:[Listsize]],MATCH(H$15,_01_01_2022[[#Headers],[Registered practice ID]:[Listsize]],0),FALSE),"0")</f>
        <v>0</v>
      </c>
      <c r="I17" t="str">
        <f>IFERROR(VLOOKUP($A17,_01_01_2022[[#All],[Registered practice ID]:[Listsize]],MATCH(I$15,_01_01_2022[[#Headers],[Registered practice ID]:[Listsize]],0),FALSE),"0")</f>
        <v>0</v>
      </c>
      <c r="J17" t="str">
        <f>IFERROR(VLOOKUP($A17,_01_01_2022[[#All],[Registered practice ID]:[Listsize]],MATCH(J$15,_01_01_2022[[#Headers],[Registered practice ID]:[Listsize]],0),FALSE),"0")</f>
        <v>0</v>
      </c>
      <c r="M17" t="str">
        <f>IFERROR(VLOOKUP($A17,_01_01_2022[[#All],[Registered practice ID]:[Listsize]],MATCH(M$15,_01_01_2022[[#Headers],[Registered practice ID]:[Listsize]],0),FALSE),"0")</f>
        <v>0</v>
      </c>
      <c r="N17" t="str">
        <f>IFERROR(VLOOKUP($A17,_01_01_2022[[#All],[Registered practice ID]:[Listsize]],MATCH(N$15,_01_01_2022[[#Headers],[Registered practice ID]:[Listsize]],0),FALSE),"0")</f>
        <v>0</v>
      </c>
      <c r="O17" t="str">
        <f>IFERROR(VLOOKUP($A17,_01_01_2022[[#All],[Registered practice ID]:[Listsize]],MATCH(O$15,_01_01_2022[[#Headers],[Registered practice ID]:[Listsize]],0),FALSE),"0")</f>
        <v>0</v>
      </c>
      <c r="P17" t="str">
        <f>IFERROR(VLOOKUP($A17,_01_01_2022[[#All],[Registered practice ID]:[Listsize]],MATCH(P$15,_01_01_2022[[#Headers],[Registered practice ID]:[Listsize]],0),FALSE),"0")</f>
        <v>0</v>
      </c>
      <c r="Q17" t="str">
        <f>IFERROR(VLOOKUP($A17,_01_01_2022[[#All],[Registered practice ID]:[Listsize]],MATCH(Q$15,_01_01_2022[[#Headers],[Registered practice ID]:[Listsize]],0),FALSE),"0")</f>
        <v>0</v>
      </c>
      <c r="R17" t="str">
        <f>IFERROR(VLOOKUP($A17,_01_01_2022[[#All],[Registered practice ID]:[Listsize]],MATCH(R$15,_01_01_2022[[#Headers],[Registered practice ID]:[Listsize]],0),FALSE),"0")</f>
        <v>0</v>
      </c>
      <c r="S17">
        <f>IFERROR(VLOOKUP($A17,_01_01_2022[[#All],[Registered practice ID]:[Listsize]],MATCH(S$15,_01_01_2022[[#Headers],[Registered practice ID]:[Listsize]],0),FALSE),"0")</f>
        <v>0</v>
      </c>
      <c r="T17" t="str">
        <f>IFERROR(VLOOKUP($A17,_01_01_2022[[#All],[Registered practice ID]:[Listsize]],MATCH(T$15,_01_01_2022[[#Headers],[Registered practice ID]:[Listsize]],0),FALSE),"0")</f>
        <v>0</v>
      </c>
      <c r="U17" t="str">
        <f>IFERROR(VLOOKUP($A17,_01_01_2022[[#All],[Registered practice ID]:[Listsize]],MATCH(U$15,_01_01_2022[[#Headers],[Registered practice ID]:[Listsize]],0),FALSE),"0")</f>
        <v>0</v>
      </c>
      <c r="V17" t="str">
        <f>IFERROR(VLOOKUP($A17,_01_01_2022[[#All],[Registered practice ID]:[Listsize]],MATCH(V$15,_01_01_2022[[#Headers],[Registered practice ID]:[Listsize]],0),FALSE),"0")</f>
        <v>0</v>
      </c>
      <c r="W17">
        <f>IFERROR(VLOOKUP($A17,_01_01_2022[[#All],[Registered practice ID]:[Listsize]],MATCH(W$15,_01_01_2022[[#Headers],[Registered practice ID]:[Listsize]],0),FALSE),"0")</f>
        <v>1</v>
      </c>
      <c r="X17" t="str">
        <f>IFERROR(VLOOKUP($A17,_01_01_2022[[#All],[Registered practice ID]:[Listsize]],MATCH(X$15,_01_01_2022[[#Headers],[Registered practice ID]:[Listsize]],0),FALSE),"0")</f>
        <v>0</v>
      </c>
      <c r="Y17" t="str">
        <f>IFERROR(VLOOKUP($A17,_01_01_2022[[#All],[Registered practice ID]:[Listsize]],MATCH(Y$15,_01_01_2022[[#Headers],[Registered practice ID]:[Listsize]],0),FALSE),"0")</f>
        <v>0</v>
      </c>
      <c r="Z17" t="str">
        <f>IFERROR(VLOOKUP($A17,_01_01_2022[[#All],[Registered practice ID]:[Listsize]],MATCH(Z$15,_01_01_2022[[#Headers],[Registered practice ID]:[Listsize]],0),FALSE),"0")</f>
        <v>0</v>
      </c>
      <c r="AA17" t="str">
        <f>IFERROR(VLOOKUP($A17,_01_01_2022[[#All],[Registered practice ID]:[Listsize]],MATCH(AA$15,_01_01_2022[[#Headers],[Registered practice ID]:[Listsize]],0),FALSE),"0")</f>
        <v>0</v>
      </c>
      <c r="AB17" t="str">
        <f>IFERROR(VLOOKUP($A17,_01_01_2022[[#All],[Registered practice ID]:[Listsize]],MATCH(AB$15,_01_01_2022[[#Headers],[Registered practice ID]:[Listsize]],0),FALSE),"0")</f>
        <v>0</v>
      </c>
      <c r="AC17" t="str">
        <f>IFERROR(VLOOKUP($A17,_01_01_2022[[#All],[Registered practice ID]:[Listsize]],MATCH(AC$15,_01_01_2022[[#Headers],[Registered practice ID]:[Listsize]],0),FALSE),"0")</f>
        <v>0</v>
      </c>
      <c r="AD17" t="str">
        <f>IFERROR(VLOOKUP($A17,_01_01_2022[[#All],[Registered practice ID]:[Listsize]],MATCH(AD$15,_01_01_2022[[#Headers],[Registered practice ID]:[Listsize]],0),FALSE),"0")</f>
        <v>0</v>
      </c>
      <c r="AE17" t="str">
        <f>IFERROR(VLOOKUP($A17,_01_01_2022[[#All],[Registered practice ID]:[Listsize]],MATCH(AE$15,_01_01_2022[[#Headers],[Registered practice ID]:[Listsize]],0),FALSE),"0")</f>
        <v>0</v>
      </c>
    </row>
    <row r="18" spans="1:32" x14ac:dyDescent="0.25">
      <c r="A18" s="69" t="s">
        <v>106</v>
      </c>
      <c r="B18">
        <f>IFERROR(VLOOKUP($A18,_01_01_2022[[#All],[Registered practice ID]:[Listsize]],MATCH(B$15,_01_01_2022[[#Headers],[Registered practice ID]:[Listsize]],0),FALSE),"0")</f>
        <v>810</v>
      </c>
      <c r="C18">
        <f>IFERROR(VLOOKUP($A18,_01_01_2022[[#All],[Registered practice ID]:[Listsize]],MATCH(C$15,_01_01_2022[[#Headers],[Registered practice ID]:[Listsize]],0),FALSE),"0")</f>
        <v>253</v>
      </c>
      <c r="D18">
        <f>IFERROR(VLOOKUP($A18,_01_01_2022[[#All],[Registered practice ID]:[Listsize]],MATCH(D$15,_01_01_2022[[#Headers],[Registered practice ID]:[Listsize]],0),FALSE),"0")</f>
        <v>245</v>
      </c>
      <c r="E18">
        <f>IFERROR(VLOOKUP($A18,_01_01_2022[[#All],[Registered practice ID]:[Listsize]],MATCH(E$15,_01_01_2022[[#Headers],[Registered practice ID]:[Listsize]],0),FALSE),"0")</f>
        <v>9</v>
      </c>
      <c r="F18">
        <f>IFERROR(VLOOKUP($A18,_01_01_2022[[#All],[Registered practice ID]:[Listsize]],MATCH(F$15,_01_01_2022[[#Headers],[Registered practice ID]:[Listsize]],0),FALSE),"0")</f>
        <v>1</v>
      </c>
      <c r="G18">
        <f>IFERROR(VLOOKUP($A18,_01_01_2022[[#All],[Registered practice ID]:[Listsize]],MATCH(G$15,_01_01_2022[[#Headers],[Registered practice ID]:[Listsize]],0),FALSE),"0")</f>
        <v>13</v>
      </c>
      <c r="H18" t="str">
        <f>IFERROR(VLOOKUP($A18,_01_01_2022[[#All],[Registered practice ID]:[Listsize]],MATCH(H$15,_01_01_2022[[#Headers],[Registered practice ID]:[Listsize]],0),FALSE),"0")</f>
        <v>0</v>
      </c>
      <c r="I18" t="str">
        <f>IFERROR(VLOOKUP($A18,_01_01_2022[[#All],[Registered practice ID]:[Listsize]],MATCH(I$15,_01_01_2022[[#Headers],[Registered practice ID]:[Listsize]],0),FALSE),"0")</f>
        <v>0</v>
      </c>
      <c r="J18" t="str">
        <f>IFERROR(VLOOKUP($A18,_01_01_2022[[#All],[Registered practice ID]:[Listsize]],MATCH(J$15,_01_01_2022[[#Headers],[Registered practice ID]:[Listsize]],0),FALSE),"0")</f>
        <v>0</v>
      </c>
      <c r="M18" t="str">
        <f>IFERROR(VLOOKUP($A18,_01_01_2022[[#All],[Registered practice ID]:[Listsize]],MATCH(M$15,_01_01_2022[[#Headers],[Registered practice ID]:[Listsize]],0),FALSE),"0")</f>
        <v>0</v>
      </c>
      <c r="N18" t="str">
        <f>IFERROR(VLOOKUP($A18,_01_01_2022[[#All],[Registered practice ID]:[Listsize]],MATCH(N$15,_01_01_2022[[#Headers],[Registered practice ID]:[Listsize]],0),FALSE),"0")</f>
        <v>0</v>
      </c>
      <c r="O18" t="str">
        <f>IFERROR(VLOOKUP($A18,_01_01_2022[[#All],[Registered practice ID]:[Listsize]],MATCH(O$15,_01_01_2022[[#Headers],[Registered practice ID]:[Listsize]],0),FALSE),"0")</f>
        <v>0</v>
      </c>
      <c r="P18" t="str">
        <f>IFERROR(VLOOKUP($A18,_01_01_2022[[#All],[Registered practice ID]:[Listsize]],MATCH(P$15,_01_01_2022[[#Headers],[Registered practice ID]:[Listsize]],0),FALSE),"0")</f>
        <v>0</v>
      </c>
      <c r="Q18" t="str">
        <f>IFERROR(VLOOKUP($A18,_01_01_2022[[#All],[Registered practice ID]:[Listsize]],MATCH(Q$15,_01_01_2022[[#Headers],[Registered practice ID]:[Listsize]],0),FALSE),"0")</f>
        <v>0</v>
      </c>
      <c r="R18" t="str">
        <f>IFERROR(VLOOKUP($A18,_01_01_2022[[#All],[Registered practice ID]:[Listsize]],MATCH(R$15,_01_01_2022[[#Headers],[Registered practice ID]:[Listsize]],0),FALSE),"0")</f>
        <v>0</v>
      </c>
      <c r="S18">
        <f>IFERROR(VLOOKUP($A18,_01_01_2022[[#All],[Registered practice ID]:[Listsize]],MATCH(S$15,_01_01_2022[[#Headers],[Registered practice ID]:[Listsize]],0),FALSE),"0")</f>
        <v>1</v>
      </c>
      <c r="T18" t="str">
        <f>IFERROR(VLOOKUP($A18,_01_01_2022[[#All],[Registered practice ID]:[Listsize]],MATCH(T$15,_01_01_2022[[#Headers],[Registered practice ID]:[Listsize]],0),FALSE),"0")</f>
        <v>0</v>
      </c>
      <c r="U18" t="str">
        <f>IFERROR(VLOOKUP($A18,_01_01_2022[[#All],[Registered practice ID]:[Listsize]],MATCH(U$15,_01_01_2022[[#Headers],[Registered practice ID]:[Listsize]],0),FALSE),"0")</f>
        <v>0</v>
      </c>
      <c r="V18" t="str">
        <f>IFERROR(VLOOKUP($A18,_01_01_2022[[#All],[Registered practice ID]:[Listsize]],MATCH(V$15,_01_01_2022[[#Headers],[Registered practice ID]:[Listsize]],0),FALSE),"0")</f>
        <v>0</v>
      </c>
      <c r="W18">
        <f>IFERROR(VLOOKUP($A18,_01_01_2022[[#All],[Registered practice ID]:[Listsize]],MATCH(W$15,_01_01_2022[[#Headers],[Registered practice ID]:[Listsize]],0),FALSE),"0")</f>
        <v>0</v>
      </c>
      <c r="X18" t="str">
        <f>IFERROR(VLOOKUP($A18,_01_01_2022[[#All],[Registered practice ID]:[Listsize]],MATCH(X$15,_01_01_2022[[#Headers],[Registered practice ID]:[Listsize]],0),FALSE),"0")</f>
        <v>0</v>
      </c>
      <c r="Y18" t="str">
        <f>IFERROR(VLOOKUP($A18,_01_01_2022[[#All],[Registered practice ID]:[Listsize]],MATCH(Y$15,_01_01_2022[[#Headers],[Registered practice ID]:[Listsize]],0),FALSE),"0")</f>
        <v>0</v>
      </c>
      <c r="Z18" t="str">
        <f>IFERROR(VLOOKUP($A18,_01_01_2022[[#All],[Registered practice ID]:[Listsize]],MATCH(Z$15,_01_01_2022[[#Headers],[Registered practice ID]:[Listsize]],0),FALSE),"0")</f>
        <v>0</v>
      </c>
      <c r="AA18" t="str">
        <f>IFERROR(VLOOKUP($A18,_01_01_2022[[#All],[Registered practice ID]:[Listsize]],MATCH(AA$15,_01_01_2022[[#Headers],[Registered practice ID]:[Listsize]],0),FALSE),"0")</f>
        <v>0</v>
      </c>
      <c r="AB18" t="str">
        <f>IFERROR(VLOOKUP($A18,_01_01_2022[[#All],[Registered practice ID]:[Listsize]],MATCH(AB$15,_01_01_2022[[#Headers],[Registered practice ID]:[Listsize]],0),FALSE),"0")</f>
        <v>0</v>
      </c>
      <c r="AC18" t="str">
        <f>IFERROR(VLOOKUP($A18,_01_01_2022[[#All],[Registered practice ID]:[Listsize]],MATCH(AC$15,_01_01_2022[[#Headers],[Registered practice ID]:[Listsize]],0),FALSE),"0")</f>
        <v>0</v>
      </c>
      <c r="AD18" t="str">
        <f>IFERROR(VLOOKUP($A18,_01_01_2022[[#All],[Registered practice ID]:[Listsize]],MATCH(AD$15,_01_01_2022[[#Headers],[Registered practice ID]:[Listsize]],0),FALSE),"0")</f>
        <v>0</v>
      </c>
      <c r="AE18" t="str">
        <f>IFERROR(VLOOKUP($A18,_01_01_2022[[#All],[Registered practice ID]:[Listsize]],MATCH(AE$15,_01_01_2022[[#Headers],[Registered practice ID]:[Listsize]],0),FALSE),"0")</f>
        <v>0</v>
      </c>
    </row>
    <row r="19" spans="1:32" x14ac:dyDescent="0.25">
      <c r="A19" s="70" t="s">
        <v>74</v>
      </c>
      <c r="B19">
        <f>IFERROR(VLOOKUP($A19,_01_01_2022[[#All],[Registered practice ID]:[Listsize]],MATCH(B$15,_01_01_2022[[#Headers],[Registered practice ID]:[Listsize]],0),FALSE),"0")</f>
        <v>507</v>
      </c>
      <c r="C19">
        <f>IFERROR(VLOOKUP($A19,_01_01_2022[[#All],[Registered practice ID]:[Listsize]],MATCH(C$15,_01_01_2022[[#Headers],[Registered practice ID]:[Listsize]],0),FALSE),"0")</f>
        <v>42</v>
      </c>
      <c r="D19">
        <f>IFERROR(VLOOKUP($A19,_01_01_2022[[#All],[Registered practice ID]:[Listsize]],MATCH(D$15,_01_01_2022[[#Headers],[Registered practice ID]:[Listsize]],0),FALSE),"0")</f>
        <v>40</v>
      </c>
      <c r="E19">
        <f>IFERROR(VLOOKUP($A19,_01_01_2022[[#All],[Registered practice ID]:[Listsize]],MATCH(E$15,_01_01_2022[[#Headers],[Registered practice ID]:[Listsize]],0),FALSE),"0")</f>
        <v>2</v>
      </c>
      <c r="F19">
        <f>IFERROR(VLOOKUP($A19,_01_01_2022[[#All],[Registered practice ID]:[Listsize]],MATCH(F$15,_01_01_2022[[#Headers],[Registered practice ID]:[Listsize]],0),FALSE),"0")</f>
        <v>0</v>
      </c>
      <c r="G19">
        <f>IFERROR(VLOOKUP($A19,_01_01_2022[[#All],[Registered practice ID]:[Listsize]],MATCH(G$15,_01_01_2022[[#Headers],[Registered practice ID]:[Listsize]],0),FALSE),"0")</f>
        <v>9</v>
      </c>
      <c r="H19" t="str">
        <f>IFERROR(VLOOKUP($A19,_01_01_2022[[#All],[Registered practice ID]:[Listsize]],MATCH(H$15,_01_01_2022[[#Headers],[Registered practice ID]:[Listsize]],0),FALSE),"0")</f>
        <v>0</v>
      </c>
      <c r="I19" t="str">
        <f>IFERROR(VLOOKUP($A19,_01_01_2022[[#All],[Registered practice ID]:[Listsize]],MATCH(I$15,_01_01_2022[[#Headers],[Registered practice ID]:[Listsize]],0),FALSE),"0")</f>
        <v>0</v>
      </c>
      <c r="J19" t="str">
        <f>IFERROR(VLOOKUP($A19,_01_01_2022[[#All],[Registered practice ID]:[Listsize]],MATCH(J$15,_01_01_2022[[#Headers],[Registered practice ID]:[Listsize]],0),FALSE),"0")</f>
        <v>0</v>
      </c>
      <c r="M19" t="str">
        <f>IFERROR(VLOOKUP($A19,_01_01_2022[[#All],[Registered practice ID]:[Listsize]],MATCH(M$15,_01_01_2022[[#Headers],[Registered practice ID]:[Listsize]],0),FALSE),"0")</f>
        <v>0</v>
      </c>
      <c r="N19" t="str">
        <f>IFERROR(VLOOKUP($A19,_01_01_2022[[#All],[Registered practice ID]:[Listsize]],MATCH(N$15,_01_01_2022[[#Headers],[Registered practice ID]:[Listsize]],0),FALSE),"0")</f>
        <v>0</v>
      </c>
      <c r="O19" t="str">
        <f>IFERROR(VLOOKUP($A19,_01_01_2022[[#All],[Registered practice ID]:[Listsize]],MATCH(O$15,_01_01_2022[[#Headers],[Registered practice ID]:[Listsize]],0),FALSE),"0")</f>
        <v>0</v>
      </c>
      <c r="P19" t="str">
        <f>IFERROR(VLOOKUP($A19,_01_01_2022[[#All],[Registered practice ID]:[Listsize]],MATCH(P$15,_01_01_2022[[#Headers],[Registered practice ID]:[Listsize]],0),FALSE),"0")</f>
        <v>0</v>
      </c>
      <c r="Q19" t="str">
        <f>IFERROR(VLOOKUP($A19,_01_01_2022[[#All],[Registered practice ID]:[Listsize]],MATCH(Q$15,_01_01_2022[[#Headers],[Registered practice ID]:[Listsize]],0),FALSE),"0")</f>
        <v>0</v>
      </c>
      <c r="R19" t="str">
        <f>IFERROR(VLOOKUP($A19,_01_01_2022[[#All],[Registered practice ID]:[Listsize]],MATCH(R$15,_01_01_2022[[#Headers],[Registered practice ID]:[Listsize]],0),FALSE),"0")</f>
        <v>0</v>
      </c>
      <c r="S19">
        <f>IFERROR(VLOOKUP($A19,_01_01_2022[[#All],[Registered practice ID]:[Listsize]],MATCH(S$15,_01_01_2022[[#Headers],[Registered practice ID]:[Listsize]],0),FALSE),"0")</f>
        <v>0</v>
      </c>
      <c r="T19" t="str">
        <f>IFERROR(VLOOKUP($A19,_01_01_2022[[#All],[Registered practice ID]:[Listsize]],MATCH(T$15,_01_01_2022[[#Headers],[Registered practice ID]:[Listsize]],0),FALSE),"0")</f>
        <v>0</v>
      </c>
      <c r="U19" t="str">
        <f>IFERROR(VLOOKUP($A19,_01_01_2022[[#All],[Registered practice ID]:[Listsize]],MATCH(U$15,_01_01_2022[[#Headers],[Registered practice ID]:[Listsize]],0),FALSE),"0")</f>
        <v>0</v>
      </c>
      <c r="V19" t="str">
        <f>IFERROR(VLOOKUP($A19,_01_01_2022[[#All],[Registered practice ID]:[Listsize]],MATCH(V$15,_01_01_2022[[#Headers],[Registered practice ID]:[Listsize]],0),FALSE),"0")</f>
        <v>0</v>
      </c>
      <c r="W19">
        <f>IFERROR(VLOOKUP($A19,_01_01_2022[[#All],[Registered practice ID]:[Listsize]],MATCH(W$15,_01_01_2022[[#Headers],[Registered practice ID]:[Listsize]],0),FALSE),"0")</f>
        <v>0</v>
      </c>
      <c r="X19" t="str">
        <f>IFERROR(VLOOKUP($A19,_01_01_2022[[#All],[Registered practice ID]:[Listsize]],MATCH(X$15,_01_01_2022[[#Headers],[Registered practice ID]:[Listsize]],0),FALSE),"0")</f>
        <v>0</v>
      </c>
      <c r="Y19" t="str">
        <f>IFERROR(VLOOKUP($A19,_01_01_2022[[#All],[Registered practice ID]:[Listsize]],MATCH(Y$15,_01_01_2022[[#Headers],[Registered practice ID]:[Listsize]],0),FALSE),"0")</f>
        <v>0</v>
      </c>
      <c r="Z19" t="str">
        <f>IFERROR(VLOOKUP($A19,_01_01_2022[[#All],[Registered practice ID]:[Listsize]],MATCH(Z$15,_01_01_2022[[#Headers],[Registered practice ID]:[Listsize]],0),FALSE),"0")</f>
        <v>0</v>
      </c>
      <c r="AA19" t="str">
        <f>IFERROR(VLOOKUP($A19,_01_01_2022[[#All],[Registered practice ID]:[Listsize]],MATCH(AA$15,_01_01_2022[[#Headers],[Registered practice ID]:[Listsize]],0),FALSE),"0")</f>
        <v>0</v>
      </c>
      <c r="AB19" t="str">
        <f>IFERROR(VLOOKUP($A19,_01_01_2022[[#All],[Registered practice ID]:[Listsize]],MATCH(AB$15,_01_01_2022[[#Headers],[Registered practice ID]:[Listsize]],0),FALSE),"0")</f>
        <v>0</v>
      </c>
      <c r="AC19" t="str">
        <f>IFERROR(VLOOKUP($A19,_01_01_2022[[#All],[Registered practice ID]:[Listsize]],MATCH(AC$15,_01_01_2022[[#Headers],[Registered practice ID]:[Listsize]],0),FALSE),"0")</f>
        <v>0</v>
      </c>
      <c r="AD19" t="str">
        <f>IFERROR(VLOOKUP($A19,_01_01_2022[[#All],[Registered practice ID]:[Listsize]],MATCH(AD$15,_01_01_2022[[#Headers],[Registered practice ID]:[Listsize]],0),FALSE),"0")</f>
        <v>0</v>
      </c>
      <c r="AE19" t="str">
        <f>IFERROR(VLOOKUP($A19,_01_01_2022[[#All],[Registered practice ID]:[Listsize]],MATCH(AE$15,_01_01_2022[[#Headers],[Registered practice ID]:[Listsize]],0),FALSE),"0")</f>
        <v>0</v>
      </c>
    </row>
    <row r="20" spans="1:32" x14ac:dyDescent="0.25">
      <c r="A20" s="69" t="s">
        <v>40</v>
      </c>
      <c r="B20">
        <f>IFERROR(VLOOKUP($A20,_01_01_2022[[#All],[Registered practice ID]:[Listsize]],MATCH(B$15,_01_01_2022[[#Headers],[Registered practice ID]:[Listsize]],0),FALSE),"0")</f>
        <v>349</v>
      </c>
      <c r="C20">
        <f>IFERROR(VLOOKUP($A20,_01_01_2022[[#All],[Registered practice ID]:[Listsize]],MATCH(C$15,_01_01_2022[[#Headers],[Registered practice ID]:[Listsize]],0),FALSE),"0")</f>
        <v>185</v>
      </c>
      <c r="D20">
        <f>IFERROR(VLOOKUP($A20,_01_01_2022[[#All],[Registered practice ID]:[Listsize]],MATCH(D$15,_01_01_2022[[#Headers],[Registered practice ID]:[Listsize]],0),FALSE),"0")</f>
        <v>185</v>
      </c>
      <c r="E20">
        <f>IFERROR(VLOOKUP($A20,_01_01_2022[[#All],[Registered practice ID]:[Listsize]],MATCH(E$15,_01_01_2022[[#Headers],[Registered practice ID]:[Listsize]],0),FALSE),"0")</f>
        <v>0</v>
      </c>
      <c r="F20">
        <f>IFERROR(VLOOKUP($A20,_01_01_2022[[#All],[Registered practice ID]:[Listsize]],MATCH(F$15,_01_01_2022[[#Headers],[Registered practice ID]:[Listsize]],0),FALSE),"0")</f>
        <v>0</v>
      </c>
      <c r="G20">
        <f>IFERROR(VLOOKUP($A20,_01_01_2022[[#All],[Registered practice ID]:[Listsize]],MATCH(G$15,_01_01_2022[[#Headers],[Registered practice ID]:[Listsize]],0),FALSE),"0")</f>
        <v>4</v>
      </c>
      <c r="H20" t="str">
        <f>IFERROR(VLOOKUP($A20,_01_01_2022[[#All],[Registered practice ID]:[Listsize]],MATCH(H$15,_01_01_2022[[#Headers],[Registered practice ID]:[Listsize]],0),FALSE),"0")</f>
        <v>0</v>
      </c>
      <c r="I20" t="str">
        <f>IFERROR(VLOOKUP($A20,_01_01_2022[[#All],[Registered practice ID]:[Listsize]],MATCH(I$15,_01_01_2022[[#Headers],[Registered practice ID]:[Listsize]],0),FALSE),"0")</f>
        <v>0</v>
      </c>
      <c r="J20" t="str">
        <f>IFERROR(VLOOKUP($A20,_01_01_2022[[#All],[Registered practice ID]:[Listsize]],MATCH(J$15,_01_01_2022[[#Headers],[Registered practice ID]:[Listsize]],0),FALSE),"0")</f>
        <v>0</v>
      </c>
      <c r="M20" t="str">
        <f>IFERROR(VLOOKUP($A20,_01_01_2022[[#All],[Registered practice ID]:[Listsize]],MATCH(M$15,_01_01_2022[[#Headers],[Registered practice ID]:[Listsize]],0),FALSE),"0")</f>
        <v>0</v>
      </c>
      <c r="N20" t="str">
        <f>IFERROR(VLOOKUP($A20,_01_01_2022[[#All],[Registered practice ID]:[Listsize]],MATCH(N$15,_01_01_2022[[#Headers],[Registered practice ID]:[Listsize]],0),FALSE),"0")</f>
        <v>0</v>
      </c>
      <c r="O20" t="str">
        <f>IFERROR(VLOOKUP($A20,_01_01_2022[[#All],[Registered practice ID]:[Listsize]],MATCH(O$15,_01_01_2022[[#Headers],[Registered practice ID]:[Listsize]],0),FALSE),"0")</f>
        <v>0</v>
      </c>
      <c r="P20" t="str">
        <f>IFERROR(VLOOKUP($A20,_01_01_2022[[#All],[Registered practice ID]:[Listsize]],MATCH(P$15,_01_01_2022[[#Headers],[Registered practice ID]:[Listsize]],0),FALSE),"0")</f>
        <v>0</v>
      </c>
      <c r="Q20" t="str">
        <f>IFERROR(VLOOKUP($A20,_01_01_2022[[#All],[Registered practice ID]:[Listsize]],MATCH(Q$15,_01_01_2022[[#Headers],[Registered practice ID]:[Listsize]],0),FALSE),"0")</f>
        <v>0</v>
      </c>
      <c r="R20" t="str">
        <f>IFERROR(VLOOKUP($A20,_01_01_2022[[#All],[Registered practice ID]:[Listsize]],MATCH(R$15,_01_01_2022[[#Headers],[Registered practice ID]:[Listsize]],0),FALSE),"0")</f>
        <v>0</v>
      </c>
      <c r="S20">
        <f>IFERROR(VLOOKUP($A20,_01_01_2022[[#All],[Registered practice ID]:[Listsize]],MATCH(S$15,_01_01_2022[[#Headers],[Registered practice ID]:[Listsize]],0),FALSE),"0")</f>
        <v>0</v>
      </c>
      <c r="T20" t="str">
        <f>IFERROR(VLOOKUP($A20,_01_01_2022[[#All],[Registered practice ID]:[Listsize]],MATCH(T$15,_01_01_2022[[#Headers],[Registered practice ID]:[Listsize]],0),FALSE),"0")</f>
        <v>0</v>
      </c>
      <c r="U20" t="str">
        <f>IFERROR(VLOOKUP($A20,_01_01_2022[[#All],[Registered practice ID]:[Listsize]],MATCH(U$15,_01_01_2022[[#Headers],[Registered practice ID]:[Listsize]],0),FALSE),"0")</f>
        <v>0</v>
      </c>
      <c r="V20" t="str">
        <f>IFERROR(VLOOKUP($A20,_01_01_2022[[#All],[Registered practice ID]:[Listsize]],MATCH(V$15,_01_01_2022[[#Headers],[Registered practice ID]:[Listsize]],0),FALSE),"0")</f>
        <v>0</v>
      </c>
      <c r="W20">
        <f>IFERROR(VLOOKUP($A20,_01_01_2022[[#All],[Registered practice ID]:[Listsize]],MATCH(W$15,_01_01_2022[[#Headers],[Registered practice ID]:[Listsize]],0),FALSE),"0")</f>
        <v>0</v>
      </c>
      <c r="X20" t="str">
        <f>IFERROR(VLOOKUP($A20,_01_01_2022[[#All],[Registered practice ID]:[Listsize]],MATCH(X$15,_01_01_2022[[#Headers],[Registered practice ID]:[Listsize]],0),FALSE),"0")</f>
        <v>0</v>
      </c>
      <c r="Y20" t="str">
        <f>IFERROR(VLOOKUP($A20,_01_01_2022[[#All],[Registered practice ID]:[Listsize]],MATCH(Y$15,_01_01_2022[[#Headers],[Registered practice ID]:[Listsize]],0),FALSE),"0")</f>
        <v>0</v>
      </c>
      <c r="Z20" t="str">
        <f>IFERROR(VLOOKUP($A20,_01_01_2022[[#All],[Registered practice ID]:[Listsize]],MATCH(Z$15,_01_01_2022[[#Headers],[Registered practice ID]:[Listsize]],0),FALSE),"0")</f>
        <v>0</v>
      </c>
      <c r="AA20" t="str">
        <f>IFERROR(VLOOKUP($A20,_01_01_2022[[#All],[Registered practice ID]:[Listsize]],MATCH(AA$15,_01_01_2022[[#Headers],[Registered practice ID]:[Listsize]],0),FALSE),"0")</f>
        <v>0</v>
      </c>
      <c r="AB20" t="str">
        <f>IFERROR(VLOOKUP($A20,_01_01_2022[[#All],[Registered practice ID]:[Listsize]],MATCH(AB$15,_01_01_2022[[#Headers],[Registered practice ID]:[Listsize]],0),FALSE),"0")</f>
        <v>0</v>
      </c>
      <c r="AC20" t="str">
        <f>IFERROR(VLOOKUP($A20,_01_01_2022[[#All],[Registered practice ID]:[Listsize]],MATCH(AC$15,_01_01_2022[[#Headers],[Registered practice ID]:[Listsize]],0),FALSE),"0")</f>
        <v>0</v>
      </c>
      <c r="AD20" t="str">
        <f>IFERROR(VLOOKUP($A20,_01_01_2022[[#All],[Registered practice ID]:[Listsize]],MATCH(AD$15,_01_01_2022[[#Headers],[Registered practice ID]:[Listsize]],0),FALSE),"0")</f>
        <v>0</v>
      </c>
      <c r="AE20" t="str">
        <f>IFERROR(VLOOKUP($A20,_01_01_2022[[#All],[Registered practice ID]:[Listsize]],MATCH(AE$15,_01_01_2022[[#Headers],[Registered practice ID]:[Listsize]],0),FALSE),"0")</f>
        <v>0</v>
      </c>
    </row>
    <row r="22" spans="1:32" x14ac:dyDescent="0.25">
      <c r="L22" s="72"/>
    </row>
    <row r="23" spans="1:32" x14ac:dyDescent="0.25">
      <c r="L23" s="72"/>
    </row>
    <row r="25" spans="1:32" x14ac:dyDescent="0.25">
      <c r="C25" s="68" t="s">
        <v>135</v>
      </c>
      <c r="D25" s="68" t="s">
        <v>13</v>
      </c>
      <c r="E25" s="68" t="s">
        <v>14</v>
      </c>
      <c r="F25" s="68" t="s">
        <v>15</v>
      </c>
      <c r="G25" s="68" t="s">
        <v>16</v>
      </c>
      <c r="H25" s="68" t="s">
        <v>136</v>
      </c>
      <c r="I25" s="68" t="s">
        <v>117</v>
      </c>
      <c r="J25" s="68" t="s">
        <v>119</v>
      </c>
      <c r="K25" s="68"/>
      <c r="L25" s="68"/>
      <c r="M25" s="68" t="s">
        <v>120</v>
      </c>
      <c r="N25" s="68" t="s">
        <v>121</v>
      </c>
      <c r="O25" s="68" t="s">
        <v>122</v>
      </c>
      <c r="P25" s="68" t="s">
        <v>123</v>
      </c>
      <c r="Q25" s="68" t="s">
        <v>124</v>
      </c>
      <c r="R25" s="68" t="s">
        <v>125</v>
      </c>
      <c r="S25" s="68" t="s">
        <v>126</v>
      </c>
      <c r="T25" s="68" t="s">
        <v>137</v>
      </c>
      <c r="U25" s="68" t="s">
        <v>19</v>
      </c>
      <c r="V25" s="68" t="s">
        <v>20</v>
      </c>
      <c r="W25" s="68" t="s">
        <v>21</v>
      </c>
      <c r="X25" s="68" t="s">
        <v>138</v>
      </c>
      <c r="Y25" s="68" t="s">
        <v>23</v>
      </c>
      <c r="Z25" s="68" t="s">
        <v>118</v>
      </c>
      <c r="AA25" s="68" t="s">
        <v>127</v>
      </c>
      <c r="AB25" s="68" t="s">
        <v>128</v>
      </c>
      <c r="AC25" s="68" t="s">
        <v>129</v>
      </c>
      <c r="AD25" s="68" t="s">
        <v>130</v>
      </c>
      <c r="AE25" s="68" t="s">
        <v>131</v>
      </c>
      <c r="AF25" s="68" t="s">
        <v>132</v>
      </c>
    </row>
    <row r="26" spans="1:32" x14ac:dyDescent="0.25">
      <c r="A26" s="63">
        <v>44562</v>
      </c>
      <c r="B26" t="s">
        <v>72</v>
      </c>
      <c r="C26">
        <v>376</v>
      </c>
      <c r="D26">
        <v>254</v>
      </c>
      <c r="E26">
        <v>254</v>
      </c>
      <c r="F26">
        <v>0</v>
      </c>
      <c r="G26" t="s">
        <v>1548</v>
      </c>
      <c r="H26">
        <v>11</v>
      </c>
      <c r="I26" t="s">
        <v>1548</v>
      </c>
      <c r="J26" t="s">
        <v>1548</v>
      </c>
      <c r="M26" t="s">
        <v>1548</v>
      </c>
      <c r="N26" t="s">
        <v>1548</v>
      </c>
      <c r="O26" t="s">
        <v>1548</v>
      </c>
      <c r="P26" t="s">
        <v>1548</v>
      </c>
      <c r="Q26" t="s">
        <v>1548</v>
      </c>
      <c r="R26" t="s">
        <v>1548</v>
      </c>
      <c r="S26" t="s">
        <v>1548</v>
      </c>
      <c r="T26">
        <v>0</v>
      </c>
      <c r="U26" t="s">
        <v>1548</v>
      </c>
      <c r="V26" t="s">
        <v>1548</v>
      </c>
      <c r="W26" t="s">
        <v>1548</v>
      </c>
      <c r="X26">
        <v>0</v>
      </c>
      <c r="Y26" t="s">
        <v>1548</v>
      </c>
      <c r="Z26" t="s">
        <v>1548</v>
      </c>
      <c r="AA26" t="s">
        <v>1548</v>
      </c>
      <c r="AB26" t="s">
        <v>1548</v>
      </c>
      <c r="AC26" t="s">
        <v>1548</v>
      </c>
      <c r="AD26" t="s">
        <v>1548</v>
      </c>
      <c r="AE26" t="s">
        <v>1548</v>
      </c>
      <c r="AF26" t="s">
        <v>1548</v>
      </c>
    </row>
    <row r="27" spans="1:32" x14ac:dyDescent="0.25">
      <c r="B27" t="s">
        <v>104</v>
      </c>
      <c r="C27">
        <v>420</v>
      </c>
      <c r="D27">
        <v>263</v>
      </c>
      <c r="E27">
        <v>260</v>
      </c>
      <c r="F27">
        <v>3</v>
      </c>
      <c r="G27" t="s">
        <v>1548</v>
      </c>
      <c r="H27">
        <v>4</v>
      </c>
      <c r="I27" t="s">
        <v>1548</v>
      </c>
      <c r="J27" t="s">
        <v>1548</v>
      </c>
      <c r="M27" t="s">
        <v>1548</v>
      </c>
      <c r="N27" t="s">
        <v>1548</v>
      </c>
      <c r="O27" t="s">
        <v>1548</v>
      </c>
      <c r="P27" t="s">
        <v>1548</v>
      </c>
      <c r="Q27" t="s">
        <v>1548</v>
      </c>
      <c r="R27" t="s">
        <v>1548</v>
      </c>
      <c r="S27" t="s">
        <v>1548</v>
      </c>
      <c r="T27">
        <v>0</v>
      </c>
      <c r="U27" t="s">
        <v>1548</v>
      </c>
      <c r="V27" t="s">
        <v>1548</v>
      </c>
      <c r="W27" t="s">
        <v>1548</v>
      </c>
      <c r="X27">
        <v>1</v>
      </c>
      <c r="Y27" t="s">
        <v>1548</v>
      </c>
      <c r="Z27" t="s">
        <v>1548</v>
      </c>
      <c r="AA27" t="s">
        <v>1548</v>
      </c>
      <c r="AB27" t="s">
        <v>1548</v>
      </c>
      <c r="AC27" t="s">
        <v>1548</v>
      </c>
      <c r="AD27" t="s">
        <v>1548</v>
      </c>
      <c r="AE27" t="s">
        <v>1548</v>
      </c>
      <c r="AF27" t="s">
        <v>1548</v>
      </c>
    </row>
    <row r="28" spans="1:32" x14ac:dyDescent="0.25">
      <c r="B28" t="s">
        <v>106</v>
      </c>
      <c r="C28">
        <v>797</v>
      </c>
      <c r="D28">
        <v>202</v>
      </c>
      <c r="E28">
        <v>198</v>
      </c>
      <c r="F28">
        <v>4</v>
      </c>
      <c r="G28" t="s">
        <v>1548</v>
      </c>
      <c r="H28">
        <v>10</v>
      </c>
      <c r="I28" t="s">
        <v>1548</v>
      </c>
      <c r="J28" t="s">
        <v>1548</v>
      </c>
      <c r="M28" t="s">
        <v>1548</v>
      </c>
      <c r="N28" t="s">
        <v>1548</v>
      </c>
      <c r="O28" t="s">
        <v>1548</v>
      </c>
      <c r="P28" t="s">
        <v>1548</v>
      </c>
      <c r="Q28" t="s">
        <v>1548</v>
      </c>
      <c r="R28" t="s">
        <v>1548</v>
      </c>
      <c r="S28" t="s">
        <v>1548</v>
      </c>
      <c r="T28">
        <v>1</v>
      </c>
      <c r="U28" t="s">
        <v>1548</v>
      </c>
      <c r="V28" t="s">
        <v>1548</v>
      </c>
      <c r="W28" t="s">
        <v>1548</v>
      </c>
      <c r="X28">
        <v>0</v>
      </c>
      <c r="Y28" t="s">
        <v>1548</v>
      </c>
      <c r="Z28" t="s">
        <v>1548</v>
      </c>
      <c r="AA28" t="s">
        <v>1548</v>
      </c>
      <c r="AB28" t="s">
        <v>1548</v>
      </c>
      <c r="AC28" t="s">
        <v>1548</v>
      </c>
      <c r="AD28" t="s">
        <v>1548</v>
      </c>
      <c r="AE28" t="s">
        <v>1548</v>
      </c>
      <c r="AF28" t="s">
        <v>1548</v>
      </c>
    </row>
    <row r="29" spans="1:32" x14ac:dyDescent="0.25">
      <c r="B29" t="s">
        <v>74</v>
      </c>
      <c r="C29">
        <v>504</v>
      </c>
      <c r="D29">
        <v>34</v>
      </c>
      <c r="E29">
        <v>32</v>
      </c>
      <c r="F29">
        <v>2</v>
      </c>
      <c r="G29" t="s">
        <v>1548</v>
      </c>
      <c r="H29">
        <v>6</v>
      </c>
      <c r="I29" t="s">
        <v>1548</v>
      </c>
      <c r="J29" t="s">
        <v>1548</v>
      </c>
      <c r="M29" t="s">
        <v>1548</v>
      </c>
      <c r="N29" t="s">
        <v>1548</v>
      </c>
      <c r="O29" t="s">
        <v>1548</v>
      </c>
      <c r="P29" t="s">
        <v>1548</v>
      </c>
      <c r="Q29" t="s">
        <v>1548</v>
      </c>
      <c r="R29" t="s">
        <v>1548</v>
      </c>
      <c r="S29" t="s">
        <v>1548</v>
      </c>
      <c r="T29">
        <v>0</v>
      </c>
      <c r="U29" t="s">
        <v>1548</v>
      </c>
      <c r="V29" t="s">
        <v>1548</v>
      </c>
      <c r="W29" t="s">
        <v>1548</v>
      </c>
      <c r="X29">
        <v>0</v>
      </c>
      <c r="Y29" t="s">
        <v>1548</v>
      </c>
      <c r="Z29" t="s">
        <v>1548</v>
      </c>
      <c r="AA29" t="s">
        <v>1548</v>
      </c>
      <c r="AB29" t="s">
        <v>1548</v>
      </c>
      <c r="AC29" t="s">
        <v>1548</v>
      </c>
      <c r="AD29" t="s">
        <v>1548</v>
      </c>
      <c r="AE29" t="s">
        <v>1548</v>
      </c>
      <c r="AF29" t="s">
        <v>1548</v>
      </c>
    </row>
    <row r="30" spans="1:32" x14ac:dyDescent="0.25">
      <c r="B30" t="s">
        <v>40</v>
      </c>
      <c r="C30">
        <v>341</v>
      </c>
      <c r="D30">
        <v>171</v>
      </c>
      <c r="E30">
        <v>171</v>
      </c>
      <c r="F30">
        <v>0</v>
      </c>
      <c r="G30" t="s">
        <v>1548</v>
      </c>
      <c r="H30">
        <v>4</v>
      </c>
      <c r="I30" t="s">
        <v>1548</v>
      </c>
      <c r="J30" t="s">
        <v>1548</v>
      </c>
      <c r="M30" t="s">
        <v>1548</v>
      </c>
      <c r="N30" t="s">
        <v>1548</v>
      </c>
      <c r="O30" t="s">
        <v>1548</v>
      </c>
      <c r="P30" t="s">
        <v>1548</v>
      </c>
      <c r="Q30" t="s">
        <v>1548</v>
      </c>
      <c r="R30" t="s">
        <v>1548</v>
      </c>
      <c r="S30" t="s">
        <v>1548</v>
      </c>
      <c r="T30">
        <v>0</v>
      </c>
      <c r="U30" t="s">
        <v>1548</v>
      </c>
      <c r="V30" t="s">
        <v>1548</v>
      </c>
      <c r="W30" t="s">
        <v>1548</v>
      </c>
      <c r="X30">
        <v>0</v>
      </c>
      <c r="Y30" t="s">
        <v>1548</v>
      </c>
      <c r="Z30" t="s">
        <v>1548</v>
      </c>
      <c r="AA30" t="s">
        <v>1548</v>
      </c>
      <c r="AB30" t="s">
        <v>1548</v>
      </c>
      <c r="AC30" t="s">
        <v>1548</v>
      </c>
      <c r="AD30" t="s">
        <v>1548</v>
      </c>
      <c r="AE30" t="s">
        <v>1548</v>
      </c>
      <c r="AF30" t="s">
        <v>1548</v>
      </c>
    </row>
    <row r="31" spans="1:32" x14ac:dyDescent="0.25">
      <c r="A31" s="63">
        <v>44593</v>
      </c>
      <c r="B31" t="s">
        <v>72</v>
      </c>
      <c r="C31">
        <v>374</v>
      </c>
      <c r="D31">
        <v>252</v>
      </c>
      <c r="E31">
        <v>252</v>
      </c>
      <c r="F31">
        <v>0</v>
      </c>
      <c r="G31" t="s">
        <v>1548</v>
      </c>
      <c r="H31">
        <v>12</v>
      </c>
      <c r="I31" t="s">
        <v>1548</v>
      </c>
      <c r="J31" t="s">
        <v>1548</v>
      </c>
      <c r="M31" t="s">
        <v>1548</v>
      </c>
      <c r="N31" t="s">
        <v>1548</v>
      </c>
      <c r="O31" t="s">
        <v>1548</v>
      </c>
      <c r="P31" t="s">
        <v>1548</v>
      </c>
      <c r="Q31" t="s">
        <v>1548</v>
      </c>
      <c r="R31" t="s">
        <v>1548</v>
      </c>
      <c r="S31" t="s">
        <v>1548</v>
      </c>
      <c r="T31">
        <v>0</v>
      </c>
      <c r="U31" t="s">
        <v>1548</v>
      </c>
      <c r="V31" t="s">
        <v>1548</v>
      </c>
      <c r="W31" t="s">
        <v>1548</v>
      </c>
      <c r="X31">
        <v>0</v>
      </c>
      <c r="Y31" t="s">
        <v>1548</v>
      </c>
      <c r="Z31" t="s">
        <v>1548</v>
      </c>
      <c r="AA31" t="s">
        <v>1548</v>
      </c>
      <c r="AB31" t="s">
        <v>1548</v>
      </c>
      <c r="AC31" t="s">
        <v>1548</v>
      </c>
      <c r="AD31" t="s">
        <v>1548</v>
      </c>
      <c r="AE31" t="s">
        <v>1548</v>
      </c>
      <c r="AF31" t="s">
        <v>1548</v>
      </c>
    </row>
    <row r="32" spans="1:32" x14ac:dyDescent="0.25">
      <c r="B32" t="s">
        <v>104</v>
      </c>
      <c r="C32">
        <v>416</v>
      </c>
      <c r="D32">
        <v>269</v>
      </c>
      <c r="E32">
        <v>266</v>
      </c>
      <c r="F32">
        <v>3</v>
      </c>
      <c r="G32" t="s">
        <v>1548</v>
      </c>
      <c r="H32">
        <v>4</v>
      </c>
      <c r="I32" t="s">
        <v>1548</v>
      </c>
      <c r="J32" t="s">
        <v>1548</v>
      </c>
      <c r="M32" t="s">
        <v>1548</v>
      </c>
      <c r="N32" t="s">
        <v>1548</v>
      </c>
      <c r="O32" t="s">
        <v>1548</v>
      </c>
      <c r="P32" t="s">
        <v>1548</v>
      </c>
      <c r="Q32" t="s">
        <v>1548</v>
      </c>
      <c r="R32" t="s">
        <v>1548</v>
      </c>
      <c r="S32" t="s">
        <v>1548</v>
      </c>
      <c r="T32">
        <v>0</v>
      </c>
      <c r="U32" t="s">
        <v>1548</v>
      </c>
      <c r="V32" t="s">
        <v>1548</v>
      </c>
      <c r="W32" t="s">
        <v>1548</v>
      </c>
      <c r="X32">
        <v>1</v>
      </c>
      <c r="Y32" t="s">
        <v>1548</v>
      </c>
      <c r="Z32" t="s">
        <v>1548</v>
      </c>
      <c r="AA32" t="s">
        <v>1548</v>
      </c>
      <c r="AB32" t="s">
        <v>1548</v>
      </c>
      <c r="AC32" t="s">
        <v>1548</v>
      </c>
      <c r="AD32" t="s">
        <v>1548</v>
      </c>
      <c r="AE32" t="s">
        <v>1548</v>
      </c>
      <c r="AF32" t="s">
        <v>1548</v>
      </c>
    </row>
    <row r="33" spans="1:32" x14ac:dyDescent="0.25">
      <c r="B33" t="s">
        <v>106</v>
      </c>
      <c r="C33">
        <v>803</v>
      </c>
      <c r="D33">
        <v>223</v>
      </c>
      <c r="E33">
        <v>217</v>
      </c>
      <c r="F33">
        <v>6</v>
      </c>
      <c r="G33" t="s">
        <v>1548</v>
      </c>
      <c r="H33">
        <v>12</v>
      </c>
      <c r="I33" t="s">
        <v>1548</v>
      </c>
      <c r="J33" t="s">
        <v>1548</v>
      </c>
      <c r="M33" t="s">
        <v>1548</v>
      </c>
      <c r="N33" t="s">
        <v>1548</v>
      </c>
      <c r="O33" t="s">
        <v>1548</v>
      </c>
      <c r="P33" t="s">
        <v>1548</v>
      </c>
      <c r="Q33" t="s">
        <v>1548</v>
      </c>
      <c r="R33" t="s">
        <v>1548</v>
      </c>
      <c r="S33" t="s">
        <v>1548</v>
      </c>
      <c r="T33">
        <v>1</v>
      </c>
      <c r="U33" t="s">
        <v>1548</v>
      </c>
      <c r="V33" t="s">
        <v>1548</v>
      </c>
      <c r="W33" t="s">
        <v>1548</v>
      </c>
      <c r="X33">
        <v>0</v>
      </c>
      <c r="Y33" t="s">
        <v>1548</v>
      </c>
      <c r="Z33" t="s">
        <v>1548</v>
      </c>
      <c r="AA33" t="s">
        <v>1548</v>
      </c>
      <c r="AB33" t="s">
        <v>1548</v>
      </c>
      <c r="AC33" t="s">
        <v>1548</v>
      </c>
      <c r="AD33" t="s">
        <v>1548</v>
      </c>
      <c r="AE33" t="s">
        <v>1548</v>
      </c>
      <c r="AF33" t="s">
        <v>1548</v>
      </c>
    </row>
    <row r="34" spans="1:32" x14ac:dyDescent="0.25">
      <c r="B34" t="s">
        <v>74</v>
      </c>
      <c r="C34">
        <v>508</v>
      </c>
      <c r="D34">
        <v>38</v>
      </c>
      <c r="E34">
        <v>36</v>
      </c>
      <c r="F34">
        <v>2</v>
      </c>
      <c r="G34" t="s">
        <v>1548</v>
      </c>
      <c r="H34">
        <v>8</v>
      </c>
      <c r="I34" t="s">
        <v>1548</v>
      </c>
      <c r="J34" t="s">
        <v>1548</v>
      </c>
      <c r="M34" t="s">
        <v>1548</v>
      </c>
      <c r="N34" t="s">
        <v>1548</v>
      </c>
      <c r="O34" t="s">
        <v>1548</v>
      </c>
      <c r="P34" t="s">
        <v>1548</v>
      </c>
      <c r="Q34" t="s">
        <v>1548</v>
      </c>
      <c r="R34" t="s">
        <v>1548</v>
      </c>
      <c r="S34" t="s">
        <v>1548</v>
      </c>
      <c r="T34">
        <v>0</v>
      </c>
      <c r="U34" t="s">
        <v>1548</v>
      </c>
      <c r="V34" t="s">
        <v>1548</v>
      </c>
      <c r="W34" t="s">
        <v>1548</v>
      </c>
      <c r="X34">
        <v>0</v>
      </c>
      <c r="Y34" t="s">
        <v>1548</v>
      </c>
      <c r="Z34" t="s">
        <v>1548</v>
      </c>
      <c r="AA34" t="s">
        <v>1548</v>
      </c>
      <c r="AB34" t="s">
        <v>1548</v>
      </c>
      <c r="AC34" t="s">
        <v>1548</v>
      </c>
      <c r="AD34" t="s">
        <v>1548</v>
      </c>
      <c r="AE34" t="s">
        <v>1548</v>
      </c>
      <c r="AF34" t="s">
        <v>1548</v>
      </c>
    </row>
    <row r="35" spans="1:32" x14ac:dyDescent="0.25">
      <c r="B35" t="s">
        <v>40</v>
      </c>
      <c r="C35">
        <v>343</v>
      </c>
      <c r="D35">
        <v>174</v>
      </c>
      <c r="E35">
        <v>174</v>
      </c>
      <c r="F35">
        <v>0</v>
      </c>
      <c r="G35" t="s">
        <v>1548</v>
      </c>
      <c r="H35">
        <v>4</v>
      </c>
      <c r="I35" t="s">
        <v>1548</v>
      </c>
      <c r="J35" t="s">
        <v>1548</v>
      </c>
      <c r="M35" t="s">
        <v>1548</v>
      </c>
      <c r="N35" t="s">
        <v>1548</v>
      </c>
      <c r="O35" t="s">
        <v>1548</v>
      </c>
      <c r="P35" t="s">
        <v>1548</v>
      </c>
      <c r="Q35" t="s">
        <v>1548</v>
      </c>
      <c r="R35" t="s">
        <v>1548</v>
      </c>
      <c r="S35" t="s">
        <v>1548</v>
      </c>
      <c r="T35">
        <v>0</v>
      </c>
      <c r="U35" t="s">
        <v>1548</v>
      </c>
      <c r="V35" t="s">
        <v>1548</v>
      </c>
      <c r="W35" t="s">
        <v>1548</v>
      </c>
      <c r="X35">
        <v>0</v>
      </c>
      <c r="Y35" t="s">
        <v>1548</v>
      </c>
      <c r="Z35" t="s">
        <v>1548</v>
      </c>
      <c r="AA35" t="s">
        <v>1548</v>
      </c>
      <c r="AB35" t="s">
        <v>1548</v>
      </c>
      <c r="AC35" t="s">
        <v>1548</v>
      </c>
      <c r="AD35" t="s">
        <v>1548</v>
      </c>
      <c r="AE35" t="s">
        <v>1548</v>
      </c>
      <c r="AF35" t="s">
        <v>1548</v>
      </c>
    </row>
    <row r="36" spans="1:32" x14ac:dyDescent="0.25">
      <c r="A36" s="63">
        <v>44621</v>
      </c>
      <c r="B36" t="s">
        <v>72</v>
      </c>
      <c r="C36">
        <v>367</v>
      </c>
      <c r="D36">
        <v>265</v>
      </c>
      <c r="E36">
        <v>265</v>
      </c>
      <c r="F36">
        <v>0</v>
      </c>
      <c r="G36" t="s">
        <v>1548</v>
      </c>
      <c r="H36">
        <v>12</v>
      </c>
      <c r="I36" t="s">
        <v>1548</v>
      </c>
      <c r="J36" t="s">
        <v>1548</v>
      </c>
      <c r="L36" t="s">
        <v>1548</v>
      </c>
      <c r="N36" t="s">
        <v>1548</v>
      </c>
      <c r="O36" t="s">
        <v>1548</v>
      </c>
      <c r="P36" t="s">
        <v>1548</v>
      </c>
      <c r="Q36" t="s">
        <v>1548</v>
      </c>
      <c r="R36" t="s">
        <v>1548</v>
      </c>
      <c r="S36" t="s">
        <v>1548</v>
      </c>
      <c r="T36">
        <v>0</v>
      </c>
      <c r="U36" t="s">
        <v>1548</v>
      </c>
      <c r="V36" t="s">
        <v>1548</v>
      </c>
      <c r="W36" t="s">
        <v>1548</v>
      </c>
      <c r="X36">
        <v>0</v>
      </c>
      <c r="Y36" t="s">
        <v>1548</v>
      </c>
      <c r="Z36" t="s">
        <v>1548</v>
      </c>
      <c r="AA36" t="s">
        <v>1548</v>
      </c>
      <c r="AB36" t="s">
        <v>1548</v>
      </c>
      <c r="AC36" t="s">
        <v>1548</v>
      </c>
      <c r="AD36" t="s">
        <v>1548</v>
      </c>
      <c r="AE36" t="s">
        <v>1548</v>
      </c>
      <c r="AF36" t="s">
        <v>1548</v>
      </c>
    </row>
    <row r="37" spans="1:32" x14ac:dyDescent="0.25">
      <c r="B37" t="s">
        <v>104</v>
      </c>
      <c r="C37">
        <v>413</v>
      </c>
      <c r="D37">
        <v>287</v>
      </c>
      <c r="E37">
        <v>284</v>
      </c>
      <c r="F37">
        <v>3</v>
      </c>
      <c r="G37" t="s">
        <v>1548</v>
      </c>
      <c r="H37">
        <v>6</v>
      </c>
      <c r="I37" t="s">
        <v>1548</v>
      </c>
      <c r="J37" t="s">
        <v>1548</v>
      </c>
      <c r="L37" t="s">
        <v>1548</v>
      </c>
      <c r="N37" t="s">
        <v>1548</v>
      </c>
      <c r="O37" t="s">
        <v>1548</v>
      </c>
      <c r="P37" t="s">
        <v>1548</v>
      </c>
      <c r="Q37" t="s">
        <v>1548</v>
      </c>
      <c r="R37" t="s">
        <v>1548</v>
      </c>
      <c r="S37" t="s">
        <v>1548</v>
      </c>
      <c r="T37">
        <v>0</v>
      </c>
      <c r="U37" t="s">
        <v>1548</v>
      </c>
      <c r="V37" t="s">
        <v>1548</v>
      </c>
      <c r="W37" t="s">
        <v>1548</v>
      </c>
      <c r="X37">
        <v>1</v>
      </c>
      <c r="Y37" t="s">
        <v>1548</v>
      </c>
      <c r="Z37" t="s">
        <v>1548</v>
      </c>
      <c r="AA37" t="s">
        <v>1548</v>
      </c>
      <c r="AB37" t="s">
        <v>1548</v>
      </c>
      <c r="AC37" t="s">
        <v>1548</v>
      </c>
      <c r="AD37" t="s">
        <v>1548</v>
      </c>
      <c r="AE37" t="s">
        <v>1548</v>
      </c>
      <c r="AF37" t="s">
        <v>1548</v>
      </c>
    </row>
    <row r="38" spans="1:32" x14ac:dyDescent="0.25">
      <c r="B38" t="s">
        <v>106</v>
      </c>
      <c r="C38">
        <v>806</v>
      </c>
      <c r="D38">
        <v>237</v>
      </c>
      <c r="E38">
        <v>230</v>
      </c>
      <c r="F38">
        <v>7</v>
      </c>
      <c r="G38" t="s">
        <v>1548</v>
      </c>
      <c r="H38">
        <v>12</v>
      </c>
      <c r="I38" t="s">
        <v>1548</v>
      </c>
      <c r="J38" t="s">
        <v>1548</v>
      </c>
      <c r="L38" t="s">
        <v>1548</v>
      </c>
      <c r="N38" t="s">
        <v>1548</v>
      </c>
      <c r="O38" t="s">
        <v>1548</v>
      </c>
      <c r="P38" t="s">
        <v>1548</v>
      </c>
      <c r="Q38" t="s">
        <v>1548</v>
      </c>
      <c r="R38" t="s">
        <v>1548</v>
      </c>
      <c r="S38" t="s">
        <v>1548</v>
      </c>
      <c r="T38">
        <v>1</v>
      </c>
      <c r="U38" t="s">
        <v>1548</v>
      </c>
      <c r="V38" t="s">
        <v>1548</v>
      </c>
      <c r="W38" t="s">
        <v>1548</v>
      </c>
      <c r="X38">
        <v>0</v>
      </c>
      <c r="Y38" t="s">
        <v>1548</v>
      </c>
      <c r="Z38" t="s">
        <v>1548</v>
      </c>
      <c r="AA38" t="s">
        <v>1548</v>
      </c>
      <c r="AB38" t="s">
        <v>1548</v>
      </c>
      <c r="AC38" t="s">
        <v>1548</v>
      </c>
      <c r="AD38" t="s">
        <v>1548</v>
      </c>
      <c r="AE38" t="s">
        <v>1548</v>
      </c>
      <c r="AF38" t="s">
        <v>1548</v>
      </c>
    </row>
    <row r="39" spans="1:32" x14ac:dyDescent="0.25">
      <c r="B39" t="s">
        <v>74</v>
      </c>
      <c r="C39">
        <v>506</v>
      </c>
      <c r="D39">
        <v>40</v>
      </c>
      <c r="E39">
        <v>38</v>
      </c>
      <c r="F39">
        <v>2</v>
      </c>
      <c r="G39" t="s">
        <v>1548</v>
      </c>
      <c r="H39">
        <v>8</v>
      </c>
      <c r="I39" t="s">
        <v>1548</v>
      </c>
      <c r="J39" t="s">
        <v>1548</v>
      </c>
      <c r="L39" t="s">
        <v>1548</v>
      </c>
      <c r="N39" t="s">
        <v>1548</v>
      </c>
      <c r="O39" t="s">
        <v>1548</v>
      </c>
      <c r="P39" t="s">
        <v>1548</v>
      </c>
      <c r="Q39" t="s">
        <v>1548</v>
      </c>
      <c r="R39" t="s">
        <v>1548</v>
      </c>
      <c r="S39" t="s">
        <v>1548</v>
      </c>
      <c r="T39">
        <v>0</v>
      </c>
      <c r="U39" t="s">
        <v>1548</v>
      </c>
      <c r="V39" t="s">
        <v>1548</v>
      </c>
      <c r="W39" t="s">
        <v>1548</v>
      </c>
      <c r="X39">
        <v>0</v>
      </c>
      <c r="Y39" t="s">
        <v>1548</v>
      </c>
      <c r="Z39" t="s">
        <v>1548</v>
      </c>
      <c r="AA39" t="s">
        <v>1548</v>
      </c>
      <c r="AB39" t="s">
        <v>1548</v>
      </c>
      <c r="AC39" t="s">
        <v>1548</v>
      </c>
      <c r="AD39" t="s">
        <v>1548</v>
      </c>
      <c r="AE39" t="s">
        <v>1548</v>
      </c>
      <c r="AF39" t="s">
        <v>1548</v>
      </c>
    </row>
    <row r="40" spans="1:32" x14ac:dyDescent="0.25">
      <c r="B40" t="s">
        <v>40</v>
      </c>
      <c r="C40">
        <v>347</v>
      </c>
      <c r="D40">
        <v>184</v>
      </c>
      <c r="E40">
        <v>184</v>
      </c>
      <c r="F40">
        <v>0</v>
      </c>
      <c r="G40" t="s">
        <v>1548</v>
      </c>
      <c r="H40">
        <v>3</v>
      </c>
      <c r="I40" t="s">
        <v>1548</v>
      </c>
      <c r="J40" t="s">
        <v>1548</v>
      </c>
      <c r="L40" t="s">
        <v>1548</v>
      </c>
      <c r="N40" t="s">
        <v>1548</v>
      </c>
      <c r="O40" t="s">
        <v>1548</v>
      </c>
      <c r="P40" t="s">
        <v>1548</v>
      </c>
      <c r="Q40" t="s">
        <v>1548</v>
      </c>
      <c r="R40" t="s">
        <v>1548</v>
      </c>
      <c r="S40" t="s">
        <v>1548</v>
      </c>
      <c r="T40">
        <v>0</v>
      </c>
      <c r="U40" t="s">
        <v>1548</v>
      </c>
      <c r="V40" t="s">
        <v>1548</v>
      </c>
      <c r="W40" t="s">
        <v>1548</v>
      </c>
      <c r="X40">
        <v>0</v>
      </c>
      <c r="Y40" t="s">
        <v>1548</v>
      </c>
      <c r="Z40" t="s">
        <v>1548</v>
      </c>
      <c r="AA40" t="s">
        <v>1548</v>
      </c>
      <c r="AB40" t="s">
        <v>1548</v>
      </c>
      <c r="AC40" t="s">
        <v>1548</v>
      </c>
      <c r="AD40" t="s">
        <v>1548</v>
      </c>
      <c r="AE40" t="s">
        <v>1548</v>
      </c>
      <c r="AF40" t="s">
        <v>1548</v>
      </c>
    </row>
    <row r="41" spans="1:32" x14ac:dyDescent="0.25">
      <c r="A41" s="63">
        <v>44652</v>
      </c>
      <c r="B41" t="s">
        <v>72</v>
      </c>
      <c r="C41">
        <v>366</v>
      </c>
      <c r="D41">
        <v>269</v>
      </c>
      <c r="E41">
        <v>269</v>
      </c>
      <c r="F41">
        <v>0</v>
      </c>
      <c r="G41">
        <v>0</v>
      </c>
      <c r="H41">
        <v>13</v>
      </c>
      <c r="I41" t="s">
        <v>1548</v>
      </c>
      <c r="J41" t="s">
        <v>1548</v>
      </c>
      <c r="K41" t="s">
        <v>1548</v>
      </c>
      <c r="N41" t="s">
        <v>1548</v>
      </c>
      <c r="O41" t="s">
        <v>1548</v>
      </c>
      <c r="P41" t="s">
        <v>1548</v>
      </c>
      <c r="Q41" t="s">
        <v>1548</v>
      </c>
      <c r="R41" t="s">
        <v>1548</v>
      </c>
      <c r="S41" t="s">
        <v>1548</v>
      </c>
      <c r="T41">
        <v>0</v>
      </c>
      <c r="U41" t="s">
        <v>1548</v>
      </c>
      <c r="V41" t="s">
        <v>1548</v>
      </c>
      <c r="W41" t="s">
        <v>1548</v>
      </c>
      <c r="X41">
        <v>0</v>
      </c>
      <c r="Y41" t="s">
        <v>1548</v>
      </c>
      <c r="Z41" t="s">
        <v>1548</v>
      </c>
      <c r="AA41" t="s">
        <v>1548</v>
      </c>
      <c r="AB41" t="s">
        <v>1548</v>
      </c>
      <c r="AC41" t="s">
        <v>1548</v>
      </c>
      <c r="AD41" t="s">
        <v>1548</v>
      </c>
      <c r="AE41" t="s">
        <v>1548</v>
      </c>
      <c r="AF41" t="s">
        <v>1548</v>
      </c>
    </row>
    <row r="42" spans="1:32" x14ac:dyDescent="0.25">
      <c r="B42" t="s">
        <v>104</v>
      </c>
      <c r="C42">
        <v>413</v>
      </c>
      <c r="D42">
        <v>299</v>
      </c>
      <c r="E42">
        <v>296</v>
      </c>
      <c r="F42">
        <v>3</v>
      </c>
      <c r="G42">
        <v>0</v>
      </c>
      <c r="H42">
        <v>7</v>
      </c>
      <c r="I42" t="s">
        <v>1548</v>
      </c>
      <c r="J42" t="s">
        <v>1548</v>
      </c>
      <c r="K42" t="s">
        <v>1548</v>
      </c>
      <c r="N42" t="s">
        <v>1548</v>
      </c>
      <c r="O42" t="s">
        <v>1548</v>
      </c>
      <c r="P42" t="s">
        <v>1548</v>
      </c>
      <c r="Q42" t="s">
        <v>1548</v>
      </c>
      <c r="R42" t="s">
        <v>1548</v>
      </c>
      <c r="S42" t="s">
        <v>1548</v>
      </c>
      <c r="T42">
        <v>0</v>
      </c>
      <c r="U42" t="s">
        <v>1548</v>
      </c>
      <c r="V42" t="s">
        <v>1548</v>
      </c>
      <c r="W42" t="s">
        <v>1548</v>
      </c>
      <c r="X42">
        <v>1</v>
      </c>
      <c r="Y42" t="s">
        <v>1548</v>
      </c>
      <c r="Z42" t="s">
        <v>1548</v>
      </c>
      <c r="AA42" t="s">
        <v>1548</v>
      </c>
      <c r="AB42" t="s">
        <v>1548</v>
      </c>
      <c r="AC42" t="s">
        <v>1548</v>
      </c>
      <c r="AD42" t="s">
        <v>1548</v>
      </c>
      <c r="AE42" t="s">
        <v>1548</v>
      </c>
      <c r="AF42" t="s">
        <v>1548</v>
      </c>
    </row>
    <row r="43" spans="1:32" x14ac:dyDescent="0.25">
      <c r="B43" t="s">
        <v>106</v>
      </c>
      <c r="C43">
        <v>810</v>
      </c>
      <c r="D43">
        <v>253</v>
      </c>
      <c r="E43">
        <v>245</v>
      </c>
      <c r="F43">
        <v>9</v>
      </c>
      <c r="G43">
        <v>1</v>
      </c>
      <c r="H43">
        <v>13</v>
      </c>
      <c r="I43" t="s">
        <v>1548</v>
      </c>
      <c r="J43" t="s">
        <v>1548</v>
      </c>
      <c r="K43" t="s">
        <v>1548</v>
      </c>
      <c r="N43" t="s">
        <v>1548</v>
      </c>
      <c r="O43" t="s">
        <v>1548</v>
      </c>
      <c r="P43" t="s">
        <v>1548</v>
      </c>
      <c r="Q43" t="s">
        <v>1548</v>
      </c>
      <c r="R43" t="s">
        <v>1548</v>
      </c>
      <c r="S43" t="s">
        <v>1548</v>
      </c>
      <c r="T43">
        <v>1</v>
      </c>
      <c r="U43" t="s">
        <v>1548</v>
      </c>
      <c r="V43" t="s">
        <v>1548</v>
      </c>
      <c r="W43" t="s">
        <v>1548</v>
      </c>
      <c r="X43">
        <v>0</v>
      </c>
      <c r="Y43" t="s">
        <v>1548</v>
      </c>
      <c r="Z43" t="s">
        <v>1548</v>
      </c>
      <c r="AA43" t="s">
        <v>1548</v>
      </c>
      <c r="AB43" t="s">
        <v>1548</v>
      </c>
      <c r="AC43" t="s">
        <v>1548</v>
      </c>
      <c r="AD43" t="s">
        <v>1548</v>
      </c>
      <c r="AE43" t="s">
        <v>1548</v>
      </c>
      <c r="AF43" t="s">
        <v>1548</v>
      </c>
    </row>
    <row r="44" spans="1:32" x14ac:dyDescent="0.25">
      <c r="B44" t="s">
        <v>74</v>
      </c>
      <c r="C44">
        <v>507</v>
      </c>
      <c r="D44">
        <v>42</v>
      </c>
      <c r="E44">
        <v>40</v>
      </c>
      <c r="F44">
        <v>2</v>
      </c>
      <c r="G44">
        <v>0</v>
      </c>
      <c r="H44">
        <v>9</v>
      </c>
      <c r="I44" t="s">
        <v>1548</v>
      </c>
      <c r="J44" t="s">
        <v>1548</v>
      </c>
      <c r="K44" t="s">
        <v>1548</v>
      </c>
      <c r="N44" t="s">
        <v>1548</v>
      </c>
      <c r="O44" t="s">
        <v>1548</v>
      </c>
      <c r="P44" t="s">
        <v>1548</v>
      </c>
      <c r="Q44" t="s">
        <v>1548</v>
      </c>
      <c r="R44" t="s">
        <v>1548</v>
      </c>
      <c r="S44" t="s">
        <v>1548</v>
      </c>
      <c r="T44">
        <v>0</v>
      </c>
      <c r="U44" t="s">
        <v>1548</v>
      </c>
      <c r="V44" t="s">
        <v>1548</v>
      </c>
      <c r="W44" t="s">
        <v>1548</v>
      </c>
      <c r="X44">
        <v>0</v>
      </c>
      <c r="Y44" t="s">
        <v>1548</v>
      </c>
      <c r="Z44" t="s">
        <v>1548</v>
      </c>
      <c r="AA44" t="s">
        <v>1548</v>
      </c>
      <c r="AB44" t="s">
        <v>1548</v>
      </c>
      <c r="AC44" t="s">
        <v>1548</v>
      </c>
      <c r="AD44" t="s">
        <v>1548</v>
      </c>
      <c r="AE44" t="s">
        <v>1548</v>
      </c>
      <c r="AF44" t="s">
        <v>1548</v>
      </c>
    </row>
    <row r="45" spans="1:32" x14ac:dyDescent="0.25">
      <c r="B45" t="s">
        <v>40</v>
      </c>
      <c r="C45">
        <v>349</v>
      </c>
      <c r="D45">
        <v>185</v>
      </c>
      <c r="E45">
        <v>185</v>
      </c>
      <c r="F45">
        <v>0</v>
      </c>
      <c r="G45">
        <v>0</v>
      </c>
      <c r="H45">
        <v>4</v>
      </c>
      <c r="I45" t="s">
        <v>1548</v>
      </c>
      <c r="J45" t="s">
        <v>1548</v>
      </c>
      <c r="K45" t="s">
        <v>1548</v>
      </c>
      <c r="N45" t="s">
        <v>1548</v>
      </c>
      <c r="O45" t="s">
        <v>1548</v>
      </c>
      <c r="P45" t="s">
        <v>1548</v>
      </c>
      <c r="Q45" t="s">
        <v>1548</v>
      </c>
      <c r="R45" t="s">
        <v>1548</v>
      </c>
      <c r="S45" t="s">
        <v>1548</v>
      </c>
      <c r="T45">
        <v>0</v>
      </c>
      <c r="U45" t="s">
        <v>1548</v>
      </c>
      <c r="V45" t="s">
        <v>1548</v>
      </c>
      <c r="W45" t="s">
        <v>1548</v>
      </c>
      <c r="X45">
        <v>0</v>
      </c>
      <c r="Y45" t="s">
        <v>1548</v>
      </c>
      <c r="Z45" t="s">
        <v>1548</v>
      </c>
      <c r="AA45" t="s">
        <v>1548</v>
      </c>
      <c r="AB45" t="s">
        <v>1548</v>
      </c>
      <c r="AC45" t="s">
        <v>1548</v>
      </c>
      <c r="AD45" t="s">
        <v>1548</v>
      </c>
      <c r="AE45" t="s">
        <v>1548</v>
      </c>
      <c r="AF45" t="s">
        <v>1548</v>
      </c>
    </row>
  </sheetData>
  <phoneticPr fontId="22" type="noConversion"/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/>
  <dimension ref="A1:C55"/>
  <sheetViews>
    <sheetView topLeftCell="A25" workbookViewId="0">
      <selection activeCell="A32" sqref="A32"/>
    </sheetView>
  </sheetViews>
  <sheetFormatPr defaultRowHeight="15" x14ac:dyDescent="0.25"/>
  <cols>
    <col min="1" max="1" width="73.42578125" bestFit="1" customWidth="1"/>
    <col min="2" max="2" width="35" bestFit="1" customWidth="1"/>
    <col min="3" max="3" width="67.140625" customWidth="1"/>
  </cols>
  <sheetData>
    <row r="1" spans="1:3" x14ac:dyDescent="0.25">
      <c r="A1" t="s">
        <v>142</v>
      </c>
      <c r="B1" t="s">
        <v>143</v>
      </c>
      <c r="C1" t="s">
        <v>144</v>
      </c>
    </row>
    <row r="2" spans="1:3" x14ac:dyDescent="0.25">
      <c r="A2" t="s">
        <v>135</v>
      </c>
      <c r="B2" t="str">
        <f>LEFT(Table2[[#This Row],[Metric]],FIND(" ",Table2[[#This Row],[Metric]]))</f>
        <v xml:space="preserve">AF01 </v>
      </c>
      <c r="C2" t="s">
        <v>145</v>
      </c>
    </row>
    <row r="3" spans="1:3" x14ac:dyDescent="0.25">
      <c r="A3" t="s">
        <v>13</v>
      </c>
      <c r="B3" t="str">
        <f>LEFT(Table2[[#This Row],[Metric]],FIND(" ",Table2[[#This Row],[Metric]]))</f>
        <v xml:space="preserve">AF01 </v>
      </c>
      <c r="C3" t="s">
        <v>146</v>
      </c>
    </row>
    <row r="4" spans="1:3" x14ac:dyDescent="0.25">
      <c r="C4" t="s">
        <v>147</v>
      </c>
    </row>
    <row r="5" spans="1:3" x14ac:dyDescent="0.25">
      <c r="A5" t="s">
        <v>14</v>
      </c>
      <c r="B5" t="str">
        <f>LEFT(Table2[[#This Row],[Metric]],FIND(" ",Table2[[#This Row],[Metric]]))</f>
        <v xml:space="preserve">AF0101 </v>
      </c>
      <c r="C5" t="s">
        <v>148</v>
      </c>
    </row>
    <row r="6" spans="1:3" x14ac:dyDescent="0.25">
      <c r="C6" t="s">
        <v>147</v>
      </c>
    </row>
    <row r="7" spans="1:3" x14ac:dyDescent="0.25">
      <c r="A7" t="s">
        <v>15</v>
      </c>
      <c r="B7" t="str">
        <f>LEFT(Table2[[#This Row],[Metric]],FIND(" ",Table2[[#This Row],[Metric]]))</f>
        <v xml:space="preserve">AF0102 </v>
      </c>
      <c r="C7" t="s">
        <v>149</v>
      </c>
    </row>
    <row r="8" spans="1:3" x14ac:dyDescent="0.25">
      <c r="C8" t="s">
        <v>147</v>
      </c>
    </row>
    <row r="9" spans="1:3" x14ac:dyDescent="0.25">
      <c r="A9" t="s">
        <v>16</v>
      </c>
      <c r="B9" t="str">
        <f>LEFT(Table2[[#This Row],[Metric]],FIND(" ",Table2[[#This Row],[Metric]]))</f>
        <v xml:space="preserve">AF0102a </v>
      </c>
      <c r="C9" t="s">
        <v>10</v>
      </c>
    </row>
    <row r="10" spans="1:3" x14ac:dyDescent="0.25">
      <c r="C10" t="s">
        <v>147</v>
      </c>
    </row>
    <row r="11" spans="1:3" x14ac:dyDescent="0.25">
      <c r="A11" t="s">
        <v>17</v>
      </c>
      <c r="B11" t="str">
        <f>LEFT(Table2[[#This Row],[Metric]],FIND(" ",Table2[[#This Row],[Metric]]))</f>
        <v xml:space="preserve">AF02 </v>
      </c>
      <c r="C11" t="s">
        <v>150</v>
      </c>
    </row>
    <row r="12" spans="1:3" x14ac:dyDescent="0.25">
      <c r="C12" t="s">
        <v>147</v>
      </c>
    </row>
    <row r="13" spans="1:3" x14ac:dyDescent="0.25">
      <c r="A13" t="s">
        <v>117</v>
      </c>
      <c r="B13" t="str">
        <f>LEFT(Table2[[#This Row],[Metric]],FIND(" ",Table2[[#This Row],[Metric]]))</f>
        <v xml:space="preserve">AF02-CP </v>
      </c>
      <c r="C13" t="s">
        <v>151</v>
      </c>
    </row>
    <row r="14" spans="1:3" x14ac:dyDescent="0.25">
      <c r="C14" t="s">
        <v>147</v>
      </c>
    </row>
    <row r="15" spans="1:3" x14ac:dyDescent="0.25">
      <c r="A15" t="s">
        <v>118</v>
      </c>
      <c r="B15" t="str">
        <f>LEFT(Table2[[#This Row],[Metric]],FIND(" ",Table2[[#This Row],[Metric]]))</f>
        <v xml:space="preserve">AF02-CP0 </v>
      </c>
      <c r="C15" t="s">
        <v>152</v>
      </c>
    </row>
    <row r="16" spans="1:3" x14ac:dyDescent="0.25">
      <c r="C16" t="s">
        <v>147</v>
      </c>
    </row>
    <row r="17" spans="1:3" x14ac:dyDescent="0.25">
      <c r="A17" t="s">
        <v>119</v>
      </c>
      <c r="B17" t="str">
        <f>LEFT(Table2[[#This Row],[Metric]],FIND(" ",Table2[[#This Row],[Metric]]))</f>
        <v xml:space="preserve">AF02-CP01 </v>
      </c>
      <c r="C17" t="s">
        <v>153</v>
      </c>
    </row>
    <row r="18" spans="1:3" x14ac:dyDescent="0.25">
      <c r="C18" t="s">
        <v>147</v>
      </c>
    </row>
    <row r="19" spans="1:3" x14ac:dyDescent="0.25">
      <c r="A19" t="s">
        <v>120</v>
      </c>
      <c r="B19" t="str">
        <f>LEFT(Table2[[#This Row],[Metric]],FIND(" ",Table2[[#This Row],[Metric]]))</f>
        <v xml:space="preserve">AF02-CP02 </v>
      </c>
      <c r="C19" t="s">
        <v>154</v>
      </c>
    </row>
    <row r="20" spans="1:3" x14ac:dyDescent="0.25">
      <c r="C20" t="s">
        <v>147</v>
      </c>
    </row>
    <row r="21" spans="1:3" x14ac:dyDescent="0.25">
      <c r="A21" t="s">
        <v>121</v>
      </c>
      <c r="B21" t="str">
        <f>LEFT(Table2[[#This Row],[Metric]],FIND(" ",Table2[[#This Row],[Metric]]))</f>
        <v xml:space="preserve">AF02-CP03 </v>
      </c>
      <c r="C21" t="s">
        <v>155</v>
      </c>
    </row>
    <row r="22" spans="1:3" x14ac:dyDescent="0.25">
      <c r="C22" t="s">
        <v>147</v>
      </c>
    </row>
    <row r="23" spans="1:3" x14ac:dyDescent="0.25">
      <c r="A23" t="s">
        <v>122</v>
      </c>
      <c r="B23" t="str">
        <f>LEFT(Table2[[#This Row],[Metric]],FIND(" ",Table2[[#This Row],[Metric]]))</f>
        <v xml:space="preserve">AF02-CP04 </v>
      </c>
      <c r="C23" t="s">
        <v>156</v>
      </c>
    </row>
    <row r="24" spans="1:3" x14ac:dyDescent="0.25">
      <c r="C24" t="s">
        <v>147</v>
      </c>
    </row>
    <row r="25" spans="1:3" x14ac:dyDescent="0.25">
      <c r="A25" t="s">
        <v>123</v>
      </c>
      <c r="B25" t="str">
        <f>LEFT(Table2[[#This Row],[Metric]],FIND(" ",Table2[[#This Row],[Metric]]))</f>
        <v xml:space="preserve">AF02-CP05 </v>
      </c>
      <c r="C25" t="s">
        <v>157</v>
      </c>
    </row>
    <row r="26" spans="1:3" x14ac:dyDescent="0.25">
      <c r="C26" t="s">
        <v>147</v>
      </c>
    </row>
    <row r="27" spans="1:3" x14ac:dyDescent="0.25">
      <c r="A27" t="s">
        <v>124</v>
      </c>
      <c r="B27" t="str">
        <f>LEFT(Table2[[#This Row],[Metric]],FIND(" ",Table2[[#This Row],[Metric]]))</f>
        <v xml:space="preserve">AF02-CP06 </v>
      </c>
      <c r="C27" t="s">
        <v>158</v>
      </c>
    </row>
    <row r="28" spans="1:3" x14ac:dyDescent="0.25">
      <c r="C28" t="s">
        <v>147</v>
      </c>
    </row>
    <row r="29" spans="1:3" x14ac:dyDescent="0.25">
      <c r="A29" t="s">
        <v>125</v>
      </c>
      <c r="B29" t="str">
        <f>LEFT(Table2[[#This Row],[Metric]],FIND(" ",Table2[[#This Row],[Metric]]))</f>
        <v xml:space="preserve">AF02-CP07 </v>
      </c>
      <c r="C29" t="s">
        <v>159</v>
      </c>
    </row>
    <row r="30" spans="1:3" x14ac:dyDescent="0.25">
      <c r="C30" t="s">
        <v>147</v>
      </c>
    </row>
    <row r="31" spans="1:3" x14ac:dyDescent="0.25">
      <c r="A31" t="s">
        <v>17</v>
      </c>
      <c r="B31" t="str">
        <f>LEFT(Table2[[#This Row],[Metric]],FIND(" ",Table2[[#This Row],[Metric]]))</f>
        <v xml:space="preserve">AF02 </v>
      </c>
      <c r="C31" t="s">
        <v>150</v>
      </c>
    </row>
    <row r="32" spans="1:3" x14ac:dyDescent="0.25">
      <c r="A32" t="s">
        <v>22</v>
      </c>
      <c r="B32" t="str">
        <f>LEFT(Table2[[#This Row],[Metric]],FIND(" ",Table2[[#This Row],[Metric]]))</f>
        <v xml:space="preserve">AF03b </v>
      </c>
      <c r="C32" t="s">
        <v>160</v>
      </c>
    </row>
    <row r="33" spans="1:3" x14ac:dyDescent="0.25">
      <c r="C33" t="s">
        <v>147</v>
      </c>
    </row>
    <row r="34" spans="1:3" x14ac:dyDescent="0.25">
      <c r="A34" t="s">
        <v>23</v>
      </c>
      <c r="B34" t="str">
        <f>LEFT(Table2[[#This Row],[Metric]],FIND(" ",Table2[[#This Row],[Metric]]))</f>
        <v xml:space="preserve">AF0302 </v>
      </c>
      <c r="C34" t="s">
        <v>161</v>
      </c>
    </row>
    <row r="35" spans="1:3" x14ac:dyDescent="0.25">
      <c r="C35" t="s">
        <v>147</v>
      </c>
    </row>
    <row r="36" spans="1:3" x14ac:dyDescent="0.25">
      <c r="A36" t="s">
        <v>18</v>
      </c>
      <c r="B36" t="str">
        <f>LEFT(Table2[[#This Row],[Metric]],FIND(" ",Table2[[#This Row],[Metric]]))</f>
        <v xml:space="preserve">AF03a </v>
      </c>
      <c r="C36" t="s">
        <v>162</v>
      </c>
    </row>
    <row r="37" spans="1:3" x14ac:dyDescent="0.25">
      <c r="C37" t="s">
        <v>147</v>
      </c>
    </row>
    <row r="38" spans="1:3" x14ac:dyDescent="0.25">
      <c r="A38" t="s">
        <v>19</v>
      </c>
      <c r="B38" t="str">
        <f>LEFT(Table2[[#This Row],[Metric]],FIND(" ",Table2[[#This Row],[Metric]]))</f>
        <v xml:space="preserve">AF0301 </v>
      </c>
      <c r="C38" t="s">
        <v>163</v>
      </c>
    </row>
    <row r="39" spans="1:3" x14ac:dyDescent="0.25">
      <c r="C39" t="s">
        <v>147</v>
      </c>
    </row>
    <row r="40" spans="1:3" x14ac:dyDescent="0.25">
      <c r="A40" t="s">
        <v>20</v>
      </c>
      <c r="B40" t="str">
        <f>LEFT(Table2[[#This Row],[Metric]],FIND(" ",Table2[[#This Row],[Metric]]))</f>
        <v xml:space="preserve">AF0301a </v>
      </c>
      <c r="C40" t="s">
        <v>164</v>
      </c>
    </row>
    <row r="41" spans="1:3" x14ac:dyDescent="0.25">
      <c r="C41" t="s">
        <v>147</v>
      </c>
    </row>
    <row r="42" spans="1:3" x14ac:dyDescent="0.25">
      <c r="A42" s="62" t="s">
        <v>21</v>
      </c>
      <c r="B42" t="str">
        <f>LEFT(Table2[[#This Row],[Metric]],FIND(" ",Table2[[#This Row],[Metric]]))</f>
        <v xml:space="preserve">AF0301b </v>
      </c>
      <c r="C42" t="s">
        <v>165</v>
      </c>
    </row>
    <row r="43" spans="1:3" x14ac:dyDescent="0.25">
      <c r="C43" t="s">
        <v>147</v>
      </c>
    </row>
    <row r="44" spans="1:3" x14ac:dyDescent="0.25">
      <c r="A44" t="s">
        <v>126</v>
      </c>
      <c r="B44" t="str">
        <f>LEFT(Table2[[#This Row],[Metric]],FIND(" ",Table2[[#This Row],[Metric]]))</f>
        <v xml:space="preserve">AF02-RS </v>
      </c>
      <c r="C44" t="s">
        <v>166</v>
      </c>
    </row>
    <row r="45" spans="1:3" x14ac:dyDescent="0.25">
      <c r="A45" t="s">
        <v>127</v>
      </c>
      <c r="B45" t="str">
        <f>LEFT(Table2[[#This Row],[Metric]],FIND(" ",Table2[[#This Row],[Metric]]))</f>
        <v xml:space="preserve">AF-RS01 </v>
      </c>
      <c r="C45" t="s">
        <v>167</v>
      </c>
    </row>
    <row r="46" spans="1:3" x14ac:dyDescent="0.25">
      <c r="C46" t="s">
        <v>147</v>
      </c>
    </row>
    <row r="47" spans="1:3" x14ac:dyDescent="0.25">
      <c r="A47" t="s">
        <v>128</v>
      </c>
      <c r="B47" t="str">
        <f>LEFT(Table2[[#This Row],[Metric]],FIND(" ",Table2[[#This Row],[Metric]]))</f>
        <v xml:space="preserve">AF-RS0101 </v>
      </c>
      <c r="C47" t="s">
        <v>168</v>
      </c>
    </row>
    <row r="48" spans="1:3" x14ac:dyDescent="0.25">
      <c r="C48" t="s">
        <v>147</v>
      </c>
    </row>
    <row r="49" spans="1:3" x14ac:dyDescent="0.25">
      <c r="A49" t="s">
        <v>129</v>
      </c>
      <c r="B49" t="str">
        <f>LEFT(Table2[[#This Row],[Metric]],FIND(" ",Table2[[#This Row],[Metric]]))</f>
        <v xml:space="preserve">AF-RS0102 </v>
      </c>
      <c r="C49" t="s">
        <v>169</v>
      </c>
    </row>
    <row r="50" spans="1:3" x14ac:dyDescent="0.25">
      <c r="C50" t="s">
        <v>147</v>
      </c>
    </row>
    <row r="51" spans="1:3" x14ac:dyDescent="0.25">
      <c r="A51" t="s">
        <v>130</v>
      </c>
      <c r="B51" t="str">
        <f>LEFT(Table2[[#This Row],[Metric]],FIND(" ",Table2[[#This Row],[Metric]]))</f>
        <v xml:space="preserve">AF-RS0103 </v>
      </c>
      <c r="C51" t="s">
        <v>170</v>
      </c>
    </row>
    <row r="52" spans="1:3" x14ac:dyDescent="0.25">
      <c r="C52" t="s">
        <v>147</v>
      </c>
    </row>
    <row r="53" spans="1:3" x14ac:dyDescent="0.25">
      <c r="A53" t="s">
        <v>131</v>
      </c>
      <c r="B53" t="str">
        <f>LEFT(Table2[[#This Row],[Metric]],FIND(" ",Table2[[#This Row],[Metric]]))</f>
        <v xml:space="preserve">AF-RS0104 </v>
      </c>
      <c r="C53" t="s">
        <v>171</v>
      </c>
    </row>
    <row r="54" spans="1:3" x14ac:dyDescent="0.25">
      <c r="C54" t="s">
        <v>147</v>
      </c>
    </row>
    <row r="55" spans="1:3" x14ac:dyDescent="0.25">
      <c r="A55" t="s">
        <v>132</v>
      </c>
      <c r="B55" t="str">
        <f>LEFT(Table2[[#This Row],[Metric]],FIND(" ",Table2[[#This Row],[Metric]]))</f>
        <v xml:space="preserve">AF-RS0105 </v>
      </c>
      <c r="C55" t="s">
        <v>172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3"/>
  <dimension ref="A2:Q129"/>
  <sheetViews>
    <sheetView topLeftCell="B1" workbookViewId="0">
      <selection activeCell="Q22" sqref="Q22"/>
    </sheetView>
  </sheetViews>
  <sheetFormatPr defaultRowHeight="15" x14ac:dyDescent="0.25"/>
  <cols>
    <col min="1" max="1" width="12.42578125" customWidth="1"/>
    <col min="2" max="2" width="67.5703125" bestFit="1" customWidth="1"/>
    <col min="3" max="3" width="12.140625" customWidth="1"/>
    <col min="4" max="4" width="10.140625" bestFit="1" customWidth="1"/>
    <col min="5" max="5" width="15.42578125" customWidth="1"/>
    <col min="6" max="6" width="21.5703125" bestFit="1" customWidth="1"/>
    <col min="8" max="8" width="12.140625" customWidth="1"/>
    <col min="9" max="9" width="21.5703125" bestFit="1" customWidth="1"/>
    <col min="10" max="10" width="10.7109375" bestFit="1" customWidth="1"/>
    <col min="11" max="11" width="21.5703125" bestFit="1" customWidth="1"/>
    <col min="12" max="12" width="7" bestFit="1" customWidth="1"/>
    <col min="13" max="13" width="10.42578125" bestFit="1" customWidth="1"/>
    <col min="17" max="17" width="10.7109375" bestFit="1" customWidth="1"/>
  </cols>
  <sheetData>
    <row r="2" spans="1:17" x14ac:dyDescent="0.25">
      <c r="B2" t="s">
        <v>173</v>
      </c>
    </row>
    <row r="13" spans="1:17" x14ac:dyDescent="0.25">
      <c r="A13" s="9" t="s">
        <v>174</v>
      </c>
      <c r="B13" s="10" t="s">
        <v>175</v>
      </c>
      <c r="C13" s="10" t="s">
        <v>176</v>
      </c>
      <c r="D13" s="10" t="s">
        <v>177</v>
      </c>
      <c r="E13" s="10" t="s">
        <v>178</v>
      </c>
      <c r="F13" s="11" t="s">
        <v>179</v>
      </c>
      <c r="G13" s="28"/>
      <c r="J13" s="9" t="s">
        <v>176</v>
      </c>
      <c r="K13" s="10" t="s">
        <v>180</v>
      </c>
      <c r="L13" s="11" t="s">
        <v>181</v>
      </c>
      <c r="N13" s="8" t="s">
        <v>181</v>
      </c>
      <c r="O13" s="8" t="s">
        <v>182</v>
      </c>
      <c r="Q13" s="63">
        <v>44287</v>
      </c>
    </row>
    <row r="14" spans="1:17" x14ac:dyDescent="0.25">
      <c r="A14" s="12" t="s">
        <v>183</v>
      </c>
      <c r="B14" s="7" t="s">
        <v>184</v>
      </c>
      <c r="C14" s="7" t="s">
        <v>185</v>
      </c>
      <c r="D14" s="13" t="s">
        <v>173</v>
      </c>
      <c r="E14" s="7" t="s">
        <v>186</v>
      </c>
      <c r="F14" s="14" t="s">
        <v>187</v>
      </c>
      <c r="G14" t="str">
        <f>IF(COUNTIFS(BHRAF201920[[#All],[OrgID]],'Practice Panel'!A14,BHRAF201920[[#All],[Rel_D]],'Diagnoses and Anticoagulation'!$C$17)&gt;0,"","Data Unavailable")</f>
        <v>Data Unavailable</v>
      </c>
      <c r="H14" t="str">
        <f>IFERROR(IF(MATCH(A14,E12:E12,0)&gt;0,"SystmOne","EMISweb"),"EMISweb")</f>
        <v>EMISweb</v>
      </c>
      <c r="J14" s="12" t="s">
        <v>186</v>
      </c>
      <c r="K14" s="7" t="s">
        <v>187</v>
      </c>
      <c r="L14" s="17" t="s">
        <v>185</v>
      </c>
      <c r="N14" t="s">
        <v>185</v>
      </c>
      <c r="O14" t="s">
        <v>173</v>
      </c>
      <c r="Q14" s="63">
        <v>44317</v>
      </c>
    </row>
    <row r="15" spans="1:17" x14ac:dyDescent="0.25">
      <c r="A15" s="15" t="s">
        <v>188</v>
      </c>
      <c r="B15" s="5" t="s">
        <v>189</v>
      </c>
      <c r="C15" s="5" t="s">
        <v>185</v>
      </c>
      <c r="D15" s="6" t="s">
        <v>173</v>
      </c>
      <c r="E15" s="5" t="s">
        <v>186</v>
      </c>
      <c r="F15" s="16" t="s">
        <v>187</v>
      </c>
      <c r="G15" t="str">
        <f>IF(COUNTIFS(BHRAF201920[[#All],[OrgID]],'Practice Panel'!A15,BHRAF201920[[#All],[Rel_D]],'Diagnoses and Anticoagulation'!$C$17)&gt;0,"","Data Unavailable")</f>
        <v>Data Unavailable</v>
      </c>
      <c r="H15" t="s">
        <v>190</v>
      </c>
      <c r="J15" s="15" t="s">
        <v>191</v>
      </c>
      <c r="K15" s="5" t="s">
        <v>192</v>
      </c>
      <c r="L15" s="18" t="s">
        <v>185</v>
      </c>
      <c r="N15" t="s">
        <v>193</v>
      </c>
      <c r="O15" t="s">
        <v>194</v>
      </c>
      <c r="Q15" s="63">
        <v>44348</v>
      </c>
    </row>
    <row r="16" spans="1:17" x14ac:dyDescent="0.25">
      <c r="A16" s="12" t="s">
        <v>195</v>
      </c>
      <c r="B16" s="7" t="s">
        <v>196</v>
      </c>
      <c r="C16" s="7" t="s">
        <v>185</v>
      </c>
      <c r="D16" s="13" t="s">
        <v>173</v>
      </c>
      <c r="E16" s="7" t="s">
        <v>186</v>
      </c>
      <c r="F16" s="14" t="s">
        <v>187</v>
      </c>
      <c r="G16" t="str">
        <f>IF(COUNTIFS(BHRAF201920[[#All],[OrgID]],'Practice Panel'!A16,BHRAF201920[[#All],[Rel_D]],'Diagnoses and Anticoagulation'!$C$17)&gt;0,"","Data Unavailable")</f>
        <v>Data Unavailable</v>
      </c>
      <c r="H16" t="s">
        <v>190</v>
      </c>
      <c r="J16" s="12" t="s">
        <v>197</v>
      </c>
      <c r="K16" s="7" t="s">
        <v>198</v>
      </c>
      <c r="L16" s="17" t="s">
        <v>185</v>
      </c>
      <c r="N16" t="s">
        <v>199</v>
      </c>
      <c r="O16" t="s">
        <v>0</v>
      </c>
      <c r="Q16" s="63">
        <v>44378</v>
      </c>
    </row>
    <row r="17" spans="1:17" x14ac:dyDescent="0.25">
      <c r="A17" s="15" t="s">
        <v>200</v>
      </c>
      <c r="B17" s="5" t="s">
        <v>201</v>
      </c>
      <c r="C17" s="5" t="s">
        <v>185</v>
      </c>
      <c r="D17" s="6" t="s">
        <v>173</v>
      </c>
      <c r="E17" s="5" t="s">
        <v>186</v>
      </c>
      <c r="F17" s="16" t="s">
        <v>187</v>
      </c>
      <c r="G17" t="str">
        <f>IF(COUNTIFS(BHRAF201920[[#All],[OrgID]],'Practice Panel'!A17,BHRAF201920[[#All],[Rel_D]],'Diagnoses and Anticoagulation'!$C$17)&gt;0,"","Data Unavailable")</f>
        <v>Data Unavailable</v>
      </c>
      <c r="H17" t="s">
        <v>190</v>
      </c>
      <c r="J17" s="15" t="s">
        <v>202</v>
      </c>
      <c r="K17" s="5" t="s">
        <v>203</v>
      </c>
      <c r="L17" s="18" t="s">
        <v>185</v>
      </c>
      <c r="Q17" s="63">
        <v>44409</v>
      </c>
    </row>
    <row r="18" spans="1:17" x14ac:dyDescent="0.25">
      <c r="A18" s="12" t="s">
        <v>204</v>
      </c>
      <c r="B18" s="7" t="s">
        <v>205</v>
      </c>
      <c r="C18" s="7" t="s">
        <v>185</v>
      </c>
      <c r="D18" s="13" t="s">
        <v>173</v>
      </c>
      <c r="E18" s="7" t="s">
        <v>191</v>
      </c>
      <c r="F18" s="14" t="s">
        <v>192</v>
      </c>
      <c r="G18" t="str">
        <f>IF(COUNTIFS(BHRAF201920[[#All],[OrgID]],'Practice Panel'!A18,BHRAF201920[[#All],[Rel_D]],'Diagnoses and Anticoagulation'!$C$17)&gt;0,"","Data Unavailable")</f>
        <v>Data Unavailable</v>
      </c>
      <c r="H18" t="s">
        <v>190</v>
      </c>
      <c r="J18" s="12" t="s">
        <v>206</v>
      </c>
      <c r="K18" s="7" t="s">
        <v>207</v>
      </c>
      <c r="L18" s="17" t="s">
        <v>185</v>
      </c>
      <c r="Q18" s="63">
        <v>44440</v>
      </c>
    </row>
    <row r="19" spans="1:17" x14ac:dyDescent="0.25">
      <c r="A19" s="15" t="s">
        <v>208</v>
      </c>
      <c r="B19" s="5" t="s">
        <v>209</v>
      </c>
      <c r="C19" s="5" t="s">
        <v>185</v>
      </c>
      <c r="D19" s="6" t="s">
        <v>173</v>
      </c>
      <c r="E19" s="5" t="s">
        <v>191</v>
      </c>
      <c r="F19" s="16" t="s">
        <v>192</v>
      </c>
      <c r="G19" t="str">
        <f>IF(COUNTIFS(BHRAF201920[[#All],[OrgID]],'Practice Panel'!A19,BHRAF201920[[#All],[Rel_D]],'Diagnoses and Anticoagulation'!$C$17)&gt;0,"","Data Unavailable")</f>
        <v>Data Unavailable</v>
      </c>
      <c r="H19" t="s">
        <v>190</v>
      </c>
      <c r="J19" s="15" t="s">
        <v>210</v>
      </c>
      <c r="K19" s="5" t="s">
        <v>211</v>
      </c>
      <c r="L19" s="18" t="s">
        <v>185</v>
      </c>
      <c r="Q19" s="63">
        <v>44470</v>
      </c>
    </row>
    <row r="20" spans="1:17" x14ac:dyDescent="0.25">
      <c r="A20" s="12" t="s">
        <v>212</v>
      </c>
      <c r="B20" s="7" t="s">
        <v>213</v>
      </c>
      <c r="C20" s="7" t="s">
        <v>185</v>
      </c>
      <c r="D20" s="13" t="s">
        <v>173</v>
      </c>
      <c r="E20" s="7" t="s">
        <v>191</v>
      </c>
      <c r="F20" s="14" t="s">
        <v>192</v>
      </c>
      <c r="G20" t="str">
        <f>IF(COUNTIFS(BHRAF201920[[#All],[OrgID]],'Practice Panel'!A20,BHRAF201920[[#All],[Rel_D]],'Diagnoses and Anticoagulation'!$C$17)&gt;0,"","Data Unavailable")</f>
        <v>Data Unavailable</v>
      </c>
      <c r="H20" t="s">
        <v>190</v>
      </c>
      <c r="J20" s="12" t="s">
        <v>214</v>
      </c>
      <c r="K20" s="7" t="s">
        <v>215</v>
      </c>
      <c r="L20" s="17" t="s">
        <v>193</v>
      </c>
      <c r="Q20" s="63">
        <v>44501</v>
      </c>
    </row>
    <row r="21" spans="1:17" x14ac:dyDescent="0.25">
      <c r="A21" s="15" t="s">
        <v>216</v>
      </c>
      <c r="B21" s="5" t="s">
        <v>217</v>
      </c>
      <c r="C21" s="5" t="s">
        <v>185</v>
      </c>
      <c r="D21" s="6" t="s">
        <v>173</v>
      </c>
      <c r="E21" s="5" t="s">
        <v>191</v>
      </c>
      <c r="F21" s="16" t="s">
        <v>192</v>
      </c>
      <c r="G21" t="str">
        <f>IF(COUNTIFS(BHRAF201920[[#All],[OrgID]],'Practice Panel'!A21,BHRAF201920[[#All],[Rel_D]],'Diagnoses and Anticoagulation'!$C$17)&gt;0,"","Data Unavailable")</f>
        <v>Data Unavailable</v>
      </c>
      <c r="H21" t="s">
        <v>190</v>
      </c>
      <c r="J21" s="15" t="s">
        <v>218</v>
      </c>
      <c r="K21" s="5" t="s">
        <v>219</v>
      </c>
      <c r="L21" s="18" t="s">
        <v>193</v>
      </c>
      <c r="Q21" s="63">
        <v>44531</v>
      </c>
    </row>
    <row r="22" spans="1:17" x14ac:dyDescent="0.25">
      <c r="A22" s="12" t="s">
        <v>220</v>
      </c>
      <c r="B22" s="7" t="s">
        <v>221</v>
      </c>
      <c r="C22" s="7" t="s">
        <v>185</v>
      </c>
      <c r="D22" s="13" t="s">
        <v>173</v>
      </c>
      <c r="E22" s="7" t="s">
        <v>191</v>
      </c>
      <c r="F22" s="14" t="s">
        <v>192</v>
      </c>
      <c r="G22" t="str">
        <f>IF(COUNTIFS(BHRAF201920[[#All],[OrgID]],'Practice Panel'!A22,BHRAF201920[[#All],[Rel_D]],'Diagnoses and Anticoagulation'!$C$17)&gt;0,"","Data Unavailable")</f>
        <v>Data Unavailable</v>
      </c>
      <c r="H22" t="s">
        <v>190</v>
      </c>
      <c r="J22" s="12" t="s">
        <v>222</v>
      </c>
      <c r="K22" s="7" t="s">
        <v>223</v>
      </c>
      <c r="L22" s="17" t="s">
        <v>193</v>
      </c>
      <c r="Q22" s="63">
        <v>44562</v>
      </c>
    </row>
    <row r="23" spans="1:17" x14ac:dyDescent="0.25">
      <c r="A23" s="15" t="s">
        <v>224</v>
      </c>
      <c r="B23" s="5" t="s">
        <v>225</v>
      </c>
      <c r="C23" s="5" t="s">
        <v>185</v>
      </c>
      <c r="D23" s="6" t="s">
        <v>173</v>
      </c>
      <c r="E23" s="5" t="s">
        <v>191</v>
      </c>
      <c r="F23" s="16" t="s">
        <v>192</v>
      </c>
      <c r="G23" t="str">
        <f>IF(COUNTIFS(BHRAF201920[[#All],[OrgID]],'Practice Panel'!A23,BHRAF201920[[#All],[Rel_D]],'Diagnoses and Anticoagulation'!$C$17)&gt;0,"","Data Unavailable")</f>
        <v>Data Unavailable</v>
      </c>
      <c r="H23" t="s">
        <v>190</v>
      </c>
      <c r="J23" s="15" t="s">
        <v>226</v>
      </c>
      <c r="K23" s="5" t="s">
        <v>227</v>
      </c>
      <c r="L23" s="18" t="s">
        <v>193</v>
      </c>
      <c r="Q23" s="63">
        <v>44593</v>
      </c>
    </row>
    <row r="24" spans="1:17" x14ac:dyDescent="0.25">
      <c r="A24" s="12" t="s">
        <v>228</v>
      </c>
      <c r="B24" s="7" t="s">
        <v>229</v>
      </c>
      <c r="C24" s="7" t="s">
        <v>185</v>
      </c>
      <c r="D24" s="13" t="s">
        <v>173</v>
      </c>
      <c r="E24" s="7" t="s">
        <v>191</v>
      </c>
      <c r="F24" s="14" t="s">
        <v>192</v>
      </c>
      <c r="G24" t="str">
        <f>IF(COUNTIFS(BHRAF201920[[#All],[OrgID]],'Practice Panel'!A24,BHRAF201920[[#All],[Rel_D]],'Diagnoses and Anticoagulation'!$C$17)&gt;0,"","Data Unavailable")</f>
        <v>Data Unavailable</v>
      </c>
      <c r="H24" t="s">
        <v>190</v>
      </c>
      <c r="J24" s="12" t="s">
        <v>26</v>
      </c>
      <c r="K24" s="7" t="s">
        <v>230</v>
      </c>
      <c r="L24" s="17" t="s">
        <v>199</v>
      </c>
      <c r="Q24" s="63">
        <v>44621</v>
      </c>
    </row>
    <row r="25" spans="1:17" x14ac:dyDescent="0.25">
      <c r="A25" s="15" t="s">
        <v>231</v>
      </c>
      <c r="B25" s="5" t="s">
        <v>232</v>
      </c>
      <c r="C25" s="5" t="s">
        <v>185</v>
      </c>
      <c r="D25" s="6" t="s">
        <v>173</v>
      </c>
      <c r="E25" s="5" t="s">
        <v>197</v>
      </c>
      <c r="F25" s="16" t="s">
        <v>198</v>
      </c>
      <c r="G25" t="str">
        <f>IF(COUNTIFS(BHRAF201920[[#All],[OrgID]],'Practice Panel'!A25,BHRAF201920[[#All],[Rel_D]],'Diagnoses and Anticoagulation'!$C$17)&gt;0,"","Data Unavailable")</f>
        <v>Data Unavailable</v>
      </c>
      <c r="H25" t="s">
        <v>190</v>
      </c>
      <c r="J25" s="15" t="s">
        <v>43</v>
      </c>
      <c r="K25" s="5" t="s">
        <v>233</v>
      </c>
      <c r="L25" s="18" t="s">
        <v>199</v>
      </c>
      <c r="Q25" s="63">
        <v>44652</v>
      </c>
    </row>
    <row r="26" spans="1:17" x14ac:dyDescent="0.25">
      <c r="A26" s="12" t="s">
        <v>234</v>
      </c>
      <c r="B26" s="7" t="s">
        <v>235</v>
      </c>
      <c r="C26" s="7" t="s">
        <v>185</v>
      </c>
      <c r="D26" s="13" t="s">
        <v>173</v>
      </c>
      <c r="E26" s="7" t="s">
        <v>197</v>
      </c>
      <c r="F26" s="14" t="s">
        <v>198</v>
      </c>
      <c r="G26" t="str">
        <f>IF(COUNTIFS(BHRAF201920[[#All],[OrgID]],'Practice Panel'!A26,BHRAF201920[[#All],[Rel_D]],'Diagnoses and Anticoagulation'!$C$17)&gt;0,"","Data Unavailable")</f>
        <v>Data Unavailable</v>
      </c>
      <c r="H26" t="s">
        <v>190</v>
      </c>
      <c r="J26" s="12" t="s">
        <v>58</v>
      </c>
      <c r="K26" s="7" t="s">
        <v>236</v>
      </c>
      <c r="L26" s="17" t="s">
        <v>199</v>
      </c>
    </row>
    <row r="27" spans="1:17" x14ac:dyDescent="0.25">
      <c r="A27" s="15" t="s">
        <v>237</v>
      </c>
      <c r="B27" s="5" t="s">
        <v>238</v>
      </c>
      <c r="C27" s="5" t="s">
        <v>185</v>
      </c>
      <c r="D27" s="6" t="s">
        <v>173</v>
      </c>
      <c r="E27" s="5" t="s">
        <v>197</v>
      </c>
      <c r="F27" s="16" t="s">
        <v>198</v>
      </c>
      <c r="G27" t="str">
        <f>IF(COUNTIFS(BHRAF201920[[#All],[OrgID]],'Practice Panel'!A27,BHRAF201920[[#All],[Rel_D]],'Diagnoses and Anticoagulation'!$C$17)&gt;0,"","Data Unavailable")</f>
        <v>Data Unavailable</v>
      </c>
      <c r="H27" t="s">
        <v>190</v>
      </c>
      <c r="J27" s="15" t="s">
        <v>75</v>
      </c>
      <c r="K27" s="5" t="s">
        <v>239</v>
      </c>
      <c r="L27" s="18" t="s">
        <v>199</v>
      </c>
    </row>
    <row r="28" spans="1:17" x14ac:dyDescent="0.25">
      <c r="A28" s="12" t="s">
        <v>240</v>
      </c>
      <c r="B28" s="7" t="s">
        <v>241</v>
      </c>
      <c r="C28" s="7" t="s">
        <v>185</v>
      </c>
      <c r="D28" s="13" t="s">
        <v>173</v>
      </c>
      <c r="E28" s="7" t="s">
        <v>197</v>
      </c>
      <c r="F28" s="14" t="s">
        <v>198</v>
      </c>
      <c r="G28" t="str">
        <f>IF(COUNTIFS(BHRAF201920[[#All],[OrgID]],'Practice Panel'!A28,BHRAF201920[[#All],[Rel_D]],'Diagnoses and Anticoagulation'!$C$17)&gt;0,"","Data Unavailable")</f>
        <v>Data Unavailable</v>
      </c>
      <c r="H28" t="s">
        <v>190</v>
      </c>
      <c r="J28" s="2" t="s">
        <v>98</v>
      </c>
      <c r="K28" s="3" t="s">
        <v>242</v>
      </c>
      <c r="L28" s="4" t="s">
        <v>199</v>
      </c>
    </row>
    <row r="29" spans="1:17" x14ac:dyDescent="0.25">
      <c r="A29" s="15" t="s">
        <v>243</v>
      </c>
      <c r="B29" s="5" t="s">
        <v>244</v>
      </c>
      <c r="C29" s="5" t="s">
        <v>185</v>
      </c>
      <c r="D29" s="6" t="s">
        <v>173</v>
      </c>
      <c r="E29" s="5" t="s">
        <v>202</v>
      </c>
      <c r="F29" s="16" t="s">
        <v>203</v>
      </c>
      <c r="G29" t="str">
        <f>IF(COUNTIFS(BHRAF201920[[#All],[OrgID]],'Practice Panel'!A29,BHRAF201920[[#All],[Rel_D]],'Diagnoses and Anticoagulation'!$C$17)&gt;0,"","Data Unavailable")</f>
        <v>Data Unavailable</v>
      </c>
      <c r="H29" t="s">
        <v>190</v>
      </c>
      <c r="J29" s="2" t="s">
        <v>109</v>
      </c>
      <c r="K29" s="3" t="s">
        <v>245</v>
      </c>
      <c r="L29" s="4" t="s">
        <v>199</v>
      </c>
    </row>
    <row r="30" spans="1:17" x14ac:dyDescent="0.25">
      <c r="A30" s="12" t="s">
        <v>246</v>
      </c>
      <c r="B30" s="7" t="s">
        <v>247</v>
      </c>
      <c r="C30" s="7" t="s">
        <v>185</v>
      </c>
      <c r="D30" s="13" t="s">
        <v>173</v>
      </c>
      <c r="E30" s="7" t="s">
        <v>202</v>
      </c>
      <c r="F30" s="14" t="s">
        <v>203</v>
      </c>
      <c r="G30" t="str">
        <f>IF(COUNTIFS(BHRAF201920[[#All],[OrgID]],'Practice Panel'!A30,BHRAF201920[[#All],[Rel_D]],'Diagnoses and Anticoagulation'!$C$17)&gt;0,"","Data Unavailable")</f>
        <v>Data Unavailable</v>
      </c>
      <c r="H30" t="s">
        <v>190</v>
      </c>
    </row>
    <row r="31" spans="1:17" x14ac:dyDescent="0.25">
      <c r="A31" s="15" t="s">
        <v>248</v>
      </c>
      <c r="B31" s="5" t="s">
        <v>249</v>
      </c>
      <c r="C31" s="5" t="s">
        <v>185</v>
      </c>
      <c r="D31" s="6" t="s">
        <v>173</v>
      </c>
      <c r="E31" s="5" t="s">
        <v>202</v>
      </c>
      <c r="F31" s="16" t="s">
        <v>203</v>
      </c>
      <c r="G31" t="str">
        <f>IF(COUNTIFS(BHRAF201920[[#All],[OrgID]],'Practice Panel'!A31,BHRAF201920[[#All],[Rel_D]],'Diagnoses and Anticoagulation'!$C$17)&gt;0,"","Data Unavailable")</f>
        <v>Data Unavailable</v>
      </c>
      <c r="H31" t="s">
        <v>190</v>
      </c>
    </row>
    <row r="32" spans="1:17" x14ac:dyDescent="0.25">
      <c r="A32" s="12" t="s">
        <v>250</v>
      </c>
      <c r="B32" s="7" t="s">
        <v>251</v>
      </c>
      <c r="C32" s="7" t="s">
        <v>185</v>
      </c>
      <c r="D32" s="13" t="s">
        <v>173</v>
      </c>
      <c r="E32" s="7" t="s">
        <v>202</v>
      </c>
      <c r="F32" s="14" t="s">
        <v>203</v>
      </c>
      <c r="G32" t="str">
        <f>IF(COUNTIFS(BHRAF201920[[#All],[OrgID]],'Practice Panel'!A32,BHRAF201920[[#All],[Rel_D]],'Diagnoses and Anticoagulation'!$C$17)&gt;0,"","Data Unavailable")</f>
        <v>Data Unavailable</v>
      </c>
      <c r="H32" t="s">
        <v>190</v>
      </c>
    </row>
    <row r="33" spans="1:8" x14ac:dyDescent="0.25">
      <c r="A33" s="15" t="s">
        <v>252</v>
      </c>
      <c r="B33" s="5" t="s">
        <v>253</v>
      </c>
      <c r="C33" s="5" t="s">
        <v>185</v>
      </c>
      <c r="D33" s="6" t="s">
        <v>173</v>
      </c>
      <c r="E33" s="5" t="s">
        <v>202</v>
      </c>
      <c r="F33" s="16" t="s">
        <v>203</v>
      </c>
      <c r="G33" t="str">
        <f>IF(COUNTIFS(BHRAF201920[[#All],[OrgID]],'Practice Panel'!A33,BHRAF201920[[#All],[Rel_D]],'Diagnoses and Anticoagulation'!$C$17)&gt;0,"","Data Unavailable")</f>
        <v>Data Unavailable</v>
      </c>
      <c r="H33" t="s">
        <v>190</v>
      </c>
    </row>
    <row r="34" spans="1:8" x14ac:dyDescent="0.25">
      <c r="A34" s="12" t="s">
        <v>254</v>
      </c>
      <c r="B34" s="7" t="s">
        <v>255</v>
      </c>
      <c r="C34" s="7" t="s">
        <v>185</v>
      </c>
      <c r="D34" s="13" t="s">
        <v>173</v>
      </c>
      <c r="E34" s="7" t="s">
        <v>202</v>
      </c>
      <c r="F34" s="14" t="s">
        <v>203</v>
      </c>
      <c r="G34" t="str">
        <f>IF(COUNTIFS(BHRAF201920[[#All],[OrgID]],'Practice Panel'!A34,BHRAF201920[[#All],[Rel_D]],'Diagnoses and Anticoagulation'!$C$17)&gt;0,"","Data Unavailable")</f>
        <v>Data Unavailable</v>
      </c>
      <c r="H34" t="s">
        <v>190</v>
      </c>
    </row>
    <row r="35" spans="1:8" x14ac:dyDescent="0.25">
      <c r="A35" s="15" t="s">
        <v>256</v>
      </c>
      <c r="B35" s="5" t="s">
        <v>257</v>
      </c>
      <c r="C35" s="5" t="s">
        <v>185</v>
      </c>
      <c r="D35" s="6" t="s">
        <v>173</v>
      </c>
      <c r="E35" s="5" t="s">
        <v>202</v>
      </c>
      <c r="F35" s="16" t="s">
        <v>203</v>
      </c>
      <c r="G35" t="str">
        <f>IF(COUNTIFS(BHRAF201920[[#All],[OrgID]],'Practice Panel'!A35,BHRAF201920[[#All],[Rel_D]],'Diagnoses and Anticoagulation'!$C$17)&gt;0,"","Data Unavailable")</f>
        <v>Data Unavailable</v>
      </c>
      <c r="H35" t="s">
        <v>258</v>
      </c>
    </row>
    <row r="36" spans="1:8" x14ac:dyDescent="0.25">
      <c r="A36" s="12" t="s">
        <v>259</v>
      </c>
      <c r="B36" s="7" t="s">
        <v>260</v>
      </c>
      <c r="C36" s="7" t="s">
        <v>185</v>
      </c>
      <c r="D36" s="13" t="s">
        <v>173</v>
      </c>
      <c r="E36" s="7" t="s">
        <v>206</v>
      </c>
      <c r="F36" s="14" t="s">
        <v>207</v>
      </c>
      <c r="G36" t="str">
        <f>IF(COUNTIFS(BHRAF201920[[#All],[OrgID]],'Practice Panel'!A36,BHRAF201920[[#All],[Rel_D]],'Diagnoses and Anticoagulation'!$C$17)&gt;0,"","Data Unavailable")</f>
        <v>Data Unavailable</v>
      </c>
      <c r="H36" t="s">
        <v>190</v>
      </c>
    </row>
    <row r="37" spans="1:8" x14ac:dyDescent="0.25">
      <c r="A37" s="15" t="s">
        <v>261</v>
      </c>
      <c r="B37" s="5" t="s">
        <v>262</v>
      </c>
      <c r="C37" s="5" t="s">
        <v>185</v>
      </c>
      <c r="D37" s="6" t="s">
        <v>173</v>
      </c>
      <c r="E37" s="5" t="s">
        <v>206</v>
      </c>
      <c r="F37" s="16" t="s">
        <v>207</v>
      </c>
      <c r="G37" t="str">
        <f>IF(COUNTIFS(BHRAF201920[[#All],[OrgID]],'Practice Panel'!A37,BHRAF201920[[#All],[Rel_D]],'Diagnoses and Anticoagulation'!$C$17)&gt;0,"","Data Unavailable")</f>
        <v>Data Unavailable</v>
      </c>
      <c r="H37" t="s">
        <v>190</v>
      </c>
    </row>
    <row r="38" spans="1:8" x14ac:dyDescent="0.25">
      <c r="A38" s="12" t="s">
        <v>263</v>
      </c>
      <c r="B38" s="7" t="s">
        <v>264</v>
      </c>
      <c r="C38" s="7" t="s">
        <v>185</v>
      </c>
      <c r="D38" s="13" t="s">
        <v>173</v>
      </c>
      <c r="E38" s="7" t="s">
        <v>206</v>
      </c>
      <c r="F38" s="14" t="s">
        <v>207</v>
      </c>
      <c r="G38" t="str">
        <f>IF(COUNTIFS(BHRAF201920[[#All],[OrgID]],'Practice Panel'!A38,BHRAF201920[[#All],[Rel_D]],'Diagnoses and Anticoagulation'!$C$17)&gt;0,"","Data Unavailable")</f>
        <v>Data Unavailable</v>
      </c>
      <c r="H38" t="s">
        <v>265</v>
      </c>
    </row>
    <row r="39" spans="1:8" x14ac:dyDescent="0.25">
      <c r="A39" s="15" t="s">
        <v>266</v>
      </c>
      <c r="B39" s="5" t="s">
        <v>267</v>
      </c>
      <c r="C39" s="5" t="s">
        <v>185</v>
      </c>
      <c r="D39" s="6" t="s">
        <v>173</v>
      </c>
      <c r="E39" s="5" t="s">
        <v>206</v>
      </c>
      <c r="F39" s="16" t="s">
        <v>207</v>
      </c>
      <c r="G39" t="str">
        <f>IF(COUNTIFS(BHRAF201920[[#All],[OrgID]],'Practice Panel'!A39,BHRAF201920[[#All],[Rel_D]],'Diagnoses and Anticoagulation'!$C$17)&gt;0,"","Data Unavailable")</f>
        <v>Data Unavailable</v>
      </c>
      <c r="H39" t="s">
        <v>190</v>
      </c>
    </row>
    <row r="40" spans="1:8" x14ac:dyDescent="0.25">
      <c r="A40" s="12" t="s">
        <v>268</v>
      </c>
      <c r="B40" s="7" t="s">
        <v>269</v>
      </c>
      <c r="C40" s="7" t="s">
        <v>185</v>
      </c>
      <c r="D40" s="13" t="s">
        <v>173</v>
      </c>
      <c r="E40" s="7" t="s">
        <v>206</v>
      </c>
      <c r="F40" s="14" t="s">
        <v>207</v>
      </c>
      <c r="G40" t="str">
        <f>IF(COUNTIFS(BHRAF201920[[#All],[OrgID]],'Practice Panel'!A40,BHRAF201920[[#All],[Rel_D]],'Diagnoses and Anticoagulation'!$C$17)&gt;0,"","Data Unavailable")</f>
        <v>Data Unavailable</v>
      </c>
      <c r="H40" t="s">
        <v>190</v>
      </c>
    </row>
    <row r="41" spans="1:8" x14ac:dyDescent="0.25">
      <c r="A41" s="15" t="s">
        <v>270</v>
      </c>
      <c r="B41" s="5" t="s">
        <v>271</v>
      </c>
      <c r="C41" s="5" t="s">
        <v>185</v>
      </c>
      <c r="D41" s="6" t="s">
        <v>173</v>
      </c>
      <c r="E41" s="5" t="s">
        <v>206</v>
      </c>
      <c r="F41" s="16" t="s">
        <v>207</v>
      </c>
      <c r="G41" t="str">
        <f>IF(COUNTIFS(BHRAF201920[[#All],[OrgID]],'Practice Panel'!A41,BHRAF201920[[#All],[Rel_D]],'Diagnoses and Anticoagulation'!$C$17)&gt;0,"","Data Unavailable")</f>
        <v>Data Unavailable</v>
      </c>
      <c r="H41" t="s">
        <v>190</v>
      </c>
    </row>
    <row r="42" spans="1:8" x14ac:dyDescent="0.25">
      <c r="A42" s="12" t="s">
        <v>272</v>
      </c>
      <c r="B42" s="7" t="s">
        <v>273</v>
      </c>
      <c r="C42" s="7" t="s">
        <v>185</v>
      </c>
      <c r="D42" s="13" t="s">
        <v>173</v>
      </c>
      <c r="E42" s="7" t="s">
        <v>206</v>
      </c>
      <c r="F42" s="14" t="s">
        <v>207</v>
      </c>
      <c r="G42" t="str">
        <f>IF(COUNTIFS(BHRAF201920[[#All],[OrgID]],'Practice Panel'!A42,BHRAF201920[[#All],[Rel_D]],'Diagnoses and Anticoagulation'!$C$17)&gt;0,"","Data Unavailable")</f>
        <v>Data Unavailable</v>
      </c>
      <c r="H42" t="s">
        <v>190</v>
      </c>
    </row>
    <row r="43" spans="1:8" x14ac:dyDescent="0.25">
      <c r="A43" s="15" t="s">
        <v>274</v>
      </c>
      <c r="B43" s="5" t="s">
        <v>275</v>
      </c>
      <c r="C43" s="5" t="s">
        <v>185</v>
      </c>
      <c r="D43" s="6" t="s">
        <v>173</v>
      </c>
      <c r="E43" s="5" t="s">
        <v>206</v>
      </c>
      <c r="F43" s="16" t="s">
        <v>207</v>
      </c>
      <c r="G43" t="str">
        <f>IF(COUNTIFS(BHRAF201920[[#All],[OrgID]],'Practice Panel'!A43,BHRAF201920[[#All],[Rel_D]],'Diagnoses and Anticoagulation'!$C$17)&gt;0,"","Data Unavailable")</f>
        <v>Data Unavailable</v>
      </c>
      <c r="H43" t="s">
        <v>190</v>
      </c>
    </row>
    <row r="44" spans="1:8" x14ac:dyDescent="0.25">
      <c r="A44" s="12" t="s">
        <v>276</v>
      </c>
      <c r="B44" s="7" t="s">
        <v>277</v>
      </c>
      <c r="C44" s="7" t="s">
        <v>185</v>
      </c>
      <c r="D44" s="13" t="s">
        <v>173</v>
      </c>
      <c r="E44" s="7" t="s">
        <v>210</v>
      </c>
      <c r="F44" s="14" t="s">
        <v>211</v>
      </c>
      <c r="G44" t="str">
        <f>IF(COUNTIFS(BHRAF201920[[#All],[OrgID]],'Practice Panel'!A44,BHRAF201920[[#All],[Rel_D]],'Diagnoses and Anticoagulation'!$C$17)&gt;0,"","Data Unavailable")</f>
        <v>Data Unavailable</v>
      </c>
      <c r="H44" t="s">
        <v>190</v>
      </c>
    </row>
    <row r="45" spans="1:8" x14ac:dyDescent="0.25">
      <c r="A45" s="15" t="s">
        <v>278</v>
      </c>
      <c r="B45" s="5" t="s">
        <v>279</v>
      </c>
      <c r="C45" s="5" t="s">
        <v>185</v>
      </c>
      <c r="D45" s="6" t="s">
        <v>173</v>
      </c>
      <c r="E45" s="5" t="s">
        <v>210</v>
      </c>
      <c r="F45" s="16" t="s">
        <v>211</v>
      </c>
      <c r="G45" t="str">
        <f>IF(COUNTIFS(BHRAF201920[[#All],[OrgID]],'Practice Panel'!A45,BHRAF201920[[#All],[Rel_D]],'Diagnoses and Anticoagulation'!$C$17)&gt;0,"","Data Unavailable")</f>
        <v>Data Unavailable</v>
      </c>
      <c r="H45" t="s">
        <v>190</v>
      </c>
    </row>
    <row r="46" spans="1:8" x14ac:dyDescent="0.25">
      <c r="A46" s="12" t="s">
        <v>280</v>
      </c>
      <c r="B46" s="7" t="s">
        <v>281</v>
      </c>
      <c r="C46" s="7" t="s">
        <v>185</v>
      </c>
      <c r="D46" s="13" t="s">
        <v>173</v>
      </c>
      <c r="E46" s="7" t="s">
        <v>210</v>
      </c>
      <c r="F46" s="14" t="s">
        <v>211</v>
      </c>
      <c r="G46" t="str">
        <f>IF(COUNTIFS(BHRAF201920[[#All],[OrgID]],'Practice Panel'!A46,BHRAF201920[[#All],[Rel_D]],'Diagnoses and Anticoagulation'!$C$17)&gt;0,"","Data Unavailable")</f>
        <v>Data Unavailable</v>
      </c>
      <c r="H46" t="s">
        <v>190</v>
      </c>
    </row>
    <row r="47" spans="1:8" x14ac:dyDescent="0.25">
      <c r="A47" s="15" t="s">
        <v>282</v>
      </c>
      <c r="B47" s="5" t="s">
        <v>283</v>
      </c>
      <c r="C47" s="5" t="s">
        <v>193</v>
      </c>
      <c r="D47" s="6" t="s">
        <v>194</v>
      </c>
      <c r="E47" s="5" t="s">
        <v>214</v>
      </c>
      <c r="F47" s="16" t="s">
        <v>215</v>
      </c>
      <c r="G47" t="str">
        <f>IF(COUNTIFS(BHRAF201920[[#All],[OrgID]],'Practice Panel'!A47,BHRAF201920[[#All],[Rel_D]],'Diagnoses and Anticoagulation'!$C$17)&gt;0,"","Data Unavailable")</f>
        <v>Data Unavailable</v>
      </c>
      <c r="H47" t="s">
        <v>190</v>
      </c>
    </row>
    <row r="48" spans="1:8" x14ac:dyDescent="0.25">
      <c r="A48" s="12" t="s">
        <v>284</v>
      </c>
      <c r="B48" s="3" t="s">
        <v>285</v>
      </c>
      <c r="C48" s="7" t="s">
        <v>193</v>
      </c>
      <c r="D48" s="13" t="s">
        <v>194</v>
      </c>
      <c r="E48" s="7" t="s">
        <v>214</v>
      </c>
      <c r="F48" s="14" t="s">
        <v>215</v>
      </c>
      <c r="G48" t="str">
        <f>IF(COUNTIFS(BHRAF201920[[#All],[OrgID]],'Practice Panel'!A48,BHRAF201920[[#All],[Rel_D]],'Diagnoses and Anticoagulation'!$C$17)&gt;0,"","Data Unavailable")</f>
        <v>Data Unavailable</v>
      </c>
      <c r="H48" t="s">
        <v>265</v>
      </c>
    </row>
    <row r="49" spans="1:8" x14ac:dyDescent="0.25">
      <c r="A49" s="15" t="s">
        <v>286</v>
      </c>
      <c r="B49" s="5" t="s">
        <v>287</v>
      </c>
      <c r="C49" s="5" t="s">
        <v>193</v>
      </c>
      <c r="D49" s="6" t="s">
        <v>194</v>
      </c>
      <c r="E49" s="5" t="s">
        <v>214</v>
      </c>
      <c r="F49" s="16" t="s">
        <v>215</v>
      </c>
      <c r="G49" t="str">
        <f>IF(COUNTIFS(BHRAF201920[[#All],[OrgID]],'Practice Panel'!A49,BHRAF201920[[#All],[Rel_D]],'Diagnoses and Anticoagulation'!$C$17)&gt;0,"","Data Unavailable")</f>
        <v>Data Unavailable</v>
      </c>
      <c r="H49" t="s">
        <v>190</v>
      </c>
    </row>
    <row r="50" spans="1:8" x14ac:dyDescent="0.25">
      <c r="A50" s="12" t="s">
        <v>288</v>
      </c>
      <c r="B50" s="7" t="s">
        <v>289</v>
      </c>
      <c r="C50" s="7" t="s">
        <v>193</v>
      </c>
      <c r="D50" s="13" t="s">
        <v>194</v>
      </c>
      <c r="E50" s="7" t="s">
        <v>214</v>
      </c>
      <c r="F50" s="14" t="s">
        <v>215</v>
      </c>
      <c r="G50" t="str">
        <f>IF(COUNTIFS(BHRAF201920[[#All],[OrgID]],'Practice Panel'!A50,BHRAF201920[[#All],[Rel_D]],'Diagnoses and Anticoagulation'!$C$17)&gt;0,"","Data Unavailable")</f>
        <v>Data Unavailable</v>
      </c>
      <c r="H50" t="s">
        <v>190</v>
      </c>
    </row>
    <row r="51" spans="1:8" x14ac:dyDescent="0.25">
      <c r="A51" s="15" t="s">
        <v>290</v>
      </c>
      <c r="B51" s="5" t="s">
        <v>291</v>
      </c>
      <c r="C51" s="5" t="s">
        <v>193</v>
      </c>
      <c r="D51" s="6" t="s">
        <v>194</v>
      </c>
      <c r="E51" s="5" t="s">
        <v>214</v>
      </c>
      <c r="F51" s="16" t="s">
        <v>215</v>
      </c>
      <c r="G51" t="str">
        <f>IF(COUNTIFS(BHRAF201920[[#All],[OrgID]],'Practice Panel'!A51,BHRAF201920[[#All],[Rel_D]],'Diagnoses and Anticoagulation'!$C$17)&gt;0,"","Data Unavailable")</f>
        <v>Data Unavailable</v>
      </c>
      <c r="H51" t="s">
        <v>190</v>
      </c>
    </row>
    <row r="52" spans="1:8" x14ac:dyDescent="0.25">
      <c r="A52" s="12" t="s">
        <v>292</v>
      </c>
      <c r="B52" s="7" t="s">
        <v>293</v>
      </c>
      <c r="C52" s="7" t="s">
        <v>193</v>
      </c>
      <c r="D52" s="13" t="s">
        <v>194</v>
      </c>
      <c r="E52" s="7" t="s">
        <v>214</v>
      </c>
      <c r="F52" s="14" t="s">
        <v>215</v>
      </c>
      <c r="G52" t="str">
        <f>IF(COUNTIFS(BHRAF201920[[#All],[OrgID]],'Practice Panel'!A52,BHRAF201920[[#All],[Rel_D]],'Diagnoses and Anticoagulation'!$C$17)&gt;0,"","Data Unavailable")</f>
        <v>Data Unavailable</v>
      </c>
      <c r="H52" t="s">
        <v>190</v>
      </c>
    </row>
    <row r="53" spans="1:8" x14ac:dyDescent="0.25">
      <c r="A53" s="15" t="s">
        <v>294</v>
      </c>
      <c r="B53" s="5" t="s">
        <v>295</v>
      </c>
      <c r="C53" s="5" t="s">
        <v>193</v>
      </c>
      <c r="D53" s="6" t="s">
        <v>194</v>
      </c>
      <c r="E53" s="5" t="s">
        <v>214</v>
      </c>
      <c r="F53" s="16" t="s">
        <v>215</v>
      </c>
      <c r="G53" t="str">
        <f>IF(COUNTIFS(BHRAF201920[[#All],[OrgID]],'Practice Panel'!A53,BHRAF201920[[#All],[Rel_D]],'Diagnoses and Anticoagulation'!$C$17)&gt;0,"","Data Unavailable")</f>
        <v>Data Unavailable</v>
      </c>
      <c r="H53" t="s">
        <v>190</v>
      </c>
    </row>
    <row r="54" spans="1:8" x14ac:dyDescent="0.25">
      <c r="A54" s="12" t="s">
        <v>296</v>
      </c>
      <c r="B54" s="7" t="s">
        <v>297</v>
      </c>
      <c r="C54" s="7" t="s">
        <v>193</v>
      </c>
      <c r="D54" s="13" t="s">
        <v>194</v>
      </c>
      <c r="E54" s="7" t="s">
        <v>214</v>
      </c>
      <c r="F54" s="14" t="s">
        <v>215</v>
      </c>
      <c r="G54" t="str">
        <f>IF(COUNTIFS(BHRAF201920[[#All],[OrgID]],'Practice Panel'!A54,BHRAF201920[[#All],[Rel_D]],'Diagnoses and Anticoagulation'!$C$17)&gt;0,"","Data Unavailable")</f>
        <v>Data Unavailable</v>
      </c>
      <c r="H54" t="s">
        <v>190</v>
      </c>
    </row>
    <row r="55" spans="1:8" x14ac:dyDescent="0.25">
      <c r="A55" s="15" t="s">
        <v>298</v>
      </c>
      <c r="B55" s="5" t="s">
        <v>299</v>
      </c>
      <c r="C55" s="5" t="s">
        <v>193</v>
      </c>
      <c r="D55" s="6" t="s">
        <v>194</v>
      </c>
      <c r="E55" s="5" t="s">
        <v>218</v>
      </c>
      <c r="F55" s="16" t="s">
        <v>219</v>
      </c>
      <c r="G55" t="str">
        <f>IF(COUNTIFS(BHRAF201920[[#All],[OrgID]],'Practice Panel'!A55,BHRAF201920[[#All],[Rel_D]],'Diagnoses and Anticoagulation'!$C$17)&gt;0,"","Data Unavailable")</f>
        <v>Data Unavailable</v>
      </c>
      <c r="H55" t="s">
        <v>190</v>
      </c>
    </row>
    <row r="56" spans="1:8" x14ac:dyDescent="0.25">
      <c r="A56" s="12" t="s">
        <v>300</v>
      </c>
      <c r="B56" s="7" t="s">
        <v>301</v>
      </c>
      <c r="C56" s="7" t="s">
        <v>193</v>
      </c>
      <c r="D56" s="13" t="s">
        <v>194</v>
      </c>
      <c r="E56" s="7" t="s">
        <v>218</v>
      </c>
      <c r="F56" s="14" t="s">
        <v>219</v>
      </c>
      <c r="G56" t="str">
        <f>IF(COUNTIFS(BHRAF201920[[#All],[OrgID]],'Practice Panel'!A56,BHRAF201920[[#All],[Rel_D]],'Diagnoses and Anticoagulation'!$C$17)&gt;0,"","Data Unavailable")</f>
        <v>Data Unavailable</v>
      </c>
      <c r="H56" t="s">
        <v>190</v>
      </c>
    </row>
    <row r="57" spans="1:8" x14ac:dyDescent="0.25">
      <c r="A57" s="15" t="s">
        <v>302</v>
      </c>
      <c r="B57" s="5" t="s">
        <v>303</v>
      </c>
      <c r="C57" s="5" t="s">
        <v>193</v>
      </c>
      <c r="D57" s="6" t="s">
        <v>194</v>
      </c>
      <c r="E57" s="5" t="s">
        <v>218</v>
      </c>
      <c r="F57" s="16" t="s">
        <v>219</v>
      </c>
      <c r="G57" t="str">
        <f>IF(COUNTIFS(BHRAF201920[[#All],[OrgID]],'Practice Panel'!A57,BHRAF201920[[#All],[Rel_D]],'Diagnoses and Anticoagulation'!$C$17)&gt;0,"","Data Unavailable")</f>
        <v>Data Unavailable</v>
      </c>
      <c r="H57" t="s">
        <v>190</v>
      </c>
    </row>
    <row r="58" spans="1:8" x14ac:dyDescent="0.25">
      <c r="A58" s="12" t="s">
        <v>304</v>
      </c>
      <c r="B58" s="7" t="s">
        <v>305</v>
      </c>
      <c r="C58" s="7" t="s">
        <v>193</v>
      </c>
      <c r="D58" s="13" t="s">
        <v>194</v>
      </c>
      <c r="E58" s="7" t="s">
        <v>222</v>
      </c>
      <c r="F58" s="14" t="s">
        <v>223</v>
      </c>
      <c r="G58" t="str">
        <f>IF(COUNTIFS(BHRAF201920[[#All],[OrgID]],'Practice Panel'!A58,BHRAF201920[[#All],[Rel_D]],'Diagnoses and Anticoagulation'!$C$17)&gt;0,"","Data Unavailable")</f>
        <v>Data Unavailable</v>
      </c>
      <c r="H58" t="s">
        <v>190</v>
      </c>
    </row>
    <row r="59" spans="1:8" x14ac:dyDescent="0.25">
      <c r="A59" s="15" t="s">
        <v>306</v>
      </c>
      <c r="B59" s="5" t="s">
        <v>307</v>
      </c>
      <c r="C59" s="5" t="s">
        <v>193</v>
      </c>
      <c r="D59" s="6" t="s">
        <v>194</v>
      </c>
      <c r="E59" s="5" t="s">
        <v>222</v>
      </c>
      <c r="F59" s="16" t="s">
        <v>223</v>
      </c>
      <c r="G59" t="str">
        <f>IF(COUNTIFS(BHRAF201920[[#All],[OrgID]],'Practice Panel'!A59,BHRAF201920[[#All],[Rel_D]],'Diagnoses and Anticoagulation'!$C$17)&gt;0,"","Data Unavailable")</f>
        <v>Data Unavailable</v>
      </c>
      <c r="H59" t="s">
        <v>190</v>
      </c>
    </row>
    <row r="60" spans="1:8" x14ac:dyDescent="0.25">
      <c r="A60" s="12" t="s">
        <v>308</v>
      </c>
      <c r="B60" s="7" t="s">
        <v>309</v>
      </c>
      <c r="C60" s="7" t="s">
        <v>193</v>
      </c>
      <c r="D60" s="13" t="s">
        <v>194</v>
      </c>
      <c r="E60" s="7" t="s">
        <v>222</v>
      </c>
      <c r="F60" s="14" t="s">
        <v>223</v>
      </c>
      <c r="G60" t="str">
        <f>IF(COUNTIFS(BHRAF201920[[#All],[OrgID]],'Practice Panel'!A60,BHRAF201920[[#All],[Rel_D]],'Diagnoses and Anticoagulation'!$C$17)&gt;0,"","Data Unavailable")</f>
        <v>Data Unavailable</v>
      </c>
      <c r="H60" t="s">
        <v>190</v>
      </c>
    </row>
    <row r="61" spans="1:8" x14ac:dyDescent="0.25">
      <c r="A61" s="15" t="s">
        <v>310</v>
      </c>
      <c r="B61" s="5" t="s">
        <v>311</v>
      </c>
      <c r="C61" s="5" t="s">
        <v>193</v>
      </c>
      <c r="D61" s="6" t="s">
        <v>194</v>
      </c>
      <c r="E61" s="5" t="s">
        <v>222</v>
      </c>
      <c r="F61" s="16" t="s">
        <v>223</v>
      </c>
      <c r="G61" t="str">
        <f>IF(COUNTIFS(BHRAF201920[[#All],[OrgID]],'Practice Panel'!A61,BHRAF201920[[#All],[Rel_D]],'Diagnoses and Anticoagulation'!$C$17)&gt;0,"","Data Unavailable")</f>
        <v>Data Unavailable</v>
      </c>
      <c r="H61" t="s">
        <v>190</v>
      </c>
    </row>
    <row r="62" spans="1:8" x14ac:dyDescent="0.25">
      <c r="A62" s="12" t="s">
        <v>312</v>
      </c>
      <c r="B62" s="7" t="s">
        <v>313</v>
      </c>
      <c r="C62" s="7" t="s">
        <v>193</v>
      </c>
      <c r="D62" s="13" t="s">
        <v>194</v>
      </c>
      <c r="E62" s="7" t="s">
        <v>222</v>
      </c>
      <c r="F62" s="14" t="s">
        <v>223</v>
      </c>
      <c r="G62" t="str">
        <f>IF(COUNTIFS(BHRAF201920[[#All],[OrgID]],'Practice Panel'!A62,BHRAF201920[[#All],[Rel_D]],'Diagnoses and Anticoagulation'!$C$17)&gt;0,"","Data Unavailable")</f>
        <v>Data Unavailable</v>
      </c>
      <c r="H62" t="s">
        <v>190</v>
      </c>
    </row>
    <row r="63" spans="1:8" x14ac:dyDescent="0.25">
      <c r="A63" s="15" t="s">
        <v>314</v>
      </c>
      <c r="B63" s="5" t="s">
        <v>315</v>
      </c>
      <c r="C63" s="5" t="s">
        <v>193</v>
      </c>
      <c r="D63" s="6" t="s">
        <v>194</v>
      </c>
      <c r="E63" s="5" t="s">
        <v>222</v>
      </c>
      <c r="F63" s="16" t="s">
        <v>223</v>
      </c>
      <c r="G63" t="str">
        <f>IF(COUNTIFS(BHRAF201920[[#All],[OrgID]],'Practice Panel'!A63,BHRAF201920[[#All],[Rel_D]],'Diagnoses and Anticoagulation'!$C$17)&gt;0,"","Data Unavailable")</f>
        <v>Data Unavailable</v>
      </c>
      <c r="H63" t="s">
        <v>190</v>
      </c>
    </row>
    <row r="64" spans="1:8" x14ac:dyDescent="0.25">
      <c r="A64" s="12" t="s">
        <v>316</v>
      </c>
      <c r="B64" s="7" t="s">
        <v>317</v>
      </c>
      <c r="C64" s="7" t="s">
        <v>193</v>
      </c>
      <c r="D64" s="13" t="s">
        <v>194</v>
      </c>
      <c r="E64" s="7" t="s">
        <v>222</v>
      </c>
      <c r="F64" s="14" t="s">
        <v>223</v>
      </c>
      <c r="G64" t="str">
        <f>IF(COUNTIFS(BHRAF201920[[#All],[OrgID]],'Practice Panel'!A64,BHRAF201920[[#All],[Rel_D]],'Diagnoses and Anticoagulation'!$C$17)&gt;0,"","Data Unavailable")</f>
        <v>Data Unavailable</v>
      </c>
      <c r="H64" t="s">
        <v>190</v>
      </c>
    </row>
    <row r="65" spans="1:8" x14ac:dyDescent="0.25">
      <c r="A65" s="15" t="s">
        <v>318</v>
      </c>
      <c r="B65" s="5" t="s">
        <v>319</v>
      </c>
      <c r="C65" s="5" t="s">
        <v>193</v>
      </c>
      <c r="D65" s="6" t="s">
        <v>194</v>
      </c>
      <c r="E65" s="5" t="s">
        <v>222</v>
      </c>
      <c r="F65" s="16" t="s">
        <v>223</v>
      </c>
      <c r="G65" t="str">
        <f>IF(COUNTIFS(BHRAF201920[[#All],[OrgID]],'Practice Panel'!A65,BHRAF201920[[#All],[Rel_D]],'Diagnoses and Anticoagulation'!$C$17)&gt;0,"","Data Unavailable")</f>
        <v>Data Unavailable</v>
      </c>
      <c r="H65" t="s">
        <v>190</v>
      </c>
    </row>
    <row r="66" spans="1:8" x14ac:dyDescent="0.25">
      <c r="A66" s="12" t="s">
        <v>320</v>
      </c>
      <c r="B66" s="7" t="s">
        <v>321</v>
      </c>
      <c r="C66" s="7" t="s">
        <v>193</v>
      </c>
      <c r="D66" s="13" t="s">
        <v>194</v>
      </c>
      <c r="E66" s="7" t="s">
        <v>222</v>
      </c>
      <c r="F66" s="14" t="s">
        <v>223</v>
      </c>
      <c r="G66" t="str">
        <f>IF(COUNTIFS(BHRAF201920[[#All],[OrgID]],'Practice Panel'!A66,BHRAF201920[[#All],[Rel_D]],'Diagnoses and Anticoagulation'!$C$17)&gt;0,"","Data Unavailable")</f>
        <v>Data Unavailable</v>
      </c>
      <c r="H66" t="s">
        <v>190</v>
      </c>
    </row>
    <row r="67" spans="1:8" x14ac:dyDescent="0.25">
      <c r="A67" s="15" t="s">
        <v>322</v>
      </c>
      <c r="B67" s="5" t="s">
        <v>323</v>
      </c>
      <c r="C67" s="5" t="s">
        <v>193</v>
      </c>
      <c r="D67" s="6" t="s">
        <v>194</v>
      </c>
      <c r="E67" s="5" t="s">
        <v>222</v>
      </c>
      <c r="F67" s="16" t="s">
        <v>223</v>
      </c>
      <c r="G67" t="str">
        <f>IF(COUNTIFS(BHRAF201920[[#All],[OrgID]],'Practice Panel'!A67,BHRAF201920[[#All],[Rel_D]],'Diagnoses and Anticoagulation'!$C$17)&gt;0,"","Data Unavailable")</f>
        <v>Data Unavailable</v>
      </c>
      <c r="H67" t="s">
        <v>190</v>
      </c>
    </row>
    <row r="68" spans="1:8" x14ac:dyDescent="0.25">
      <c r="A68" s="12" t="s">
        <v>324</v>
      </c>
      <c r="B68" s="7" t="s">
        <v>325</v>
      </c>
      <c r="C68" s="7" t="s">
        <v>193</v>
      </c>
      <c r="D68" s="13" t="s">
        <v>194</v>
      </c>
      <c r="E68" s="7" t="s">
        <v>222</v>
      </c>
      <c r="F68" s="14" t="s">
        <v>223</v>
      </c>
      <c r="G68" t="str">
        <f>IF(COUNTIFS(BHRAF201920[[#All],[OrgID]],'Practice Panel'!A68,BHRAF201920[[#All],[Rel_D]],'Diagnoses and Anticoagulation'!$C$17)&gt;0,"","Data Unavailable")</f>
        <v>Data Unavailable</v>
      </c>
      <c r="H68" t="s">
        <v>190</v>
      </c>
    </row>
    <row r="69" spans="1:8" x14ac:dyDescent="0.25">
      <c r="A69" s="15" t="s">
        <v>326</v>
      </c>
      <c r="B69" s="5" t="s">
        <v>327</v>
      </c>
      <c r="C69" s="5" t="s">
        <v>193</v>
      </c>
      <c r="D69" s="6" t="s">
        <v>194</v>
      </c>
      <c r="E69" s="5" t="s">
        <v>222</v>
      </c>
      <c r="F69" s="16" t="s">
        <v>223</v>
      </c>
      <c r="G69" t="str">
        <f>IF(COUNTIFS(BHRAF201920[[#All],[OrgID]],'Practice Panel'!A69,BHRAF201920[[#All],[Rel_D]],'Diagnoses and Anticoagulation'!$C$17)&gt;0,"","Data Unavailable")</f>
        <v>Data Unavailable</v>
      </c>
      <c r="H69" t="s">
        <v>190</v>
      </c>
    </row>
    <row r="70" spans="1:8" x14ac:dyDescent="0.25">
      <c r="A70" s="12" t="s">
        <v>328</v>
      </c>
      <c r="B70" s="7" t="s">
        <v>329</v>
      </c>
      <c r="C70" s="7" t="s">
        <v>193</v>
      </c>
      <c r="D70" s="13" t="s">
        <v>194</v>
      </c>
      <c r="E70" s="7" t="s">
        <v>222</v>
      </c>
      <c r="F70" s="14" t="s">
        <v>223</v>
      </c>
      <c r="G70" t="str">
        <f>IF(COUNTIFS(BHRAF201920[[#All],[OrgID]],'Practice Panel'!A70,BHRAF201920[[#All],[Rel_D]],'Diagnoses and Anticoagulation'!$C$17)&gt;0,"","Data Unavailable")</f>
        <v>Data Unavailable</v>
      </c>
      <c r="H70" t="s">
        <v>190</v>
      </c>
    </row>
    <row r="71" spans="1:8" x14ac:dyDescent="0.25">
      <c r="A71" s="15" t="s">
        <v>330</v>
      </c>
      <c r="B71" s="5" t="s">
        <v>331</v>
      </c>
      <c r="C71" s="5" t="s">
        <v>193</v>
      </c>
      <c r="D71" s="6" t="s">
        <v>194</v>
      </c>
      <c r="E71" s="5" t="s">
        <v>222</v>
      </c>
      <c r="F71" s="16" t="s">
        <v>223</v>
      </c>
      <c r="G71" t="str">
        <f>IF(COUNTIFS(BHRAF201920[[#All],[OrgID]],'Practice Panel'!A71,BHRAF201920[[#All],[Rel_D]],'Diagnoses and Anticoagulation'!$C$17)&gt;0,"","Data Unavailable")</f>
        <v>Data Unavailable</v>
      </c>
      <c r="H71" t="s">
        <v>190</v>
      </c>
    </row>
    <row r="72" spans="1:8" x14ac:dyDescent="0.25">
      <c r="A72" s="12" t="s">
        <v>332</v>
      </c>
      <c r="B72" s="7" t="s">
        <v>333</v>
      </c>
      <c r="C72" s="7" t="s">
        <v>193</v>
      </c>
      <c r="D72" s="13" t="s">
        <v>194</v>
      </c>
      <c r="E72" s="7" t="s">
        <v>226</v>
      </c>
      <c r="F72" s="14" t="s">
        <v>227</v>
      </c>
      <c r="G72" t="str">
        <f>IF(COUNTIFS(BHRAF201920[[#All],[OrgID]],'Practice Panel'!A72,BHRAF201920[[#All],[Rel_D]],'Diagnoses and Anticoagulation'!$C$17)&gt;0,"","Data Unavailable")</f>
        <v>Data Unavailable</v>
      </c>
      <c r="H72" t="s">
        <v>265</v>
      </c>
    </row>
    <row r="73" spans="1:8" x14ac:dyDescent="0.25">
      <c r="A73" s="15" t="s">
        <v>334</v>
      </c>
      <c r="B73" s="5" t="s">
        <v>335</v>
      </c>
      <c r="C73" s="5" t="s">
        <v>193</v>
      </c>
      <c r="D73" s="6" t="s">
        <v>194</v>
      </c>
      <c r="E73" s="5" t="s">
        <v>226</v>
      </c>
      <c r="F73" s="16" t="s">
        <v>227</v>
      </c>
      <c r="G73" t="str">
        <f>IF(COUNTIFS(BHRAF201920[[#All],[OrgID]],'Practice Panel'!A73,BHRAF201920[[#All],[Rel_D]],'Diagnoses and Anticoagulation'!$C$17)&gt;0,"","Data Unavailable")</f>
        <v>Data Unavailable</v>
      </c>
      <c r="H73" t="s">
        <v>190</v>
      </c>
    </row>
    <row r="74" spans="1:8" x14ac:dyDescent="0.25">
      <c r="A74" s="12" t="s">
        <v>336</v>
      </c>
      <c r="B74" s="7" t="s">
        <v>337</v>
      </c>
      <c r="C74" s="7" t="s">
        <v>193</v>
      </c>
      <c r="D74" s="13" t="s">
        <v>194</v>
      </c>
      <c r="E74" s="7" t="s">
        <v>226</v>
      </c>
      <c r="F74" s="14" t="s">
        <v>227</v>
      </c>
      <c r="G74" t="str">
        <f>IF(COUNTIFS(BHRAF201920[[#All],[OrgID]],'Practice Panel'!A74,BHRAF201920[[#All],[Rel_D]],'Diagnoses and Anticoagulation'!$C$17)&gt;0,"","Data Unavailable")</f>
        <v>Data Unavailable</v>
      </c>
      <c r="H74" t="s">
        <v>190</v>
      </c>
    </row>
    <row r="75" spans="1:8" x14ac:dyDescent="0.25">
      <c r="A75" s="15" t="s">
        <v>338</v>
      </c>
      <c r="B75" s="5" t="s">
        <v>339</v>
      </c>
      <c r="C75" s="5" t="s">
        <v>193</v>
      </c>
      <c r="D75" s="6" t="s">
        <v>194</v>
      </c>
      <c r="E75" s="5" t="s">
        <v>226</v>
      </c>
      <c r="F75" s="16" t="s">
        <v>227</v>
      </c>
      <c r="G75" t="str">
        <f>IF(COUNTIFS(BHRAF201920[[#All],[OrgID]],'Practice Panel'!A75,BHRAF201920[[#All],[Rel_D]],'Diagnoses and Anticoagulation'!$C$17)&gt;0,"","Data Unavailable")</f>
        <v>Data Unavailable</v>
      </c>
      <c r="H75" t="s">
        <v>190</v>
      </c>
    </row>
    <row r="76" spans="1:8" x14ac:dyDescent="0.25">
      <c r="A76" s="12" t="s">
        <v>340</v>
      </c>
      <c r="B76" s="7" t="s">
        <v>341</v>
      </c>
      <c r="C76" s="7" t="s">
        <v>193</v>
      </c>
      <c r="D76" s="13" t="s">
        <v>194</v>
      </c>
      <c r="E76" s="7" t="s">
        <v>226</v>
      </c>
      <c r="F76" s="14" t="s">
        <v>227</v>
      </c>
      <c r="G76" t="str">
        <f>IF(COUNTIFS(BHRAF201920[[#All],[OrgID]],'Practice Panel'!A76,BHRAF201920[[#All],[Rel_D]],'Diagnoses and Anticoagulation'!$C$17)&gt;0,"","Data Unavailable")</f>
        <v>Data Unavailable</v>
      </c>
      <c r="H76" t="s">
        <v>190</v>
      </c>
    </row>
    <row r="77" spans="1:8" x14ac:dyDescent="0.25">
      <c r="A77" s="15" t="s">
        <v>342</v>
      </c>
      <c r="B77" s="5" t="s">
        <v>343</v>
      </c>
      <c r="C77" s="5" t="s">
        <v>193</v>
      </c>
      <c r="D77" s="6" t="s">
        <v>194</v>
      </c>
      <c r="E77" s="5" t="s">
        <v>226</v>
      </c>
      <c r="F77" s="16" t="s">
        <v>227</v>
      </c>
      <c r="G77" t="str">
        <f>IF(COUNTIFS(BHRAF201920[[#All],[OrgID]],'Practice Panel'!A77,BHRAF201920[[#All],[Rel_D]],'Diagnoses and Anticoagulation'!$C$17)&gt;0,"","Data Unavailable")</f>
        <v>Data Unavailable</v>
      </c>
      <c r="H77" t="s">
        <v>190</v>
      </c>
    </row>
    <row r="78" spans="1:8" x14ac:dyDescent="0.25">
      <c r="A78" s="12" t="s">
        <v>344</v>
      </c>
      <c r="B78" s="7" t="s">
        <v>345</v>
      </c>
      <c r="C78" s="7" t="s">
        <v>193</v>
      </c>
      <c r="D78" s="13" t="s">
        <v>194</v>
      </c>
      <c r="E78" s="7" t="s">
        <v>226</v>
      </c>
      <c r="F78" s="14" t="s">
        <v>227</v>
      </c>
      <c r="G78" t="str">
        <f>IF(COUNTIFS(BHRAF201920[[#All],[OrgID]],'Practice Panel'!A78,BHRAF201920[[#All],[Rel_D]],'Diagnoses and Anticoagulation'!$C$17)&gt;0,"","Data Unavailable")</f>
        <v>Data Unavailable</v>
      </c>
      <c r="H78" t="s">
        <v>190</v>
      </c>
    </row>
    <row r="79" spans="1:8" x14ac:dyDescent="0.25">
      <c r="A79" s="15" t="s">
        <v>346</v>
      </c>
      <c r="B79" s="5" t="s">
        <v>347</v>
      </c>
      <c r="C79" s="5" t="s">
        <v>193</v>
      </c>
      <c r="D79" s="6" t="s">
        <v>194</v>
      </c>
      <c r="E79" s="5" t="s">
        <v>226</v>
      </c>
      <c r="F79" s="16" t="s">
        <v>227</v>
      </c>
      <c r="G79" t="str">
        <f>IF(COUNTIFS(BHRAF201920[[#All],[OrgID]],'Practice Panel'!A79,BHRAF201920[[#All],[Rel_D]],'Diagnoses and Anticoagulation'!$C$17)&gt;0,"","Data Unavailable")</f>
        <v>Data Unavailable</v>
      </c>
      <c r="H79" t="s">
        <v>190</v>
      </c>
    </row>
    <row r="80" spans="1:8" x14ac:dyDescent="0.25">
      <c r="A80" s="15" t="s">
        <v>348</v>
      </c>
      <c r="B80" s="5" t="s">
        <v>349</v>
      </c>
      <c r="C80" s="5" t="s">
        <v>193</v>
      </c>
      <c r="D80" s="6" t="s">
        <v>194</v>
      </c>
      <c r="E80" s="5" t="s">
        <v>226</v>
      </c>
      <c r="F80" s="16" t="s">
        <v>227</v>
      </c>
      <c r="G80" t="str">
        <f>IF(COUNTIFS(BHRAF201920[[#All],[OrgID]],'Practice Panel'!A80,BHRAF201920[[#All],[Rel_D]],'Diagnoses and Anticoagulation'!$C$17)&gt;0,"","Data Unavailable")</f>
        <v>Data Unavailable</v>
      </c>
      <c r="H80" t="s">
        <v>190</v>
      </c>
    </row>
    <row r="81" spans="1:8" x14ac:dyDescent="0.25">
      <c r="A81" s="12" t="s">
        <v>350</v>
      </c>
      <c r="B81" s="7" t="s">
        <v>351</v>
      </c>
      <c r="C81" s="7" t="s">
        <v>193</v>
      </c>
      <c r="D81" s="13" t="s">
        <v>194</v>
      </c>
      <c r="E81" s="7" t="s">
        <v>226</v>
      </c>
      <c r="F81" s="14" t="s">
        <v>227</v>
      </c>
      <c r="G81" t="str">
        <f>IF(COUNTIFS(BHRAF201920[[#All],[OrgID]],'Practice Panel'!A81,BHRAF201920[[#All],[Rel_D]],'Diagnoses and Anticoagulation'!$C$17)&gt;0,"","Data Unavailable")</f>
        <v>Data Unavailable</v>
      </c>
      <c r="H81" t="s">
        <v>190</v>
      </c>
    </row>
    <row r="82" spans="1:8" x14ac:dyDescent="0.25">
      <c r="A82" s="15" t="s">
        <v>352</v>
      </c>
      <c r="B82" s="5" t="s">
        <v>353</v>
      </c>
      <c r="C82" s="5" t="s">
        <v>193</v>
      </c>
      <c r="D82" s="6" t="s">
        <v>194</v>
      </c>
      <c r="E82" s="5" t="s">
        <v>226</v>
      </c>
      <c r="F82" s="16" t="s">
        <v>227</v>
      </c>
      <c r="G82" t="str">
        <f>IF(COUNTIFS(BHRAF201920[[#All],[OrgID]],'Practice Panel'!A82,BHRAF201920[[#All],[Rel_D]],'Diagnoses and Anticoagulation'!$C$17)&gt;0,"","Data Unavailable")</f>
        <v>Data Unavailable</v>
      </c>
      <c r="H82" t="s">
        <v>190</v>
      </c>
    </row>
    <row r="83" spans="1:8" x14ac:dyDescent="0.25">
      <c r="A83" s="12" t="s">
        <v>354</v>
      </c>
      <c r="B83" s="7" t="s">
        <v>355</v>
      </c>
      <c r="C83" s="7" t="s">
        <v>193</v>
      </c>
      <c r="D83" s="13" t="s">
        <v>194</v>
      </c>
      <c r="E83" s="7" t="s">
        <v>226</v>
      </c>
      <c r="F83" s="14" t="s">
        <v>227</v>
      </c>
      <c r="G83" t="str">
        <f>IF(COUNTIFS(BHRAF201920[[#All],[OrgID]],'Practice Panel'!A83,BHRAF201920[[#All],[Rel_D]],'Diagnoses and Anticoagulation'!$C$17)&gt;0,"","Data Unavailable")</f>
        <v>Data Unavailable</v>
      </c>
      <c r="H83" t="s">
        <v>190</v>
      </c>
    </row>
    <row r="84" spans="1:8" x14ac:dyDescent="0.25">
      <c r="A84" s="15" t="s">
        <v>356</v>
      </c>
      <c r="B84" s="5" t="s">
        <v>357</v>
      </c>
      <c r="C84" s="5" t="s">
        <v>193</v>
      </c>
      <c r="D84" s="6" t="s">
        <v>194</v>
      </c>
      <c r="E84" s="5" t="s">
        <v>226</v>
      </c>
      <c r="F84" s="16" t="s">
        <v>227</v>
      </c>
      <c r="G84" t="str">
        <f>IF(COUNTIFS(BHRAF201920[[#All],[OrgID]],'Practice Panel'!A84,BHRAF201920[[#All],[Rel_D]],'Diagnoses and Anticoagulation'!$C$17)&gt;0,"","Data Unavailable")</f>
        <v>Data Unavailable</v>
      </c>
      <c r="H84" t="s">
        <v>190</v>
      </c>
    </row>
    <row r="85" spans="1:8" x14ac:dyDescent="0.25">
      <c r="A85" s="12" t="s">
        <v>358</v>
      </c>
      <c r="B85" s="7" t="s">
        <v>359</v>
      </c>
      <c r="C85" s="7" t="s">
        <v>193</v>
      </c>
      <c r="D85" s="13" t="s">
        <v>194</v>
      </c>
      <c r="E85" s="7" t="s">
        <v>226</v>
      </c>
      <c r="F85" s="14" t="s">
        <v>227</v>
      </c>
      <c r="G85" t="str">
        <f>IF(COUNTIFS(BHRAF201920[[#All],[OrgID]],'Practice Panel'!A85,BHRAF201920[[#All],[Rel_D]],'Diagnoses and Anticoagulation'!$C$17)&gt;0,"","Data Unavailable")</f>
        <v>Data Unavailable</v>
      </c>
      <c r="H85" t="s">
        <v>190</v>
      </c>
    </row>
    <row r="86" spans="1:8" x14ac:dyDescent="0.25">
      <c r="A86" s="15" t="s">
        <v>360</v>
      </c>
      <c r="B86" s="5" t="s">
        <v>361</v>
      </c>
      <c r="C86" s="5" t="s">
        <v>193</v>
      </c>
      <c r="D86" s="6" t="s">
        <v>194</v>
      </c>
      <c r="E86" s="5" t="s">
        <v>226</v>
      </c>
      <c r="F86" s="16" t="s">
        <v>227</v>
      </c>
      <c r="G86" t="str">
        <f>IF(COUNTIFS(BHRAF201920[[#All],[OrgID]],'Practice Panel'!A86,BHRAF201920[[#All],[Rel_D]],'Diagnoses and Anticoagulation'!$C$17)&gt;0,"","Data Unavailable")</f>
        <v>Data Unavailable</v>
      </c>
      <c r="H86" t="s">
        <v>190</v>
      </c>
    </row>
    <row r="87" spans="1:8" x14ac:dyDescent="0.25">
      <c r="A87" s="12" t="s">
        <v>362</v>
      </c>
      <c r="B87" s="7" t="s">
        <v>363</v>
      </c>
      <c r="C87" s="7" t="s">
        <v>193</v>
      </c>
      <c r="D87" s="13" t="s">
        <v>194</v>
      </c>
      <c r="E87" s="7" t="s">
        <v>226</v>
      </c>
      <c r="F87" s="14" t="s">
        <v>227</v>
      </c>
      <c r="G87" t="str">
        <f>IF(COUNTIFS(BHRAF201920[[#All],[OrgID]],'Practice Panel'!A87,BHRAF201920[[#All],[Rel_D]],'Diagnoses and Anticoagulation'!$C$17)&gt;0,"","Data Unavailable")</f>
        <v>Data Unavailable</v>
      </c>
      <c r="H87" t="s">
        <v>190</v>
      </c>
    </row>
    <row r="88" spans="1:8" x14ac:dyDescent="0.25">
      <c r="A88" s="15" t="s">
        <v>25</v>
      </c>
      <c r="B88" s="5" t="s">
        <v>27</v>
      </c>
      <c r="C88" s="5" t="s">
        <v>199</v>
      </c>
      <c r="D88" s="6" t="s">
        <v>0</v>
      </c>
      <c r="E88" s="5" t="s">
        <v>26</v>
      </c>
      <c r="F88" s="16" t="s">
        <v>230</v>
      </c>
      <c r="G88" t="str">
        <f>IF(COUNTIFS(BHRAF201920[[#All],[OrgID]],'Practice Panel'!A88,BHRAF201920[[#All],[Rel_D]],'Diagnoses and Anticoagulation'!$C$17)&gt;0,"","Data Unavailable")</f>
        <v>Data Unavailable</v>
      </c>
      <c r="H88" t="s">
        <v>190</v>
      </c>
    </row>
    <row r="89" spans="1:8" x14ac:dyDescent="0.25">
      <c r="A89" s="12" t="s">
        <v>28</v>
      </c>
      <c r="B89" s="7" t="s">
        <v>29</v>
      </c>
      <c r="C89" s="7" t="s">
        <v>199</v>
      </c>
      <c r="D89" s="13" t="s">
        <v>0</v>
      </c>
      <c r="E89" s="7" t="s">
        <v>26</v>
      </c>
      <c r="F89" s="14" t="s">
        <v>230</v>
      </c>
      <c r="G89" t="str">
        <f>IF(COUNTIFS(BHRAF201920[[#All],[OrgID]],'Practice Panel'!A89,BHRAF201920[[#All],[Rel_D]],'Diagnoses and Anticoagulation'!$C$17)&gt;0,"","Data Unavailable")</f>
        <v>Data Unavailable</v>
      </c>
      <c r="H89" t="s">
        <v>190</v>
      </c>
    </row>
    <row r="90" spans="1:8" x14ac:dyDescent="0.25">
      <c r="A90" s="15" t="s">
        <v>30</v>
      </c>
      <c r="B90" s="5" t="s">
        <v>31</v>
      </c>
      <c r="C90" s="5" t="s">
        <v>199</v>
      </c>
      <c r="D90" s="6" t="s">
        <v>0</v>
      </c>
      <c r="E90" s="5" t="s">
        <v>26</v>
      </c>
      <c r="F90" s="16" t="s">
        <v>230</v>
      </c>
      <c r="G90" t="str">
        <f>IF(COUNTIFS(BHRAF201920[[#All],[OrgID]],'Practice Panel'!A90,BHRAF201920[[#All],[Rel_D]],'Diagnoses and Anticoagulation'!$C$17)&gt;0,"","Data Unavailable")</f>
        <v>Data Unavailable</v>
      </c>
      <c r="H90" t="s">
        <v>190</v>
      </c>
    </row>
    <row r="91" spans="1:8" x14ac:dyDescent="0.25">
      <c r="A91" s="12" t="s">
        <v>32</v>
      </c>
      <c r="B91" s="7" t="s">
        <v>33</v>
      </c>
      <c r="C91" s="7" t="s">
        <v>199</v>
      </c>
      <c r="D91" s="13" t="s">
        <v>0</v>
      </c>
      <c r="E91" s="7" t="s">
        <v>26</v>
      </c>
      <c r="F91" s="14" t="s">
        <v>230</v>
      </c>
      <c r="G91" t="str">
        <f>IF(COUNTIFS(BHRAF201920[[#All],[OrgID]],'Practice Panel'!A91,BHRAF201920[[#All],[Rel_D]],'Diagnoses and Anticoagulation'!$C$17)&gt;0,"","Data Unavailable")</f>
        <v>Data Unavailable</v>
      </c>
      <c r="H91" t="s">
        <v>190</v>
      </c>
    </row>
    <row r="92" spans="1:8" x14ac:dyDescent="0.25">
      <c r="A92" s="15" t="s">
        <v>34</v>
      </c>
      <c r="B92" s="5" t="s">
        <v>35</v>
      </c>
      <c r="C92" s="5" t="s">
        <v>199</v>
      </c>
      <c r="D92" s="6" t="s">
        <v>0</v>
      </c>
      <c r="E92" s="5" t="s">
        <v>26</v>
      </c>
      <c r="F92" s="16" t="s">
        <v>230</v>
      </c>
      <c r="G92" t="str">
        <f>IF(COUNTIFS(BHRAF201920[[#All],[OrgID]],'Practice Panel'!A92,BHRAF201920[[#All],[Rel_D]],'Diagnoses and Anticoagulation'!$C$17)&gt;0,"","Data Unavailable")</f>
        <v>Data Unavailable</v>
      </c>
      <c r="H92" t="s">
        <v>190</v>
      </c>
    </row>
    <row r="93" spans="1:8" x14ac:dyDescent="0.25">
      <c r="A93" s="12" t="s">
        <v>36</v>
      </c>
      <c r="B93" s="7" t="s">
        <v>37</v>
      </c>
      <c r="C93" s="7" t="s">
        <v>199</v>
      </c>
      <c r="D93" s="13" t="s">
        <v>0</v>
      </c>
      <c r="E93" s="7" t="s">
        <v>26</v>
      </c>
      <c r="F93" s="14" t="s">
        <v>230</v>
      </c>
      <c r="G93" t="str">
        <f>IF(COUNTIFS(BHRAF201920[[#All],[OrgID]],'Practice Panel'!A93,BHRAF201920[[#All],[Rel_D]],'Diagnoses and Anticoagulation'!$C$17)&gt;0,"","Data Unavailable")</f>
        <v>Data Unavailable</v>
      </c>
      <c r="H93" t="s">
        <v>190</v>
      </c>
    </row>
    <row r="94" spans="1:8" x14ac:dyDescent="0.25">
      <c r="A94" s="15" t="s">
        <v>38</v>
      </c>
      <c r="B94" s="5" t="s">
        <v>39</v>
      </c>
      <c r="C94" s="5" t="s">
        <v>199</v>
      </c>
      <c r="D94" s="6" t="s">
        <v>0</v>
      </c>
      <c r="E94" s="5" t="s">
        <v>26</v>
      </c>
      <c r="F94" s="16" t="s">
        <v>230</v>
      </c>
      <c r="G94" t="str">
        <f>IF(COUNTIFS(BHRAF201920[[#All],[OrgID]],'Practice Panel'!A94,BHRAF201920[[#All],[Rel_D]],'Diagnoses and Anticoagulation'!$C$17)&gt;0,"","Data Unavailable")</f>
        <v>Data Unavailable</v>
      </c>
      <c r="H94" t="s">
        <v>190</v>
      </c>
    </row>
    <row r="95" spans="1:8" x14ac:dyDescent="0.25">
      <c r="A95" s="12" t="s">
        <v>40</v>
      </c>
      <c r="B95" s="7" t="s">
        <v>41</v>
      </c>
      <c r="C95" s="7" t="s">
        <v>199</v>
      </c>
      <c r="D95" s="13" t="s">
        <v>0</v>
      </c>
      <c r="E95" s="7" t="s">
        <v>26</v>
      </c>
      <c r="F95" s="14" t="s">
        <v>230</v>
      </c>
      <c r="G95" t="str">
        <f>IF(COUNTIFS(BHRAF201920[[#All],[OrgID]],'Practice Panel'!A95,BHRAF201920[[#All],[Rel_D]],'Diagnoses and Anticoagulation'!$C$17)&gt;0,"","Data Unavailable")</f>
        <v>Data Unavailable</v>
      </c>
      <c r="H95" t="s">
        <v>190</v>
      </c>
    </row>
    <row r="96" spans="1:8" x14ac:dyDescent="0.25">
      <c r="A96" s="15" t="s">
        <v>42</v>
      </c>
      <c r="B96" s="5" t="s">
        <v>44</v>
      </c>
      <c r="C96" s="5" t="s">
        <v>199</v>
      </c>
      <c r="D96" s="6" t="s">
        <v>0</v>
      </c>
      <c r="E96" s="5" t="s">
        <v>43</v>
      </c>
      <c r="F96" s="16" t="s">
        <v>233</v>
      </c>
      <c r="G96" t="str">
        <f>IF(COUNTIFS(BHRAF201920[[#All],[OrgID]],'Practice Panel'!A96,BHRAF201920[[#All],[Rel_D]],'Diagnoses and Anticoagulation'!$C$17)&gt;0,"","Data Unavailable")</f>
        <v>Data Unavailable</v>
      </c>
      <c r="H96" t="s">
        <v>190</v>
      </c>
    </row>
    <row r="97" spans="1:8" x14ac:dyDescent="0.25">
      <c r="A97" s="12" t="s">
        <v>45</v>
      </c>
      <c r="B97" s="7" t="s">
        <v>46</v>
      </c>
      <c r="C97" s="7" t="s">
        <v>199</v>
      </c>
      <c r="D97" s="13" t="s">
        <v>0</v>
      </c>
      <c r="E97" s="7" t="s">
        <v>43</v>
      </c>
      <c r="F97" s="14" t="s">
        <v>233</v>
      </c>
      <c r="G97" t="str">
        <f>IF(COUNTIFS(BHRAF201920[[#All],[OrgID]],'Practice Panel'!A97,BHRAF201920[[#All],[Rel_D]],'Diagnoses and Anticoagulation'!$C$17)&gt;0,"","Data Unavailable")</f>
        <v>Data Unavailable</v>
      </c>
      <c r="H97" t="s">
        <v>190</v>
      </c>
    </row>
    <row r="98" spans="1:8" x14ac:dyDescent="0.25">
      <c r="A98" s="15" t="s">
        <v>47</v>
      </c>
      <c r="B98" s="5" t="s">
        <v>48</v>
      </c>
      <c r="C98" s="5" t="s">
        <v>199</v>
      </c>
      <c r="D98" s="6" t="s">
        <v>0</v>
      </c>
      <c r="E98" s="5" t="s">
        <v>43</v>
      </c>
      <c r="F98" s="16" t="s">
        <v>233</v>
      </c>
      <c r="G98" t="str">
        <f>IF(COUNTIFS(BHRAF201920[[#All],[OrgID]],'Practice Panel'!A98,BHRAF201920[[#All],[Rel_D]],'Diagnoses and Anticoagulation'!$C$17)&gt;0,"","Data Unavailable")</f>
        <v>Data Unavailable</v>
      </c>
      <c r="H98" t="s">
        <v>190</v>
      </c>
    </row>
    <row r="99" spans="1:8" x14ac:dyDescent="0.25">
      <c r="A99" s="12" t="s">
        <v>49</v>
      </c>
      <c r="B99" s="7" t="s">
        <v>50</v>
      </c>
      <c r="C99" s="7" t="s">
        <v>199</v>
      </c>
      <c r="D99" s="13" t="s">
        <v>0</v>
      </c>
      <c r="E99" s="7" t="s">
        <v>43</v>
      </c>
      <c r="F99" s="14" t="s">
        <v>233</v>
      </c>
      <c r="G99" t="str">
        <f>IF(COUNTIFS(BHRAF201920[[#All],[OrgID]],'Practice Panel'!A99,BHRAF201920[[#All],[Rel_D]],'Diagnoses and Anticoagulation'!$C$17)&gt;0,"","Data Unavailable")</f>
        <v>Data Unavailable</v>
      </c>
      <c r="H99" t="s">
        <v>190</v>
      </c>
    </row>
    <row r="100" spans="1:8" x14ac:dyDescent="0.25">
      <c r="A100" s="15" t="s">
        <v>51</v>
      </c>
      <c r="B100" s="5" t="s">
        <v>52</v>
      </c>
      <c r="C100" s="5" t="s">
        <v>199</v>
      </c>
      <c r="D100" s="6" t="s">
        <v>0</v>
      </c>
      <c r="E100" s="5" t="s">
        <v>43</v>
      </c>
      <c r="F100" s="16" t="s">
        <v>233</v>
      </c>
      <c r="G100" t="str">
        <f>IF(COUNTIFS(BHRAF201920[[#All],[OrgID]],'Practice Panel'!A100,BHRAF201920[[#All],[Rel_D]],'Diagnoses and Anticoagulation'!$C$17)&gt;0,"","Data Unavailable")</f>
        <v>Data Unavailable</v>
      </c>
      <c r="H100" t="s">
        <v>190</v>
      </c>
    </row>
    <row r="101" spans="1:8" x14ac:dyDescent="0.25">
      <c r="A101" s="12" t="s">
        <v>108</v>
      </c>
      <c r="B101" s="7" t="s">
        <v>110</v>
      </c>
      <c r="C101" s="7" t="s">
        <v>199</v>
      </c>
      <c r="D101" s="13" t="s">
        <v>0</v>
      </c>
      <c r="E101" s="7" t="s">
        <v>43</v>
      </c>
      <c r="F101" s="14" t="s">
        <v>233</v>
      </c>
      <c r="G101" t="str">
        <f>IF(COUNTIFS(BHRAF201920[[#All],[OrgID]],'Practice Panel'!A101,BHRAF201920[[#All],[Rel_D]],'Diagnoses and Anticoagulation'!$C$17)&gt;0,"","Data Unavailable")</f>
        <v>Data Unavailable</v>
      </c>
      <c r="H101" t="s">
        <v>190</v>
      </c>
    </row>
    <row r="102" spans="1:8" x14ac:dyDescent="0.25">
      <c r="A102" s="15" t="s">
        <v>53</v>
      </c>
      <c r="B102" s="5" t="s">
        <v>54</v>
      </c>
      <c r="C102" s="5" t="s">
        <v>199</v>
      </c>
      <c r="D102" s="6" t="s">
        <v>0</v>
      </c>
      <c r="E102" s="5" t="s">
        <v>43</v>
      </c>
      <c r="F102" s="16" t="s">
        <v>233</v>
      </c>
      <c r="G102" t="str">
        <f>IF(COUNTIFS(BHRAF201920[[#All],[OrgID]],'Practice Panel'!A102,BHRAF201920[[#All],[Rel_D]],'Diagnoses and Anticoagulation'!$C$17)&gt;0,"","Data Unavailable")</f>
        <v>Data Unavailable</v>
      </c>
      <c r="H102" t="s">
        <v>190</v>
      </c>
    </row>
    <row r="103" spans="1:8" x14ac:dyDescent="0.25">
      <c r="A103" s="12" t="s">
        <v>55</v>
      </c>
      <c r="B103" s="7" t="s">
        <v>56</v>
      </c>
      <c r="C103" s="7" t="s">
        <v>199</v>
      </c>
      <c r="D103" s="13" t="s">
        <v>0</v>
      </c>
      <c r="E103" s="7" t="s">
        <v>43</v>
      </c>
      <c r="F103" s="14" t="s">
        <v>233</v>
      </c>
      <c r="G103" t="str">
        <f>IF(COUNTIFS(BHRAF201920[[#All],[OrgID]],'Practice Panel'!A103,BHRAF201920[[#All],[Rel_D]],'Diagnoses and Anticoagulation'!$C$17)&gt;0,"","Data Unavailable")</f>
        <v>Data Unavailable</v>
      </c>
      <c r="H103" t="s">
        <v>190</v>
      </c>
    </row>
    <row r="104" spans="1:8" x14ac:dyDescent="0.25">
      <c r="A104" s="15" t="s">
        <v>57</v>
      </c>
      <c r="B104" s="5" t="s">
        <v>59</v>
      </c>
      <c r="C104" s="5" t="s">
        <v>199</v>
      </c>
      <c r="D104" s="6" t="s">
        <v>0</v>
      </c>
      <c r="E104" s="5" t="s">
        <v>58</v>
      </c>
      <c r="F104" s="16" t="s">
        <v>236</v>
      </c>
      <c r="G104" t="str">
        <f>IF(COUNTIFS(BHRAF201920[[#All],[OrgID]],'Practice Panel'!A104,BHRAF201920[[#All],[Rel_D]],'Diagnoses and Anticoagulation'!$C$17)&gt;0,"","Data Unavailable")</f>
        <v>Data Unavailable</v>
      </c>
      <c r="H104" t="s">
        <v>190</v>
      </c>
    </row>
    <row r="105" spans="1:8" x14ac:dyDescent="0.25">
      <c r="A105" s="12" t="s">
        <v>60</v>
      </c>
      <c r="B105" s="7" t="s">
        <v>61</v>
      </c>
      <c r="C105" s="7" t="s">
        <v>199</v>
      </c>
      <c r="D105" s="13" t="s">
        <v>0</v>
      </c>
      <c r="E105" s="7" t="s">
        <v>58</v>
      </c>
      <c r="F105" s="14" t="s">
        <v>236</v>
      </c>
      <c r="G105" t="str">
        <f>IF(COUNTIFS(BHRAF201920[[#All],[OrgID]],'Practice Panel'!A105,BHRAF201920[[#All],[Rel_D]],'Diagnoses and Anticoagulation'!$C$17)&gt;0,"","Data Unavailable")</f>
        <v>Data Unavailable</v>
      </c>
      <c r="H105" t="s">
        <v>190</v>
      </c>
    </row>
    <row r="106" spans="1:8" x14ac:dyDescent="0.25">
      <c r="A106" s="15" t="s">
        <v>62</v>
      </c>
      <c r="B106" s="5" t="s">
        <v>63</v>
      </c>
      <c r="C106" s="5" t="s">
        <v>199</v>
      </c>
      <c r="D106" s="6" t="s">
        <v>0</v>
      </c>
      <c r="E106" s="5" t="s">
        <v>58</v>
      </c>
      <c r="F106" s="16" t="s">
        <v>236</v>
      </c>
      <c r="G106" t="str">
        <f>IF(COUNTIFS(BHRAF201920[[#All],[OrgID]],'Practice Panel'!A106,BHRAF201920[[#All],[Rel_D]],'Diagnoses and Anticoagulation'!$C$17)&gt;0,"","Data Unavailable")</f>
        <v>Data Unavailable</v>
      </c>
      <c r="H106" t="s">
        <v>190</v>
      </c>
    </row>
    <row r="107" spans="1:8" x14ac:dyDescent="0.25">
      <c r="A107" s="12" t="s">
        <v>64</v>
      </c>
      <c r="B107" s="7" t="s">
        <v>65</v>
      </c>
      <c r="C107" s="7" t="s">
        <v>199</v>
      </c>
      <c r="D107" s="13" t="s">
        <v>0</v>
      </c>
      <c r="E107" s="7" t="s">
        <v>58</v>
      </c>
      <c r="F107" s="14" t="s">
        <v>236</v>
      </c>
      <c r="G107" t="str">
        <f>IF(COUNTIFS(BHRAF201920[[#All],[OrgID]],'Practice Panel'!A107,BHRAF201920[[#All],[Rel_D]],'Diagnoses and Anticoagulation'!$C$17)&gt;0,"","Data Unavailable")</f>
        <v>Data Unavailable</v>
      </c>
      <c r="H107" t="s">
        <v>190</v>
      </c>
    </row>
    <row r="108" spans="1:8" x14ac:dyDescent="0.25">
      <c r="A108" s="15" t="s">
        <v>66</v>
      </c>
      <c r="B108" s="5" t="s">
        <v>67</v>
      </c>
      <c r="C108" s="5" t="s">
        <v>199</v>
      </c>
      <c r="D108" s="6" t="s">
        <v>0</v>
      </c>
      <c r="E108" s="5" t="s">
        <v>58</v>
      </c>
      <c r="F108" s="16" t="s">
        <v>236</v>
      </c>
      <c r="G108" t="str">
        <f>IF(COUNTIFS(BHRAF201920[[#All],[OrgID]],'Practice Panel'!A108,BHRAF201920[[#All],[Rel_D]],'Diagnoses and Anticoagulation'!$C$17)&gt;0,"","Data Unavailable")</f>
        <v>Data Unavailable</v>
      </c>
      <c r="H108" t="s">
        <v>190</v>
      </c>
    </row>
    <row r="109" spans="1:8" x14ac:dyDescent="0.25">
      <c r="A109" s="12" t="s">
        <v>68</v>
      </c>
      <c r="B109" s="7" t="s">
        <v>69</v>
      </c>
      <c r="C109" s="7" t="s">
        <v>199</v>
      </c>
      <c r="D109" s="13" t="s">
        <v>0</v>
      </c>
      <c r="E109" s="7" t="s">
        <v>58</v>
      </c>
      <c r="F109" s="14" t="s">
        <v>236</v>
      </c>
      <c r="G109" t="str">
        <f>IF(COUNTIFS(BHRAF201920[[#All],[OrgID]],'Practice Panel'!A109,BHRAF201920[[#All],[Rel_D]],'Diagnoses and Anticoagulation'!$C$17)&gt;0,"","Data Unavailable")</f>
        <v>Data Unavailable</v>
      </c>
      <c r="H109" t="s">
        <v>190</v>
      </c>
    </row>
    <row r="110" spans="1:8" x14ac:dyDescent="0.25">
      <c r="A110" s="15" t="s">
        <v>70</v>
      </c>
      <c r="B110" s="5" t="s">
        <v>71</v>
      </c>
      <c r="C110" s="5" t="s">
        <v>199</v>
      </c>
      <c r="D110" s="6" t="s">
        <v>0</v>
      </c>
      <c r="E110" s="5" t="s">
        <v>58</v>
      </c>
      <c r="F110" s="16" t="s">
        <v>236</v>
      </c>
      <c r="G110" t="str">
        <f>IF(COUNTIFS(BHRAF201920[[#All],[OrgID]],'Practice Panel'!A110,BHRAF201920[[#All],[Rel_D]],'Diagnoses and Anticoagulation'!$C$17)&gt;0,"","Data Unavailable")</f>
        <v>Data Unavailable</v>
      </c>
      <c r="H110" t="s">
        <v>190</v>
      </c>
    </row>
    <row r="111" spans="1:8" x14ac:dyDescent="0.25">
      <c r="A111" s="12" t="s">
        <v>72</v>
      </c>
      <c r="B111" s="7" t="s">
        <v>73</v>
      </c>
      <c r="C111" s="7" t="s">
        <v>199</v>
      </c>
      <c r="D111" s="13" t="s">
        <v>0</v>
      </c>
      <c r="E111" s="7" t="s">
        <v>58</v>
      </c>
      <c r="F111" s="14" t="s">
        <v>236</v>
      </c>
      <c r="G111" t="str">
        <f>IF(COUNTIFS(BHRAF201920[[#All],[OrgID]],'Practice Panel'!A111,BHRAF201920[[#All],[Rel_D]],'Diagnoses and Anticoagulation'!$C$17)&gt;0,"","Data Unavailable")</f>
        <v>Data Unavailable</v>
      </c>
      <c r="H111" t="s">
        <v>190</v>
      </c>
    </row>
    <row r="112" spans="1:8" x14ac:dyDescent="0.25">
      <c r="A112" s="15" t="s">
        <v>77</v>
      </c>
      <c r="B112" s="5" t="s">
        <v>78</v>
      </c>
      <c r="C112" s="5" t="s">
        <v>199</v>
      </c>
      <c r="D112" s="6" t="s">
        <v>0</v>
      </c>
      <c r="E112" s="5" t="s">
        <v>75</v>
      </c>
      <c r="F112" s="16" t="s">
        <v>239</v>
      </c>
      <c r="G112" t="str">
        <f>IF(COUNTIFS(BHRAF201920[[#All],[OrgID]],'Practice Panel'!A112,BHRAF201920[[#All],[Rel_D]],'Diagnoses and Anticoagulation'!$C$17)&gt;0,"","Data Unavailable")</f>
        <v>Data Unavailable</v>
      </c>
      <c r="H112" t="s">
        <v>190</v>
      </c>
    </row>
    <row r="113" spans="1:8" x14ac:dyDescent="0.25">
      <c r="A113" s="12" t="s">
        <v>79</v>
      </c>
      <c r="B113" s="7" t="s">
        <v>80</v>
      </c>
      <c r="C113" s="7" t="s">
        <v>199</v>
      </c>
      <c r="D113" s="13" t="s">
        <v>0</v>
      </c>
      <c r="E113" s="7" t="s">
        <v>75</v>
      </c>
      <c r="F113" s="14" t="s">
        <v>239</v>
      </c>
      <c r="G113" t="str">
        <f>IF(COUNTIFS(BHRAF201920[[#All],[OrgID]],'Practice Panel'!A113,BHRAF201920[[#All],[Rel_D]],'Diagnoses and Anticoagulation'!$C$17)&gt;0,"","Data Unavailable")</f>
        <v>Data Unavailable</v>
      </c>
      <c r="H113" t="s">
        <v>190</v>
      </c>
    </row>
    <row r="114" spans="1:8" x14ac:dyDescent="0.25">
      <c r="A114" s="15" t="s">
        <v>81</v>
      </c>
      <c r="B114" s="5" t="s">
        <v>82</v>
      </c>
      <c r="C114" s="5" t="s">
        <v>199</v>
      </c>
      <c r="D114" s="6" t="s">
        <v>0</v>
      </c>
      <c r="E114" s="5" t="s">
        <v>75</v>
      </c>
      <c r="F114" s="16" t="s">
        <v>239</v>
      </c>
      <c r="G114" t="str">
        <f>IF(COUNTIFS(BHRAF201920[[#All],[OrgID]],'Practice Panel'!A114,BHRAF201920[[#All],[Rel_D]],'Diagnoses and Anticoagulation'!$C$17)&gt;0,"","Data Unavailable")</f>
        <v>Data Unavailable</v>
      </c>
      <c r="H114" t="s">
        <v>190</v>
      </c>
    </row>
    <row r="115" spans="1:8" x14ac:dyDescent="0.25">
      <c r="A115" s="12" t="s">
        <v>83</v>
      </c>
      <c r="B115" s="7" t="s">
        <v>84</v>
      </c>
      <c r="C115" s="7" t="s">
        <v>199</v>
      </c>
      <c r="D115" s="13" t="s">
        <v>0</v>
      </c>
      <c r="E115" s="7" t="s">
        <v>75</v>
      </c>
      <c r="F115" s="14" t="s">
        <v>239</v>
      </c>
      <c r="G115" t="str">
        <f>IF(COUNTIFS(BHRAF201920[[#All],[OrgID]],'Practice Panel'!A115,BHRAF201920[[#All],[Rel_D]],'Diagnoses and Anticoagulation'!$C$17)&gt;0,"","Data Unavailable")</f>
        <v>Data Unavailable</v>
      </c>
      <c r="H115" t="s">
        <v>190</v>
      </c>
    </row>
    <row r="116" spans="1:8" x14ac:dyDescent="0.25">
      <c r="A116" s="15" t="s">
        <v>85</v>
      </c>
      <c r="B116" s="5" t="s">
        <v>86</v>
      </c>
      <c r="C116" s="5" t="s">
        <v>199</v>
      </c>
      <c r="D116" s="6" t="s">
        <v>0</v>
      </c>
      <c r="E116" s="5" t="s">
        <v>75</v>
      </c>
      <c r="F116" s="16" t="s">
        <v>239</v>
      </c>
      <c r="G116" t="str">
        <f>IF(COUNTIFS(BHRAF201920[[#All],[OrgID]],'Practice Panel'!A116,BHRAF201920[[#All],[Rel_D]],'Diagnoses and Anticoagulation'!$C$17)&gt;0,"","Data Unavailable")</f>
        <v>Data Unavailable</v>
      </c>
      <c r="H116" t="s">
        <v>190</v>
      </c>
    </row>
    <row r="117" spans="1:8" x14ac:dyDescent="0.25">
      <c r="A117" s="12" t="s">
        <v>87</v>
      </c>
      <c r="B117" s="7" t="s">
        <v>88</v>
      </c>
      <c r="C117" s="7" t="s">
        <v>199</v>
      </c>
      <c r="D117" s="13" t="s">
        <v>0</v>
      </c>
      <c r="E117" s="7" t="s">
        <v>75</v>
      </c>
      <c r="F117" s="14" t="s">
        <v>239</v>
      </c>
      <c r="G117" t="str">
        <f>IF(COUNTIFS(BHRAF201920[[#All],[OrgID]],'Practice Panel'!A117,BHRAF201920[[#All],[Rel_D]],'Diagnoses and Anticoagulation'!$C$17)&gt;0,"","Data Unavailable")</f>
        <v>Data Unavailable</v>
      </c>
      <c r="H117" t="s">
        <v>190</v>
      </c>
    </row>
    <row r="118" spans="1:8" x14ac:dyDescent="0.25">
      <c r="A118" s="15" t="s">
        <v>89</v>
      </c>
      <c r="B118" s="5" t="s">
        <v>90</v>
      </c>
      <c r="C118" s="5" t="s">
        <v>199</v>
      </c>
      <c r="D118" s="6" t="s">
        <v>0</v>
      </c>
      <c r="E118" s="5" t="s">
        <v>75</v>
      </c>
      <c r="F118" s="16" t="s">
        <v>239</v>
      </c>
      <c r="G118" t="str">
        <f>IF(COUNTIFS(BHRAF201920[[#All],[OrgID]],'Practice Panel'!A118,BHRAF201920[[#All],[Rel_D]],'Diagnoses and Anticoagulation'!$C$17)&gt;0,"","Data Unavailable")</f>
        <v>Data Unavailable</v>
      </c>
      <c r="H118" t="s">
        <v>190</v>
      </c>
    </row>
    <row r="119" spans="1:8" x14ac:dyDescent="0.25">
      <c r="A119" s="12" t="s">
        <v>91</v>
      </c>
      <c r="B119" s="7" t="s">
        <v>92</v>
      </c>
      <c r="C119" s="7" t="s">
        <v>199</v>
      </c>
      <c r="D119" s="13" t="s">
        <v>0</v>
      </c>
      <c r="E119" s="7" t="s">
        <v>75</v>
      </c>
      <c r="F119" s="14" t="s">
        <v>239</v>
      </c>
      <c r="G119" t="str">
        <f>IF(COUNTIFS(BHRAF201920[[#All],[OrgID]],'Practice Panel'!A119,BHRAF201920[[#All],[Rel_D]],'Diagnoses and Anticoagulation'!$C$17)&gt;0,"","Data Unavailable")</f>
        <v>Data Unavailable</v>
      </c>
      <c r="H119" t="s">
        <v>190</v>
      </c>
    </row>
    <row r="120" spans="1:8" x14ac:dyDescent="0.25">
      <c r="A120" s="15" t="s">
        <v>93</v>
      </c>
      <c r="B120" s="5" t="s">
        <v>94</v>
      </c>
      <c r="C120" s="5" t="s">
        <v>199</v>
      </c>
      <c r="D120" s="6" t="s">
        <v>0</v>
      </c>
      <c r="E120" s="5" t="s">
        <v>75</v>
      </c>
      <c r="F120" s="16" t="s">
        <v>239</v>
      </c>
      <c r="G120" t="str">
        <f>IF(COUNTIFS(BHRAF201920[[#All],[OrgID]],'Practice Panel'!A120,BHRAF201920[[#All],[Rel_D]],'Diagnoses and Anticoagulation'!$C$17)&gt;0,"","Data Unavailable")</f>
        <v>Data Unavailable</v>
      </c>
      <c r="H120" t="s">
        <v>190</v>
      </c>
    </row>
    <row r="121" spans="1:8" x14ac:dyDescent="0.25">
      <c r="A121" s="12" t="s">
        <v>95</v>
      </c>
      <c r="B121" s="7" t="s">
        <v>96</v>
      </c>
      <c r="C121" s="7" t="s">
        <v>199</v>
      </c>
      <c r="D121" s="13" t="s">
        <v>0</v>
      </c>
      <c r="E121" s="7" t="s">
        <v>75</v>
      </c>
      <c r="F121" s="14" t="s">
        <v>239</v>
      </c>
      <c r="G121" t="str">
        <f>IF(COUNTIFS(BHRAF201920[[#All],[OrgID]],'Practice Panel'!A121,BHRAF201920[[#All],[Rel_D]],'Diagnoses and Anticoagulation'!$C$17)&gt;0,"","Data Unavailable")</f>
        <v>Data Unavailable</v>
      </c>
      <c r="H121" t="s">
        <v>190</v>
      </c>
    </row>
    <row r="122" spans="1:8" x14ac:dyDescent="0.25">
      <c r="A122" s="15" t="s">
        <v>74</v>
      </c>
      <c r="B122" s="5" t="s">
        <v>76</v>
      </c>
      <c r="C122" s="5" t="s">
        <v>199</v>
      </c>
      <c r="D122" s="6" t="s">
        <v>0</v>
      </c>
      <c r="E122" s="5" t="s">
        <v>75</v>
      </c>
      <c r="F122" s="16" t="s">
        <v>239</v>
      </c>
      <c r="G122" t="str">
        <f>IF(COUNTIFS(BHRAF201920[[#All],[OrgID]],'Practice Panel'!A122,BHRAF201920[[#All],[Rel_D]],'Diagnoses and Anticoagulation'!$C$17)&gt;0,"","Data Unavailable")</f>
        <v>Data Unavailable</v>
      </c>
      <c r="H122" t="s">
        <v>190</v>
      </c>
    </row>
    <row r="123" spans="1:8" x14ac:dyDescent="0.25">
      <c r="A123" s="12" t="s">
        <v>97</v>
      </c>
      <c r="B123" s="7" t="s">
        <v>99</v>
      </c>
      <c r="C123" s="7" t="s">
        <v>199</v>
      </c>
      <c r="D123" s="13" t="s">
        <v>0</v>
      </c>
      <c r="E123" s="7" t="s">
        <v>98</v>
      </c>
      <c r="F123" s="14" t="s">
        <v>242</v>
      </c>
      <c r="G123" t="str">
        <f>IF(COUNTIFS(BHRAF201920[[#All],[OrgID]],'Practice Panel'!A123,BHRAF201920[[#All],[Rel_D]],'Diagnoses and Anticoagulation'!$C$17)&gt;0,"","Data Unavailable")</f>
        <v>Data Unavailable</v>
      </c>
      <c r="H123" t="s">
        <v>190</v>
      </c>
    </row>
    <row r="124" spans="1:8" x14ac:dyDescent="0.25">
      <c r="A124" s="15" t="s">
        <v>100</v>
      </c>
      <c r="B124" s="5" t="s">
        <v>101</v>
      </c>
      <c r="C124" s="5" t="s">
        <v>199</v>
      </c>
      <c r="D124" s="6" t="s">
        <v>0</v>
      </c>
      <c r="E124" s="5" t="s">
        <v>98</v>
      </c>
      <c r="F124" s="16" t="s">
        <v>242</v>
      </c>
      <c r="G124" t="str">
        <f>IF(COUNTIFS(BHRAF201920[[#All],[OrgID]],'Practice Panel'!A124,BHRAF201920[[#All],[Rel_D]],'Diagnoses and Anticoagulation'!$C$17)&gt;0,"","Data Unavailable")</f>
        <v>Data Unavailable</v>
      </c>
      <c r="H124" t="s">
        <v>190</v>
      </c>
    </row>
    <row r="125" spans="1:8" x14ac:dyDescent="0.25">
      <c r="A125" s="12" t="s">
        <v>102</v>
      </c>
      <c r="B125" s="7" t="s">
        <v>103</v>
      </c>
      <c r="C125" s="7" t="s">
        <v>199</v>
      </c>
      <c r="D125" s="13" t="s">
        <v>0</v>
      </c>
      <c r="E125" s="7" t="s">
        <v>98</v>
      </c>
      <c r="F125" s="14" t="s">
        <v>242</v>
      </c>
      <c r="G125" t="str">
        <f>IF(COUNTIFS(BHRAF201920[[#All],[OrgID]],'Practice Panel'!A125,BHRAF201920[[#All],[Rel_D]],'Diagnoses and Anticoagulation'!$C$17)&gt;0,"","Data Unavailable")</f>
        <v>Data Unavailable</v>
      </c>
      <c r="H125" t="s">
        <v>190</v>
      </c>
    </row>
    <row r="126" spans="1:8" x14ac:dyDescent="0.25">
      <c r="A126" s="15" t="s">
        <v>104</v>
      </c>
      <c r="B126" s="5" t="s">
        <v>105</v>
      </c>
      <c r="C126" s="5" t="s">
        <v>199</v>
      </c>
      <c r="D126" s="6" t="s">
        <v>0</v>
      </c>
      <c r="E126" s="5" t="s">
        <v>98</v>
      </c>
      <c r="F126" s="16" t="s">
        <v>242</v>
      </c>
      <c r="G126" t="str">
        <f>IF(COUNTIFS(BHRAF201920[[#All],[OrgID]],'Practice Panel'!A126,BHRAF201920[[#All],[Rel_D]],'Diagnoses and Anticoagulation'!$C$17)&gt;0,"","Data Unavailable")</f>
        <v>Data Unavailable</v>
      </c>
      <c r="H126" t="s">
        <v>190</v>
      </c>
    </row>
    <row r="127" spans="1:8" x14ac:dyDescent="0.25">
      <c r="A127" s="12" t="s">
        <v>106</v>
      </c>
      <c r="B127" s="7" t="s">
        <v>107</v>
      </c>
      <c r="C127" s="7" t="s">
        <v>199</v>
      </c>
      <c r="D127" s="13" t="s">
        <v>0</v>
      </c>
      <c r="E127" s="7" t="s">
        <v>98</v>
      </c>
      <c r="F127" s="14" t="s">
        <v>242</v>
      </c>
      <c r="G127" t="str">
        <f>IF(COUNTIFS(BHRAF201920[[#All],[OrgID]],'Practice Panel'!A127,BHRAF201920[[#All],[Rel_D]],'Diagnoses and Anticoagulation'!$C$17)&gt;0,"","Data Unavailable")</f>
        <v>Data Unavailable</v>
      </c>
      <c r="H127" t="s">
        <v>190</v>
      </c>
    </row>
    <row r="128" spans="1:8" x14ac:dyDescent="0.25">
      <c r="A128" s="15" t="s">
        <v>111</v>
      </c>
      <c r="B128" s="5" t="s">
        <v>112</v>
      </c>
      <c r="C128" s="5" t="s">
        <v>199</v>
      </c>
      <c r="D128" s="6" t="s">
        <v>0</v>
      </c>
      <c r="E128" s="5" t="s">
        <v>109</v>
      </c>
      <c r="F128" s="16" t="s">
        <v>245</v>
      </c>
      <c r="G128" t="str">
        <f>IF(COUNTIFS(BHRAF201920[[#All],[OrgID]],'Practice Panel'!A128,BHRAF201920[[#All],[Rel_D]],'Diagnoses and Anticoagulation'!$C$17)&gt;0,"","Data Unavailable")</f>
        <v>Data Unavailable</v>
      </c>
      <c r="H128" t="s">
        <v>190</v>
      </c>
    </row>
    <row r="129" spans="1:8" x14ac:dyDescent="0.25">
      <c r="A129" s="12" t="s">
        <v>113</v>
      </c>
      <c r="B129" s="7" t="s">
        <v>114</v>
      </c>
      <c r="C129" s="7" t="s">
        <v>199</v>
      </c>
      <c r="D129" s="13" t="s">
        <v>0</v>
      </c>
      <c r="E129" s="7" t="s">
        <v>109</v>
      </c>
      <c r="F129" s="14" t="s">
        <v>245</v>
      </c>
      <c r="G129" t="str">
        <f>IF(COUNTIFS(BHRAF201920[[#All],[OrgID]],'Practice Panel'!A129,BHRAF201920[[#All],[Rel_D]],'Diagnoses and Anticoagulation'!$C$17)&gt;0,"","Data Unavailable")</f>
        <v>Data Unavailable</v>
      </c>
      <c r="H129" t="s">
        <v>190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"/>
  <dimension ref="A1:AH1157"/>
  <sheetViews>
    <sheetView topLeftCell="A1132" workbookViewId="0">
      <selection activeCell="E1158" sqref="E1158"/>
    </sheetView>
  </sheetViews>
  <sheetFormatPr defaultRowHeight="15" x14ac:dyDescent="0.25"/>
  <cols>
    <col min="1" max="1" width="14.7109375" bestFit="1" customWidth="1"/>
    <col min="2" max="3" width="18" bestFit="1" customWidth="1"/>
    <col min="4" max="4" width="8.28515625" bestFit="1" customWidth="1"/>
    <col min="5" max="5" width="30.140625" bestFit="1" customWidth="1"/>
    <col min="6" max="6" width="52.7109375" bestFit="1" customWidth="1"/>
    <col min="7" max="7" width="45" bestFit="1" customWidth="1"/>
    <col min="8" max="8" width="46.42578125" bestFit="1" customWidth="1"/>
    <col min="9" max="9" width="59.140625" bestFit="1" customWidth="1"/>
    <col min="10" max="10" width="34.42578125" bestFit="1" customWidth="1"/>
    <col min="11" max="11" width="52.28515625" bestFit="1" customWidth="1"/>
    <col min="12" max="12" width="53.5703125" bestFit="1" customWidth="1"/>
    <col min="13" max="13" width="48.42578125" bestFit="1" customWidth="1"/>
    <col min="14" max="14" width="42.7109375" bestFit="1" customWidth="1"/>
    <col min="15" max="15" width="46.7109375" bestFit="1" customWidth="1"/>
    <col min="16" max="16" width="40.42578125" bestFit="1" customWidth="1"/>
    <col min="17" max="17" width="59.28515625" bestFit="1" customWidth="1"/>
    <col min="18" max="18" width="43.28515625" bestFit="1" customWidth="1"/>
    <col min="19" max="20" width="31" bestFit="1" customWidth="1"/>
    <col min="21" max="21" width="30.85546875" bestFit="1" customWidth="1"/>
    <col min="22" max="22" width="61.140625" bestFit="1" customWidth="1"/>
    <col min="23" max="23" width="34.7109375" bestFit="1" customWidth="1"/>
    <col min="24" max="24" width="26.5703125" bestFit="1" customWidth="1"/>
    <col min="25" max="25" width="26.140625" bestFit="1" customWidth="1"/>
    <col min="26" max="26" width="31.7109375" bestFit="1" customWidth="1"/>
    <col min="27" max="27" width="28" bestFit="1" customWidth="1"/>
    <col min="28" max="28" width="26.42578125" bestFit="1" customWidth="1"/>
    <col min="29" max="29" width="32" bestFit="1" customWidth="1"/>
    <col min="30" max="30" width="41.85546875" bestFit="1" customWidth="1"/>
    <col min="31" max="31" width="55.28515625" bestFit="1" customWidth="1"/>
    <col min="32" max="32" width="57" bestFit="1" customWidth="1"/>
    <col min="33" max="33" width="10.140625" bestFit="1" customWidth="1"/>
    <col min="34" max="34" width="21.5703125" bestFit="1" customWidth="1"/>
  </cols>
  <sheetData>
    <row r="1" spans="1:34" x14ac:dyDescent="0.25">
      <c r="A1" s="1" t="s">
        <v>364</v>
      </c>
      <c r="B1" s="1" t="s">
        <v>365</v>
      </c>
      <c r="C1" s="1" t="s">
        <v>366</v>
      </c>
      <c r="D1" s="1" t="s">
        <v>367</v>
      </c>
      <c r="E1" s="1" t="s">
        <v>135</v>
      </c>
      <c r="F1" s="1" t="s">
        <v>13</v>
      </c>
      <c r="G1" s="1" t="s">
        <v>14</v>
      </c>
      <c r="H1" s="1" t="s">
        <v>15</v>
      </c>
      <c r="I1" s="1" t="s">
        <v>16</v>
      </c>
      <c r="J1" s="1" t="s">
        <v>117</v>
      </c>
      <c r="K1" s="1" t="s">
        <v>119</v>
      </c>
      <c r="L1" s="1" t="s">
        <v>120</v>
      </c>
      <c r="M1" s="1" t="s">
        <v>124</v>
      </c>
      <c r="N1" s="1" t="s">
        <v>125</v>
      </c>
      <c r="O1" s="1" t="s">
        <v>126</v>
      </c>
      <c r="P1" s="1" t="s">
        <v>121</v>
      </c>
      <c r="Q1" s="1" t="s">
        <v>123</v>
      </c>
      <c r="R1" s="1" t="s">
        <v>122</v>
      </c>
      <c r="S1" s="1" t="s">
        <v>22</v>
      </c>
      <c r="T1" s="1" t="s">
        <v>23</v>
      </c>
      <c r="U1" s="1" t="s">
        <v>18</v>
      </c>
      <c r="V1" s="1" t="s">
        <v>20</v>
      </c>
      <c r="W1" s="1" t="s">
        <v>127</v>
      </c>
      <c r="X1" s="1" t="s">
        <v>128</v>
      </c>
      <c r="Y1" s="1" t="s">
        <v>129</v>
      </c>
      <c r="Z1" s="1" t="s">
        <v>130</v>
      </c>
      <c r="AA1" s="1" t="s">
        <v>131</v>
      </c>
      <c r="AB1" s="1" t="s">
        <v>132</v>
      </c>
      <c r="AC1" s="1" t="s">
        <v>136</v>
      </c>
      <c r="AD1" s="1" t="s">
        <v>118</v>
      </c>
      <c r="AE1" s="1" t="s">
        <v>19</v>
      </c>
      <c r="AF1" s="1" t="s">
        <v>21</v>
      </c>
      <c r="AG1" s="1" t="s">
        <v>177</v>
      </c>
      <c r="AH1" s="1" t="s">
        <v>368</v>
      </c>
    </row>
    <row r="2" spans="1:34" x14ac:dyDescent="0.25">
      <c r="A2" s="1" t="s">
        <v>369</v>
      </c>
      <c r="B2" s="65">
        <v>44013</v>
      </c>
      <c r="C2" s="65">
        <v>44029</v>
      </c>
      <c r="D2" s="1" t="s">
        <v>87</v>
      </c>
      <c r="E2" s="66">
        <v>3814</v>
      </c>
      <c r="F2" s="66">
        <v>1</v>
      </c>
      <c r="G2" s="66">
        <v>1</v>
      </c>
      <c r="H2" s="1">
        <v>0</v>
      </c>
      <c r="I2" s="66">
        <v>0</v>
      </c>
      <c r="J2" s="66">
        <v>0</v>
      </c>
      <c r="K2" s="66">
        <v>0</v>
      </c>
      <c r="L2" s="66">
        <v>0</v>
      </c>
      <c r="M2" s="66">
        <v>0</v>
      </c>
      <c r="N2" s="66">
        <v>0</v>
      </c>
      <c r="O2" s="66">
        <v>0</v>
      </c>
      <c r="P2" s="66">
        <v>0</v>
      </c>
      <c r="Q2" s="66">
        <v>0</v>
      </c>
      <c r="R2" s="66">
        <v>0</v>
      </c>
      <c r="S2" s="66">
        <v>0</v>
      </c>
      <c r="T2" s="66">
        <v>0</v>
      </c>
      <c r="U2" s="66">
        <v>0</v>
      </c>
      <c r="V2" s="66">
        <v>0</v>
      </c>
      <c r="W2" s="66">
        <v>0</v>
      </c>
      <c r="X2" s="66">
        <v>0</v>
      </c>
      <c r="Y2" s="66">
        <v>0</v>
      </c>
      <c r="Z2" s="66">
        <v>0</v>
      </c>
      <c r="AA2" s="66">
        <v>0</v>
      </c>
      <c r="AB2" s="66">
        <v>0</v>
      </c>
      <c r="AC2" s="66">
        <v>1</v>
      </c>
      <c r="AD2" s="66">
        <v>0</v>
      </c>
      <c r="AE2" s="66">
        <v>0</v>
      </c>
      <c r="AF2" s="66">
        <v>0</v>
      </c>
      <c r="AG2" s="66" t="str">
        <f>VLOOKUP(BHRAF201920[[#This Row],[OrgID]],'Practice Panel'!$A$14:$F$129,4,FALSE)</f>
        <v>Redbridge</v>
      </c>
      <c r="AH2" s="66" t="str">
        <f>VLOOKUP(BHRAF201920[[#This Row],[OrgID]],'Practice Panel'!$A$14:$F$129,6,FALSE)</f>
        <v>Wanstead &amp; Woodford</v>
      </c>
    </row>
    <row r="3" spans="1:34" x14ac:dyDescent="0.25">
      <c r="A3" s="1" t="s">
        <v>369</v>
      </c>
      <c r="B3" s="65">
        <v>44013</v>
      </c>
      <c r="C3" s="65">
        <v>44029</v>
      </c>
      <c r="D3" s="1" t="s">
        <v>89</v>
      </c>
      <c r="E3" s="66">
        <v>1232</v>
      </c>
      <c r="F3" s="66">
        <v>1</v>
      </c>
      <c r="G3" s="66">
        <v>1</v>
      </c>
      <c r="H3" s="1">
        <v>0</v>
      </c>
      <c r="I3" s="66">
        <v>0</v>
      </c>
      <c r="J3" s="66">
        <v>0</v>
      </c>
      <c r="K3" s="66">
        <v>0</v>
      </c>
      <c r="L3" s="66">
        <v>0</v>
      </c>
      <c r="M3" s="66">
        <v>0</v>
      </c>
      <c r="N3" s="66">
        <v>0</v>
      </c>
      <c r="O3" s="66">
        <v>0</v>
      </c>
      <c r="P3" s="66">
        <v>0</v>
      </c>
      <c r="Q3" s="66">
        <v>0</v>
      </c>
      <c r="R3" s="66">
        <v>0</v>
      </c>
      <c r="S3" s="66">
        <v>0</v>
      </c>
      <c r="T3" s="66">
        <v>0</v>
      </c>
      <c r="U3" s="66">
        <v>0</v>
      </c>
      <c r="V3" s="66">
        <v>0</v>
      </c>
      <c r="W3" s="66">
        <v>0</v>
      </c>
      <c r="X3" s="66">
        <v>0</v>
      </c>
      <c r="Y3" s="66">
        <v>0</v>
      </c>
      <c r="Z3" s="66">
        <v>0</v>
      </c>
      <c r="AA3" s="66">
        <v>0</v>
      </c>
      <c r="AB3" s="66">
        <v>0</v>
      </c>
      <c r="AC3" s="66">
        <v>1</v>
      </c>
      <c r="AD3" s="66">
        <v>0</v>
      </c>
      <c r="AE3" s="66">
        <v>0</v>
      </c>
      <c r="AF3" s="66">
        <v>0</v>
      </c>
      <c r="AG3" s="66" t="str">
        <f>VLOOKUP(BHRAF201920[[#This Row],[OrgID]],'Practice Panel'!$A$14:$F$129,4,FALSE)</f>
        <v>Redbridge</v>
      </c>
      <c r="AH3" s="66" t="str">
        <f>VLOOKUP(BHRAF201920[[#This Row],[OrgID]],'Practice Panel'!$A$14:$F$129,6,FALSE)</f>
        <v>Wanstead &amp; Woodford</v>
      </c>
    </row>
    <row r="4" spans="1:34" x14ac:dyDescent="0.25">
      <c r="A4" s="1" t="s">
        <v>369</v>
      </c>
      <c r="B4" s="65">
        <v>44013</v>
      </c>
      <c r="C4" s="65">
        <v>44029</v>
      </c>
      <c r="D4" s="1" t="s">
        <v>113</v>
      </c>
      <c r="E4" s="66">
        <v>5837</v>
      </c>
      <c r="F4" s="66">
        <v>11</v>
      </c>
      <c r="G4" s="66">
        <v>11</v>
      </c>
      <c r="H4" s="1">
        <v>0</v>
      </c>
      <c r="I4" s="66">
        <v>0</v>
      </c>
      <c r="J4" s="66">
        <v>0</v>
      </c>
      <c r="K4" s="66">
        <v>0</v>
      </c>
      <c r="L4" s="66">
        <v>0</v>
      </c>
      <c r="M4" s="66">
        <v>0</v>
      </c>
      <c r="N4" s="66">
        <v>0</v>
      </c>
      <c r="O4" s="66">
        <v>0</v>
      </c>
      <c r="P4" s="66">
        <v>0</v>
      </c>
      <c r="Q4" s="66">
        <v>0</v>
      </c>
      <c r="R4" s="66">
        <v>0</v>
      </c>
      <c r="S4" s="66">
        <v>0</v>
      </c>
      <c r="T4" s="66">
        <v>0</v>
      </c>
      <c r="U4" s="66">
        <v>0</v>
      </c>
      <c r="V4" s="66">
        <v>0</v>
      </c>
      <c r="W4" s="66">
        <v>0</v>
      </c>
      <c r="X4" s="66">
        <v>0</v>
      </c>
      <c r="Y4" s="66">
        <v>0</v>
      </c>
      <c r="Z4" s="66">
        <v>0</v>
      </c>
      <c r="AA4" s="66">
        <v>0</v>
      </c>
      <c r="AB4" s="66">
        <v>0</v>
      </c>
      <c r="AC4" s="66">
        <v>3</v>
      </c>
      <c r="AD4" s="66">
        <v>0</v>
      </c>
      <c r="AE4" s="66">
        <v>0</v>
      </c>
      <c r="AF4" s="66">
        <v>0</v>
      </c>
      <c r="AG4" s="66" t="str">
        <f>VLOOKUP(BHRAF201920[[#This Row],[OrgID]],'Practice Panel'!$A$14:$F$129,4,FALSE)</f>
        <v>Redbridge</v>
      </c>
      <c r="AH4" s="66" t="str">
        <f>VLOOKUP(BHRAF201920[[#This Row],[OrgID]],'Practice Panel'!$A$14:$F$129,6,FALSE)</f>
        <v>NewCross Alliance</v>
      </c>
    </row>
    <row r="5" spans="1:34" x14ac:dyDescent="0.25">
      <c r="A5" s="1" t="s">
        <v>369</v>
      </c>
      <c r="B5" s="65">
        <v>44013</v>
      </c>
      <c r="C5" s="65">
        <v>44029</v>
      </c>
      <c r="D5" s="1" t="s">
        <v>32</v>
      </c>
      <c r="E5" s="66">
        <v>940</v>
      </c>
      <c r="F5" s="66">
        <v>1</v>
      </c>
      <c r="G5" s="66">
        <v>1</v>
      </c>
      <c r="H5" s="1">
        <v>0</v>
      </c>
      <c r="I5" s="66">
        <v>0</v>
      </c>
      <c r="J5" s="66">
        <v>0</v>
      </c>
      <c r="K5" s="66">
        <v>0</v>
      </c>
      <c r="L5" s="66">
        <v>0</v>
      </c>
      <c r="M5" s="66">
        <v>0</v>
      </c>
      <c r="N5" s="66">
        <v>0</v>
      </c>
      <c r="O5" s="66">
        <v>0</v>
      </c>
      <c r="P5" s="66">
        <v>0</v>
      </c>
      <c r="Q5" s="66">
        <v>0</v>
      </c>
      <c r="R5" s="66">
        <v>0</v>
      </c>
      <c r="S5" s="66">
        <v>0</v>
      </c>
      <c r="T5" s="66">
        <v>0</v>
      </c>
      <c r="U5" s="66">
        <v>0</v>
      </c>
      <c r="V5" s="66">
        <v>0</v>
      </c>
      <c r="W5" s="66">
        <v>0</v>
      </c>
      <c r="X5" s="66">
        <v>0</v>
      </c>
      <c r="Y5" s="66">
        <v>0</v>
      </c>
      <c r="Z5" s="66">
        <v>0</v>
      </c>
      <c r="AA5" s="66">
        <v>0</v>
      </c>
      <c r="AB5" s="66">
        <v>0</v>
      </c>
      <c r="AC5" s="66">
        <v>1</v>
      </c>
      <c r="AD5" s="66">
        <v>0</v>
      </c>
      <c r="AE5" s="66">
        <v>0</v>
      </c>
      <c r="AF5" s="66">
        <v>0</v>
      </c>
      <c r="AG5" s="66" t="str">
        <f>VLOOKUP(BHRAF201920[[#This Row],[OrgID]],'Practice Panel'!$A$14:$F$129,4,FALSE)</f>
        <v>Redbridge</v>
      </c>
      <c r="AH5" s="66" t="str">
        <f>VLOOKUP(BHRAF201920[[#This Row],[OrgID]],'Practice Panel'!$A$14:$F$129,6,FALSE)</f>
        <v>Cranbrook</v>
      </c>
    </row>
    <row r="6" spans="1:34" x14ac:dyDescent="0.25">
      <c r="A6" s="1" t="s">
        <v>369</v>
      </c>
      <c r="B6" s="65">
        <v>44013</v>
      </c>
      <c r="C6" s="65">
        <v>44029</v>
      </c>
      <c r="D6" s="1" t="s">
        <v>270</v>
      </c>
      <c r="E6" s="66">
        <v>751</v>
      </c>
      <c r="F6" s="66">
        <v>0</v>
      </c>
      <c r="G6" s="66">
        <v>0</v>
      </c>
      <c r="H6" s="1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  <c r="U6" s="66">
        <v>0</v>
      </c>
      <c r="V6" s="66">
        <v>0</v>
      </c>
      <c r="W6" s="66">
        <v>0</v>
      </c>
      <c r="X6" s="66">
        <v>0</v>
      </c>
      <c r="Y6" s="66">
        <v>0</v>
      </c>
      <c r="Z6" s="66">
        <v>0</v>
      </c>
      <c r="AA6" s="66">
        <v>0</v>
      </c>
      <c r="AB6" s="66">
        <v>0</v>
      </c>
      <c r="AC6" s="66">
        <v>1</v>
      </c>
      <c r="AD6" s="66">
        <v>0</v>
      </c>
      <c r="AE6" s="66">
        <v>0</v>
      </c>
      <c r="AF6" s="66">
        <v>0</v>
      </c>
      <c r="AG6" s="66" t="str">
        <f>VLOOKUP(BHRAF201920[[#This Row],[OrgID]],'Practice Panel'!$A$14:$F$129,4,FALSE)</f>
        <v>Barking</v>
      </c>
      <c r="AH6" s="66" t="str">
        <f>VLOOKUP(BHRAF201920[[#This Row],[OrgID]],'Practice Panel'!$A$14:$F$129,6,FALSE)</f>
        <v>North</v>
      </c>
    </row>
    <row r="7" spans="1:34" x14ac:dyDescent="0.25">
      <c r="A7" s="1" t="s">
        <v>369</v>
      </c>
      <c r="B7" s="65">
        <v>44013</v>
      </c>
      <c r="C7" s="65">
        <v>44029</v>
      </c>
      <c r="D7" s="1" t="s">
        <v>66</v>
      </c>
      <c r="E7" s="66">
        <v>1636</v>
      </c>
      <c r="F7" s="66">
        <v>1</v>
      </c>
      <c r="G7" s="66">
        <v>1</v>
      </c>
      <c r="H7" s="1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  <c r="U7" s="66">
        <v>0</v>
      </c>
      <c r="V7" s="66">
        <v>0</v>
      </c>
      <c r="W7" s="66">
        <v>0</v>
      </c>
      <c r="X7" s="66">
        <v>0</v>
      </c>
      <c r="Y7" s="66">
        <v>0</v>
      </c>
      <c r="Z7" s="66">
        <v>0</v>
      </c>
      <c r="AA7" s="66">
        <v>0</v>
      </c>
      <c r="AB7" s="66">
        <v>0</v>
      </c>
      <c r="AC7" s="66">
        <v>2</v>
      </c>
      <c r="AD7" s="66">
        <v>0</v>
      </c>
      <c r="AE7" s="66">
        <v>0</v>
      </c>
      <c r="AF7" s="66">
        <v>0</v>
      </c>
      <c r="AG7" s="66" t="str">
        <f>VLOOKUP(BHRAF201920[[#This Row],[OrgID]],'Practice Panel'!$A$14:$F$129,4,FALSE)</f>
        <v>Redbridge</v>
      </c>
      <c r="AH7" s="66" t="str">
        <f>VLOOKUP(BHRAF201920[[#This Row],[OrgID]],'Practice Panel'!$A$14:$F$129,6,FALSE)</f>
        <v>Seven Kings</v>
      </c>
    </row>
    <row r="8" spans="1:34" x14ac:dyDescent="0.25">
      <c r="A8" s="1" t="s">
        <v>369</v>
      </c>
      <c r="B8" s="65">
        <v>44013</v>
      </c>
      <c r="C8" s="65">
        <v>44029</v>
      </c>
      <c r="D8" s="1" t="s">
        <v>79</v>
      </c>
      <c r="E8" s="66">
        <v>3384</v>
      </c>
      <c r="F8" s="66">
        <v>2</v>
      </c>
      <c r="G8" s="66">
        <v>2</v>
      </c>
      <c r="H8" s="1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6">
        <v>0</v>
      </c>
      <c r="Y8" s="66">
        <v>0</v>
      </c>
      <c r="Z8" s="66">
        <v>0</v>
      </c>
      <c r="AA8" s="66">
        <v>0</v>
      </c>
      <c r="AB8" s="66">
        <v>0</v>
      </c>
      <c r="AC8" s="66">
        <v>1</v>
      </c>
      <c r="AD8" s="66">
        <v>0</v>
      </c>
      <c r="AE8" s="66">
        <v>0</v>
      </c>
      <c r="AF8" s="66">
        <v>0</v>
      </c>
      <c r="AG8" s="66" t="str">
        <f>VLOOKUP(BHRAF201920[[#This Row],[OrgID]],'Practice Panel'!$A$14:$F$129,4,FALSE)</f>
        <v>Redbridge</v>
      </c>
      <c r="AH8" s="66" t="str">
        <f>VLOOKUP(BHRAF201920[[#This Row],[OrgID]],'Practice Panel'!$A$14:$F$129,6,FALSE)</f>
        <v>Wanstead &amp; Woodford</v>
      </c>
    </row>
    <row r="9" spans="1:34" x14ac:dyDescent="0.25">
      <c r="A9" s="1" t="s">
        <v>369</v>
      </c>
      <c r="B9" s="65">
        <v>44013</v>
      </c>
      <c r="C9" s="65">
        <v>44029</v>
      </c>
      <c r="D9" s="1" t="s">
        <v>70</v>
      </c>
      <c r="E9" s="66">
        <v>3036</v>
      </c>
      <c r="F9" s="66">
        <v>4</v>
      </c>
      <c r="G9" s="66">
        <v>4</v>
      </c>
      <c r="H9" s="1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v>0</v>
      </c>
      <c r="P9" s="66">
        <v>0</v>
      </c>
      <c r="Q9" s="66">
        <v>0</v>
      </c>
      <c r="R9" s="66">
        <v>0</v>
      </c>
      <c r="S9" s="66">
        <v>0</v>
      </c>
      <c r="T9" s="66">
        <v>0</v>
      </c>
      <c r="U9" s="66">
        <v>0</v>
      </c>
      <c r="V9" s="66">
        <v>0</v>
      </c>
      <c r="W9" s="66">
        <v>0</v>
      </c>
      <c r="X9" s="66">
        <v>0</v>
      </c>
      <c r="Y9" s="66">
        <v>0</v>
      </c>
      <c r="Z9" s="66">
        <v>0</v>
      </c>
      <c r="AA9" s="66">
        <v>0</v>
      </c>
      <c r="AB9" s="66">
        <v>0</v>
      </c>
      <c r="AC9" s="66">
        <v>1</v>
      </c>
      <c r="AD9" s="66">
        <v>0</v>
      </c>
      <c r="AE9" s="66">
        <v>0</v>
      </c>
      <c r="AF9" s="66">
        <v>0</v>
      </c>
      <c r="AG9" s="66" t="str">
        <f>VLOOKUP(BHRAF201920[[#This Row],[OrgID]],'Practice Panel'!$A$14:$F$129,4,FALSE)</f>
        <v>Redbridge</v>
      </c>
      <c r="AH9" s="66" t="str">
        <f>VLOOKUP(BHRAF201920[[#This Row],[OrgID]],'Practice Panel'!$A$14:$F$129,6,FALSE)</f>
        <v>Seven Kings</v>
      </c>
    </row>
    <row r="10" spans="1:34" x14ac:dyDescent="0.25">
      <c r="A10" s="1" t="s">
        <v>369</v>
      </c>
      <c r="B10" s="65">
        <v>44013</v>
      </c>
      <c r="C10" s="65">
        <v>44029</v>
      </c>
      <c r="D10" s="1" t="s">
        <v>97</v>
      </c>
      <c r="E10" s="66">
        <v>5137</v>
      </c>
      <c r="F10" s="66">
        <v>0</v>
      </c>
      <c r="G10" s="66">
        <v>0</v>
      </c>
      <c r="H10" s="1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0</v>
      </c>
      <c r="T10" s="66">
        <v>0</v>
      </c>
      <c r="U10" s="66">
        <v>0</v>
      </c>
      <c r="V10" s="66">
        <v>0</v>
      </c>
      <c r="W10" s="66">
        <v>0</v>
      </c>
      <c r="X10" s="66">
        <v>0</v>
      </c>
      <c r="Y10" s="66">
        <v>0</v>
      </c>
      <c r="Z10" s="66">
        <v>0</v>
      </c>
      <c r="AA10" s="66">
        <v>0</v>
      </c>
      <c r="AB10" s="66">
        <v>0</v>
      </c>
      <c r="AC10" s="66">
        <v>1</v>
      </c>
      <c r="AD10" s="66">
        <v>0</v>
      </c>
      <c r="AE10" s="66">
        <v>0</v>
      </c>
      <c r="AF10" s="66">
        <v>0</v>
      </c>
      <c r="AG10" s="66" t="str">
        <f>VLOOKUP(BHRAF201920[[#This Row],[OrgID]],'Practice Panel'!$A$14:$F$129,4,FALSE)</f>
        <v>Redbridge</v>
      </c>
      <c r="AH10" s="66" t="str">
        <f>VLOOKUP(BHRAF201920[[#This Row],[OrgID]],'Practice Panel'!$A$14:$F$129,6,FALSE)</f>
        <v>Loxford</v>
      </c>
    </row>
    <row r="11" spans="1:34" x14ac:dyDescent="0.25">
      <c r="A11" s="1" t="s">
        <v>369</v>
      </c>
      <c r="B11" s="65">
        <v>44013</v>
      </c>
      <c r="C11" s="65">
        <v>44029</v>
      </c>
      <c r="D11" s="1" t="s">
        <v>342</v>
      </c>
      <c r="E11" s="66">
        <v>1105</v>
      </c>
      <c r="F11" s="66">
        <v>0</v>
      </c>
      <c r="G11" s="66">
        <v>0</v>
      </c>
      <c r="H11" s="1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v>0</v>
      </c>
      <c r="P11" s="66">
        <v>0</v>
      </c>
      <c r="Q11" s="66">
        <v>0</v>
      </c>
      <c r="R11" s="66">
        <v>0</v>
      </c>
      <c r="S11" s="66">
        <v>0</v>
      </c>
      <c r="T11" s="66">
        <v>0</v>
      </c>
      <c r="U11" s="66">
        <v>0</v>
      </c>
      <c r="V11" s="66">
        <v>0</v>
      </c>
      <c r="W11" s="66">
        <v>0</v>
      </c>
      <c r="X11" s="66">
        <v>0</v>
      </c>
      <c r="Y11" s="66">
        <v>0</v>
      </c>
      <c r="Z11" s="66">
        <v>0</v>
      </c>
      <c r="AA11" s="66">
        <v>0</v>
      </c>
      <c r="AB11" s="66">
        <v>0</v>
      </c>
      <c r="AC11" s="66">
        <v>0</v>
      </c>
      <c r="AD11" s="66">
        <v>0</v>
      </c>
      <c r="AE11" s="66">
        <v>0</v>
      </c>
      <c r="AF11" s="66">
        <v>0</v>
      </c>
      <c r="AG11" s="66" t="str">
        <f>VLOOKUP(BHRAF201920[[#This Row],[OrgID]],'Practice Panel'!$A$14:$F$129,4,FALSE)</f>
        <v>Havering</v>
      </c>
      <c r="AH11" s="66" t="str">
        <f>VLOOKUP(BHRAF201920[[#This Row],[OrgID]],'Practice Panel'!$A$14:$F$129,6,FALSE)</f>
        <v>Havering South</v>
      </c>
    </row>
    <row r="12" spans="1:34" x14ac:dyDescent="0.25">
      <c r="A12" s="1" t="s">
        <v>369</v>
      </c>
      <c r="B12" s="65">
        <v>44013</v>
      </c>
      <c r="C12" s="65">
        <v>44029</v>
      </c>
      <c r="D12" s="1" t="s">
        <v>57</v>
      </c>
      <c r="E12" s="66">
        <v>3748</v>
      </c>
      <c r="F12" s="66">
        <v>0</v>
      </c>
      <c r="G12" s="66">
        <v>0</v>
      </c>
      <c r="H12" s="1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v>0</v>
      </c>
      <c r="P12" s="66">
        <v>0</v>
      </c>
      <c r="Q12" s="66">
        <v>0</v>
      </c>
      <c r="R12" s="66">
        <v>0</v>
      </c>
      <c r="S12" s="66">
        <v>0</v>
      </c>
      <c r="T12" s="66">
        <v>0</v>
      </c>
      <c r="U12" s="66">
        <v>0</v>
      </c>
      <c r="V12" s="66">
        <v>0</v>
      </c>
      <c r="W12" s="66">
        <v>0</v>
      </c>
      <c r="X12" s="66">
        <v>0</v>
      </c>
      <c r="Y12" s="66">
        <v>0</v>
      </c>
      <c r="Z12" s="66">
        <v>0</v>
      </c>
      <c r="AA12" s="66">
        <v>0</v>
      </c>
      <c r="AB12" s="66">
        <v>0</v>
      </c>
      <c r="AC12" s="66">
        <v>0</v>
      </c>
      <c r="AD12" s="66">
        <v>0</v>
      </c>
      <c r="AE12" s="66">
        <v>0</v>
      </c>
      <c r="AF12" s="66">
        <v>0</v>
      </c>
      <c r="AG12" s="66" t="str">
        <f>VLOOKUP(BHRAF201920[[#This Row],[OrgID]],'Practice Panel'!$A$14:$F$129,4,FALSE)</f>
        <v>Redbridge</v>
      </c>
      <c r="AH12" s="66" t="str">
        <f>VLOOKUP(BHRAF201920[[#This Row],[OrgID]],'Practice Panel'!$A$14:$F$129,6,FALSE)</f>
        <v>Seven Kings</v>
      </c>
    </row>
    <row r="13" spans="1:34" x14ac:dyDescent="0.25">
      <c r="A13" s="1" t="s">
        <v>369</v>
      </c>
      <c r="B13" s="65">
        <v>44013</v>
      </c>
      <c r="C13" s="65">
        <v>44029</v>
      </c>
      <c r="D13" s="1" t="s">
        <v>36</v>
      </c>
      <c r="E13" s="66">
        <v>2967</v>
      </c>
      <c r="F13" s="66">
        <v>1</v>
      </c>
      <c r="G13" s="66">
        <v>1</v>
      </c>
      <c r="H13" s="1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v>0</v>
      </c>
      <c r="P13" s="66">
        <v>0</v>
      </c>
      <c r="Q13" s="66">
        <v>0</v>
      </c>
      <c r="R13" s="66">
        <v>0</v>
      </c>
      <c r="S13" s="66">
        <v>0</v>
      </c>
      <c r="T13" s="66">
        <v>0</v>
      </c>
      <c r="U13" s="66">
        <v>0</v>
      </c>
      <c r="V13" s="66">
        <v>0</v>
      </c>
      <c r="W13" s="66">
        <v>0</v>
      </c>
      <c r="X13" s="66">
        <v>0</v>
      </c>
      <c r="Y13" s="66">
        <v>0</v>
      </c>
      <c r="Z13" s="66">
        <v>0</v>
      </c>
      <c r="AA13" s="66">
        <v>0</v>
      </c>
      <c r="AB13" s="66">
        <v>0</v>
      </c>
      <c r="AC13" s="66">
        <v>1</v>
      </c>
      <c r="AD13" s="66">
        <v>0</v>
      </c>
      <c r="AE13" s="66">
        <v>0</v>
      </c>
      <c r="AF13" s="66">
        <v>0</v>
      </c>
      <c r="AG13" s="66" t="str">
        <f>VLOOKUP(BHRAF201920[[#This Row],[OrgID]],'Practice Panel'!$A$14:$F$129,4,FALSE)</f>
        <v>Redbridge</v>
      </c>
      <c r="AH13" s="66" t="str">
        <f>VLOOKUP(BHRAF201920[[#This Row],[OrgID]],'Practice Panel'!$A$14:$F$129,6,FALSE)</f>
        <v>Cranbrook</v>
      </c>
    </row>
    <row r="14" spans="1:34" x14ac:dyDescent="0.25">
      <c r="A14" s="1" t="s">
        <v>369</v>
      </c>
      <c r="B14" s="65">
        <v>44013</v>
      </c>
      <c r="C14" s="65">
        <v>44029</v>
      </c>
      <c r="D14" s="1" t="s">
        <v>304</v>
      </c>
      <c r="E14" s="66">
        <v>869</v>
      </c>
      <c r="F14" s="66">
        <v>1</v>
      </c>
      <c r="G14" s="66">
        <v>1</v>
      </c>
      <c r="H14" s="1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v>0</v>
      </c>
      <c r="P14" s="66">
        <v>0</v>
      </c>
      <c r="Q14" s="66">
        <v>0</v>
      </c>
      <c r="R14" s="66">
        <v>0</v>
      </c>
      <c r="S14" s="66">
        <v>0</v>
      </c>
      <c r="T14" s="66">
        <v>0</v>
      </c>
      <c r="U14" s="66">
        <v>0</v>
      </c>
      <c r="V14" s="66">
        <v>0</v>
      </c>
      <c r="W14" s="66">
        <v>0</v>
      </c>
      <c r="X14" s="66">
        <v>0</v>
      </c>
      <c r="Y14" s="66">
        <v>0</v>
      </c>
      <c r="Z14" s="66">
        <v>0</v>
      </c>
      <c r="AA14" s="66">
        <v>0</v>
      </c>
      <c r="AB14" s="66">
        <v>0</v>
      </c>
      <c r="AC14" s="66">
        <v>1</v>
      </c>
      <c r="AD14" s="66">
        <v>0</v>
      </c>
      <c r="AE14" s="66">
        <v>0</v>
      </c>
      <c r="AF14" s="66">
        <v>0</v>
      </c>
      <c r="AG14" s="66" t="str">
        <f>VLOOKUP(BHRAF201920[[#This Row],[OrgID]],'Practice Panel'!$A$14:$F$129,4,FALSE)</f>
        <v>Havering</v>
      </c>
      <c r="AH14" s="66" t="str">
        <f>VLOOKUP(BHRAF201920[[#This Row],[OrgID]],'Practice Panel'!$A$14:$F$129,6,FALSE)</f>
        <v>Havering North</v>
      </c>
    </row>
    <row r="15" spans="1:34" x14ac:dyDescent="0.25">
      <c r="A15" s="1" t="s">
        <v>369</v>
      </c>
      <c r="B15" s="65">
        <v>44013</v>
      </c>
      <c r="C15" s="65">
        <v>44029</v>
      </c>
      <c r="D15" s="1" t="s">
        <v>228</v>
      </c>
      <c r="E15" s="66">
        <v>1675</v>
      </c>
      <c r="F15" s="66">
        <v>1</v>
      </c>
      <c r="G15" s="66">
        <v>1</v>
      </c>
      <c r="H15" s="1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v>0</v>
      </c>
      <c r="P15" s="66">
        <v>0</v>
      </c>
      <c r="Q15" s="66">
        <v>0</v>
      </c>
      <c r="R15" s="66">
        <v>0</v>
      </c>
      <c r="S15" s="66">
        <v>0</v>
      </c>
      <c r="T15" s="66">
        <v>0</v>
      </c>
      <c r="U15" s="66">
        <v>0</v>
      </c>
      <c r="V15" s="66">
        <v>0</v>
      </c>
      <c r="W15" s="66">
        <v>0</v>
      </c>
      <c r="X15" s="66">
        <v>0</v>
      </c>
      <c r="Y15" s="66">
        <v>0</v>
      </c>
      <c r="Z15" s="66">
        <v>0</v>
      </c>
      <c r="AA15" s="66">
        <v>0</v>
      </c>
      <c r="AB15" s="66">
        <v>0</v>
      </c>
      <c r="AC15" s="66">
        <v>2</v>
      </c>
      <c r="AD15" s="66">
        <v>0</v>
      </c>
      <c r="AE15" s="66">
        <v>0</v>
      </c>
      <c r="AF15" s="66">
        <v>0</v>
      </c>
      <c r="AG15" s="66" t="str">
        <f>VLOOKUP(BHRAF201920[[#This Row],[OrgID]],'Practice Panel'!$A$14:$F$129,4,FALSE)</f>
        <v>Barking</v>
      </c>
      <c r="AH15" s="66" t="str">
        <f>VLOOKUP(BHRAF201920[[#This Row],[OrgID]],'Practice Panel'!$A$14:$F$129,6,FALSE)</f>
        <v>East One</v>
      </c>
    </row>
    <row r="16" spans="1:34" x14ac:dyDescent="0.25">
      <c r="A16" s="1" t="s">
        <v>369</v>
      </c>
      <c r="B16" s="65">
        <v>44013</v>
      </c>
      <c r="C16" s="65">
        <v>44029</v>
      </c>
      <c r="D16" s="1" t="s">
        <v>224</v>
      </c>
      <c r="E16" s="66">
        <v>1835</v>
      </c>
      <c r="F16" s="66">
        <v>0</v>
      </c>
      <c r="G16" s="66">
        <v>0</v>
      </c>
      <c r="H16" s="1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66">
        <v>0</v>
      </c>
      <c r="Z16" s="66">
        <v>0</v>
      </c>
      <c r="AA16" s="66">
        <v>0</v>
      </c>
      <c r="AB16" s="66">
        <v>0</v>
      </c>
      <c r="AC16" s="66">
        <v>0</v>
      </c>
      <c r="AD16" s="66">
        <v>0</v>
      </c>
      <c r="AE16" s="66">
        <v>0</v>
      </c>
      <c r="AF16" s="66">
        <v>0</v>
      </c>
      <c r="AG16" s="66" t="str">
        <f>VLOOKUP(BHRAF201920[[#This Row],[OrgID]],'Practice Panel'!$A$14:$F$129,4,FALSE)</f>
        <v>Barking</v>
      </c>
      <c r="AH16" s="66" t="str">
        <f>VLOOKUP(BHRAF201920[[#This Row],[OrgID]],'Practice Panel'!$A$14:$F$129,6,FALSE)</f>
        <v>East One</v>
      </c>
    </row>
    <row r="17" spans="1:34" x14ac:dyDescent="0.25">
      <c r="A17" s="1" t="s">
        <v>369</v>
      </c>
      <c r="B17" s="65">
        <v>44013</v>
      </c>
      <c r="C17" s="65">
        <v>44029</v>
      </c>
      <c r="D17" s="1" t="s">
        <v>280</v>
      </c>
      <c r="E17" s="66">
        <v>1416</v>
      </c>
      <c r="F17" s="66">
        <v>0</v>
      </c>
      <c r="G17" s="66">
        <v>0</v>
      </c>
      <c r="H17" s="1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66">
        <v>0</v>
      </c>
      <c r="Z17" s="66">
        <v>0</v>
      </c>
      <c r="AA17" s="66">
        <v>0</v>
      </c>
      <c r="AB17" s="66">
        <v>0</v>
      </c>
      <c r="AC17" s="66">
        <v>1</v>
      </c>
      <c r="AD17" s="66">
        <v>0</v>
      </c>
      <c r="AE17" s="66">
        <v>0</v>
      </c>
      <c r="AF17" s="66">
        <v>0</v>
      </c>
      <c r="AG17" s="66" t="str">
        <f>VLOOKUP(BHRAF201920[[#This Row],[OrgID]],'Practice Panel'!$A$14:$F$129,4,FALSE)</f>
        <v>Barking</v>
      </c>
      <c r="AH17" s="66" t="str">
        <f>VLOOKUP(BHRAF201920[[#This Row],[OrgID]],'Practice Panel'!$A$14:$F$129,6,FALSE)</f>
        <v>Central</v>
      </c>
    </row>
    <row r="18" spans="1:34" x14ac:dyDescent="0.25">
      <c r="A18" s="1" t="s">
        <v>369</v>
      </c>
      <c r="B18" s="65">
        <v>44013</v>
      </c>
      <c r="C18" s="65">
        <v>44029</v>
      </c>
      <c r="D18" s="1" t="s">
        <v>294</v>
      </c>
      <c r="E18" s="66">
        <v>2501</v>
      </c>
      <c r="F18" s="66">
        <v>1</v>
      </c>
      <c r="G18" s="66">
        <v>1</v>
      </c>
      <c r="H18" s="1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  <c r="T18" s="66">
        <v>0</v>
      </c>
      <c r="U18" s="66">
        <v>0</v>
      </c>
      <c r="V18" s="66">
        <v>0</v>
      </c>
      <c r="W18" s="66">
        <v>0</v>
      </c>
      <c r="X18" s="66">
        <v>0</v>
      </c>
      <c r="Y18" s="66">
        <v>0</v>
      </c>
      <c r="Z18" s="66">
        <v>0</v>
      </c>
      <c r="AA18" s="66">
        <v>0</v>
      </c>
      <c r="AB18" s="66">
        <v>0</v>
      </c>
      <c r="AC18" s="66">
        <v>3</v>
      </c>
      <c r="AD18" s="66">
        <v>0</v>
      </c>
      <c r="AE18" s="66">
        <v>0</v>
      </c>
      <c r="AF18" s="66">
        <v>0</v>
      </c>
      <c r="AG18" s="66" t="str">
        <f>VLOOKUP(BHRAF201920[[#This Row],[OrgID]],'Practice Panel'!$A$14:$F$129,4,FALSE)</f>
        <v>Havering</v>
      </c>
      <c r="AH18" s="66" t="str">
        <f>VLOOKUP(BHRAF201920[[#This Row],[OrgID]],'Practice Panel'!$A$14:$F$129,6,FALSE)</f>
        <v>Havering Crest</v>
      </c>
    </row>
    <row r="19" spans="1:34" x14ac:dyDescent="0.25">
      <c r="A19" s="1" t="s">
        <v>369</v>
      </c>
      <c r="B19" s="65">
        <v>44013</v>
      </c>
      <c r="C19" s="65">
        <v>44029</v>
      </c>
      <c r="D19" s="1" t="s">
        <v>354</v>
      </c>
      <c r="E19" s="66">
        <v>1154</v>
      </c>
      <c r="F19" s="66">
        <v>4</v>
      </c>
      <c r="G19" s="66">
        <v>4</v>
      </c>
      <c r="H19" s="1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v>0</v>
      </c>
      <c r="P19" s="66">
        <v>0</v>
      </c>
      <c r="Q19" s="66">
        <v>0</v>
      </c>
      <c r="R19" s="66">
        <v>0</v>
      </c>
      <c r="S19" s="66">
        <v>0</v>
      </c>
      <c r="T19" s="66">
        <v>0</v>
      </c>
      <c r="U19" s="66">
        <v>0</v>
      </c>
      <c r="V19" s="66">
        <v>0</v>
      </c>
      <c r="W19" s="66">
        <v>0</v>
      </c>
      <c r="X19" s="66">
        <v>0</v>
      </c>
      <c r="Y19" s="66">
        <v>0</v>
      </c>
      <c r="Z19" s="66">
        <v>0</v>
      </c>
      <c r="AA19" s="66">
        <v>0</v>
      </c>
      <c r="AB19" s="66">
        <v>0</v>
      </c>
      <c r="AC19" s="66">
        <v>1</v>
      </c>
      <c r="AD19" s="66">
        <v>0</v>
      </c>
      <c r="AE19" s="66">
        <v>0</v>
      </c>
      <c r="AF19" s="66">
        <v>0</v>
      </c>
      <c r="AG19" s="66" t="str">
        <f>VLOOKUP(BHRAF201920[[#This Row],[OrgID]],'Practice Panel'!$A$14:$F$129,4,FALSE)</f>
        <v>Havering</v>
      </c>
      <c r="AH19" s="66" t="str">
        <f>VLOOKUP(BHRAF201920[[#This Row],[OrgID]],'Practice Panel'!$A$14:$F$129,6,FALSE)</f>
        <v>Havering South</v>
      </c>
    </row>
    <row r="20" spans="1:34" x14ac:dyDescent="0.25">
      <c r="A20" s="1" t="s">
        <v>369</v>
      </c>
      <c r="B20" s="65">
        <v>44013</v>
      </c>
      <c r="C20" s="65">
        <v>44029</v>
      </c>
      <c r="D20" s="1" t="s">
        <v>310</v>
      </c>
      <c r="E20" s="66">
        <v>1367</v>
      </c>
      <c r="F20" s="66">
        <v>1</v>
      </c>
      <c r="G20" s="66">
        <v>1</v>
      </c>
      <c r="H20" s="1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v>0</v>
      </c>
      <c r="P20" s="66">
        <v>0</v>
      </c>
      <c r="Q20" s="66">
        <v>0</v>
      </c>
      <c r="R20" s="66">
        <v>0</v>
      </c>
      <c r="S20" s="66">
        <v>0</v>
      </c>
      <c r="T20" s="66">
        <v>0</v>
      </c>
      <c r="U20" s="66">
        <v>0</v>
      </c>
      <c r="V20" s="66">
        <v>0</v>
      </c>
      <c r="W20" s="66">
        <v>0</v>
      </c>
      <c r="X20" s="66">
        <v>0</v>
      </c>
      <c r="Y20" s="66">
        <v>0</v>
      </c>
      <c r="Z20" s="66">
        <v>0</v>
      </c>
      <c r="AA20" s="66">
        <v>0</v>
      </c>
      <c r="AB20" s="66">
        <v>0</v>
      </c>
      <c r="AC20" s="66">
        <v>0</v>
      </c>
      <c r="AD20" s="66">
        <v>0</v>
      </c>
      <c r="AE20" s="66">
        <v>0</v>
      </c>
      <c r="AF20" s="66">
        <v>0</v>
      </c>
      <c r="AG20" s="66" t="str">
        <f>VLOOKUP(BHRAF201920[[#This Row],[OrgID]],'Practice Panel'!$A$14:$F$129,4,FALSE)</f>
        <v>Havering</v>
      </c>
      <c r="AH20" s="66" t="str">
        <f>VLOOKUP(BHRAF201920[[#This Row],[OrgID]],'Practice Panel'!$A$14:$F$129,6,FALSE)</f>
        <v>Havering North</v>
      </c>
    </row>
    <row r="21" spans="1:34" x14ac:dyDescent="0.25">
      <c r="A21" s="1" t="s">
        <v>369</v>
      </c>
      <c r="B21" s="65">
        <v>44013</v>
      </c>
      <c r="C21" s="65">
        <v>44029</v>
      </c>
      <c r="D21" s="1" t="s">
        <v>312</v>
      </c>
      <c r="E21" s="66">
        <v>793</v>
      </c>
      <c r="F21" s="66">
        <v>3</v>
      </c>
      <c r="G21" s="66">
        <v>3</v>
      </c>
      <c r="H21" s="1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v>0</v>
      </c>
      <c r="P21" s="66">
        <v>0</v>
      </c>
      <c r="Q21" s="66">
        <v>0</v>
      </c>
      <c r="R21" s="66">
        <v>0</v>
      </c>
      <c r="S21" s="66">
        <v>0</v>
      </c>
      <c r="T21" s="66">
        <v>0</v>
      </c>
      <c r="U21" s="66">
        <v>0</v>
      </c>
      <c r="V21" s="66">
        <v>0</v>
      </c>
      <c r="W21" s="66">
        <v>0</v>
      </c>
      <c r="X21" s="66">
        <v>0</v>
      </c>
      <c r="Y21" s="66">
        <v>0</v>
      </c>
      <c r="Z21" s="66">
        <v>0</v>
      </c>
      <c r="AA21" s="66">
        <v>0</v>
      </c>
      <c r="AB21" s="66">
        <v>0</v>
      </c>
      <c r="AC21" s="66">
        <v>2</v>
      </c>
      <c r="AD21" s="66">
        <v>0</v>
      </c>
      <c r="AE21" s="66">
        <v>0</v>
      </c>
      <c r="AF21" s="66">
        <v>0</v>
      </c>
      <c r="AG21" s="66" t="str">
        <f>VLOOKUP(BHRAF201920[[#This Row],[OrgID]],'Practice Panel'!$A$14:$F$129,4,FALSE)</f>
        <v>Havering</v>
      </c>
      <c r="AH21" s="66" t="str">
        <f>VLOOKUP(BHRAF201920[[#This Row],[OrgID]],'Practice Panel'!$A$14:$F$129,6,FALSE)</f>
        <v>Havering North</v>
      </c>
    </row>
    <row r="22" spans="1:34" x14ac:dyDescent="0.25">
      <c r="A22" s="1" t="s">
        <v>369</v>
      </c>
      <c r="B22" s="65">
        <v>44013</v>
      </c>
      <c r="C22" s="65">
        <v>44029</v>
      </c>
      <c r="D22" s="1" t="s">
        <v>268</v>
      </c>
      <c r="E22" s="66">
        <v>830</v>
      </c>
      <c r="F22" s="66">
        <v>0</v>
      </c>
      <c r="G22" s="66">
        <v>0</v>
      </c>
      <c r="H22" s="1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6">
        <v>0</v>
      </c>
      <c r="U22" s="66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0</v>
      </c>
      <c r="AC22" s="66">
        <v>1</v>
      </c>
      <c r="AD22" s="66">
        <v>0</v>
      </c>
      <c r="AE22" s="66">
        <v>0</v>
      </c>
      <c r="AF22" s="66">
        <v>0</v>
      </c>
      <c r="AG22" s="66" t="str">
        <f>VLOOKUP(BHRAF201920[[#This Row],[OrgID]],'Practice Panel'!$A$14:$F$129,4,FALSE)</f>
        <v>Barking</v>
      </c>
      <c r="AH22" s="66" t="str">
        <f>VLOOKUP(BHRAF201920[[#This Row],[OrgID]],'Practice Panel'!$A$14:$F$129,6,FALSE)</f>
        <v>North</v>
      </c>
    </row>
    <row r="23" spans="1:34" x14ac:dyDescent="0.25">
      <c r="A23" s="1" t="s">
        <v>369</v>
      </c>
      <c r="B23" s="65">
        <v>44013</v>
      </c>
      <c r="C23" s="65">
        <v>44029</v>
      </c>
      <c r="D23" s="1" t="s">
        <v>42</v>
      </c>
      <c r="E23" s="66">
        <v>1909</v>
      </c>
      <c r="F23" s="66">
        <v>2</v>
      </c>
      <c r="G23" s="66">
        <v>2</v>
      </c>
      <c r="H23" s="1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66">
        <v>0</v>
      </c>
      <c r="Z23" s="66">
        <v>0</v>
      </c>
      <c r="AA23" s="66">
        <v>0</v>
      </c>
      <c r="AB23" s="66">
        <v>0</v>
      </c>
      <c r="AC23" s="66">
        <v>0</v>
      </c>
      <c r="AD23" s="66">
        <v>0</v>
      </c>
      <c r="AE23" s="66">
        <v>0</v>
      </c>
      <c r="AF23" s="66">
        <v>0</v>
      </c>
      <c r="AG23" s="66" t="str">
        <f>VLOOKUP(BHRAF201920[[#This Row],[OrgID]],'Practice Panel'!$A$14:$F$129,4,FALSE)</f>
        <v>Redbridge</v>
      </c>
      <c r="AH23" s="66" t="str">
        <f>VLOOKUP(BHRAF201920[[#This Row],[OrgID]],'Practice Panel'!$A$14:$F$129,6,FALSE)</f>
        <v>Fairlop</v>
      </c>
    </row>
    <row r="24" spans="1:34" x14ac:dyDescent="0.25">
      <c r="A24" s="1" t="s">
        <v>369</v>
      </c>
      <c r="B24" s="65">
        <v>44013</v>
      </c>
      <c r="C24" s="65">
        <v>44029</v>
      </c>
      <c r="D24" s="1" t="s">
        <v>45</v>
      </c>
      <c r="E24" s="66">
        <v>1953</v>
      </c>
      <c r="F24" s="66">
        <v>2</v>
      </c>
      <c r="G24" s="66">
        <v>2</v>
      </c>
      <c r="H24" s="1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66">
        <v>0</v>
      </c>
      <c r="Z24" s="66">
        <v>0</v>
      </c>
      <c r="AA24" s="66">
        <v>0</v>
      </c>
      <c r="AB24" s="66">
        <v>0</v>
      </c>
      <c r="AC24" s="66">
        <v>1</v>
      </c>
      <c r="AD24" s="66">
        <v>0</v>
      </c>
      <c r="AE24" s="66">
        <v>0</v>
      </c>
      <c r="AF24" s="66">
        <v>0</v>
      </c>
      <c r="AG24" s="66" t="str">
        <f>VLOOKUP(BHRAF201920[[#This Row],[OrgID]],'Practice Panel'!$A$14:$F$129,4,FALSE)</f>
        <v>Redbridge</v>
      </c>
      <c r="AH24" s="66" t="str">
        <f>VLOOKUP(BHRAF201920[[#This Row],[OrgID]],'Practice Panel'!$A$14:$F$129,6,FALSE)</f>
        <v>Fairlop</v>
      </c>
    </row>
    <row r="25" spans="1:34" x14ac:dyDescent="0.25">
      <c r="A25" s="1" t="s">
        <v>369</v>
      </c>
      <c r="B25" s="65">
        <v>44013</v>
      </c>
      <c r="C25" s="65">
        <v>44029</v>
      </c>
      <c r="D25" s="1" t="s">
        <v>60</v>
      </c>
      <c r="E25" s="66">
        <v>2062</v>
      </c>
      <c r="F25" s="66">
        <v>0</v>
      </c>
      <c r="G25" s="66">
        <v>0</v>
      </c>
      <c r="H25" s="1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v>0</v>
      </c>
      <c r="P25" s="66">
        <v>0</v>
      </c>
      <c r="Q25" s="66">
        <v>0</v>
      </c>
      <c r="R25" s="66">
        <v>0</v>
      </c>
      <c r="S25" s="66">
        <v>0</v>
      </c>
      <c r="T25" s="66">
        <v>0</v>
      </c>
      <c r="U25" s="66">
        <v>0</v>
      </c>
      <c r="V25" s="66">
        <v>0</v>
      </c>
      <c r="W25" s="66">
        <v>0</v>
      </c>
      <c r="X25" s="66">
        <v>0</v>
      </c>
      <c r="Y25" s="66">
        <v>0</v>
      </c>
      <c r="Z25" s="66">
        <v>0</v>
      </c>
      <c r="AA25" s="66">
        <v>0</v>
      </c>
      <c r="AB25" s="66">
        <v>0</v>
      </c>
      <c r="AC25" s="66">
        <v>0</v>
      </c>
      <c r="AD25" s="66">
        <v>0</v>
      </c>
      <c r="AE25" s="66">
        <v>0</v>
      </c>
      <c r="AF25" s="66">
        <v>0</v>
      </c>
      <c r="AG25" s="66" t="str">
        <f>VLOOKUP(BHRAF201920[[#This Row],[OrgID]],'Practice Panel'!$A$14:$F$129,4,FALSE)</f>
        <v>Redbridge</v>
      </c>
      <c r="AH25" s="66" t="str">
        <f>VLOOKUP(BHRAF201920[[#This Row],[OrgID]],'Practice Panel'!$A$14:$F$129,6,FALSE)</f>
        <v>Seven Kings</v>
      </c>
    </row>
    <row r="26" spans="1:34" x14ac:dyDescent="0.25">
      <c r="A26" s="1" t="s">
        <v>369</v>
      </c>
      <c r="B26" s="65">
        <v>44013</v>
      </c>
      <c r="C26" s="65">
        <v>44029</v>
      </c>
      <c r="D26" s="1" t="s">
        <v>53</v>
      </c>
      <c r="E26" s="66">
        <v>4278</v>
      </c>
      <c r="F26" s="66">
        <v>0</v>
      </c>
      <c r="G26" s="66">
        <v>0</v>
      </c>
      <c r="H26" s="1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6">
        <v>0</v>
      </c>
      <c r="U26" s="66">
        <v>0</v>
      </c>
      <c r="V26" s="66">
        <v>0</v>
      </c>
      <c r="W26" s="66">
        <v>0</v>
      </c>
      <c r="X26" s="66">
        <v>0</v>
      </c>
      <c r="Y26" s="66">
        <v>0</v>
      </c>
      <c r="Z26" s="66">
        <v>0</v>
      </c>
      <c r="AA26" s="66">
        <v>0</v>
      </c>
      <c r="AB26" s="66">
        <v>0</v>
      </c>
      <c r="AC26" s="66">
        <v>0</v>
      </c>
      <c r="AD26" s="66">
        <v>0</v>
      </c>
      <c r="AE26" s="66">
        <v>0</v>
      </c>
      <c r="AF26" s="66">
        <v>0</v>
      </c>
      <c r="AG26" s="66" t="str">
        <f>VLOOKUP(BHRAF201920[[#This Row],[OrgID]],'Practice Panel'!$A$14:$F$129,4,FALSE)</f>
        <v>Redbridge</v>
      </c>
      <c r="AH26" s="66" t="str">
        <f>VLOOKUP(BHRAF201920[[#This Row],[OrgID]],'Practice Panel'!$A$14:$F$129,6,FALSE)</f>
        <v>Fairlop</v>
      </c>
    </row>
    <row r="27" spans="1:34" x14ac:dyDescent="0.25">
      <c r="A27" s="1" t="s">
        <v>369</v>
      </c>
      <c r="B27" s="65">
        <v>44013</v>
      </c>
      <c r="C27" s="65">
        <v>44029</v>
      </c>
      <c r="D27" s="1" t="s">
        <v>100</v>
      </c>
      <c r="E27" s="66">
        <v>7101</v>
      </c>
      <c r="F27" s="66">
        <v>8</v>
      </c>
      <c r="G27" s="66">
        <v>8</v>
      </c>
      <c r="H27" s="1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v>0</v>
      </c>
      <c r="P27" s="66">
        <v>0</v>
      </c>
      <c r="Q27" s="66">
        <v>0</v>
      </c>
      <c r="R27" s="66">
        <v>0</v>
      </c>
      <c r="S27" s="66">
        <v>0</v>
      </c>
      <c r="T27" s="66">
        <v>0</v>
      </c>
      <c r="U27" s="66">
        <v>0</v>
      </c>
      <c r="V27" s="66">
        <v>0</v>
      </c>
      <c r="W27" s="66">
        <v>0</v>
      </c>
      <c r="X27" s="66">
        <v>0</v>
      </c>
      <c r="Y27" s="66">
        <v>0</v>
      </c>
      <c r="Z27" s="66">
        <v>0</v>
      </c>
      <c r="AA27" s="66">
        <v>0</v>
      </c>
      <c r="AB27" s="66">
        <v>0</v>
      </c>
      <c r="AC27" s="66">
        <v>1</v>
      </c>
      <c r="AD27" s="66">
        <v>0</v>
      </c>
      <c r="AE27" s="66">
        <v>0</v>
      </c>
      <c r="AF27" s="66">
        <v>0</v>
      </c>
      <c r="AG27" s="66" t="str">
        <f>VLOOKUP(BHRAF201920[[#This Row],[OrgID]],'Practice Panel'!$A$14:$F$129,4,FALSE)</f>
        <v>Redbridge</v>
      </c>
      <c r="AH27" s="66" t="str">
        <f>VLOOKUP(BHRAF201920[[#This Row],[OrgID]],'Practice Panel'!$A$14:$F$129,6,FALSE)</f>
        <v>Loxford</v>
      </c>
    </row>
    <row r="28" spans="1:34" x14ac:dyDescent="0.25">
      <c r="A28" s="1" t="s">
        <v>369</v>
      </c>
      <c r="B28" s="65">
        <v>44013</v>
      </c>
      <c r="C28" s="65">
        <v>44029</v>
      </c>
      <c r="D28" s="1" t="s">
        <v>324</v>
      </c>
      <c r="E28" s="66">
        <v>11229</v>
      </c>
      <c r="F28" s="66">
        <v>0</v>
      </c>
      <c r="G28" s="66">
        <v>0</v>
      </c>
      <c r="H28" s="1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v>0</v>
      </c>
      <c r="P28" s="66">
        <v>0</v>
      </c>
      <c r="Q28" s="66">
        <v>0</v>
      </c>
      <c r="R28" s="66">
        <v>0</v>
      </c>
      <c r="S28" s="66">
        <v>0</v>
      </c>
      <c r="T28" s="66">
        <v>0</v>
      </c>
      <c r="U28" s="66">
        <v>0</v>
      </c>
      <c r="V28" s="66">
        <v>0</v>
      </c>
      <c r="W28" s="66">
        <v>0</v>
      </c>
      <c r="X28" s="66">
        <v>0</v>
      </c>
      <c r="Y28" s="66">
        <v>0</v>
      </c>
      <c r="Z28" s="66">
        <v>0</v>
      </c>
      <c r="AA28" s="66">
        <v>0</v>
      </c>
      <c r="AB28" s="66">
        <v>0</v>
      </c>
      <c r="AC28" s="66">
        <v>3</v>
      </c>
      <c r="AD28" s="66">
        <v>0</v>
      </c>
      <c r="AE28" s="66">
        <v>0</v>
      </c>
      <c r="AF28" s="66">
        <v>0</v>
      </c>
      <c r="AG28" s="66" t="str">
        <f>VLOOKUP(BHRAF201920[[#This Row],[OrgID]],'Practice Panel'!$A$14:$F$129,4,FALSE)</f>
        <v>Havering</v>
      </c>
      <c r="AH28" s="66" t="str">
        <f>VLOOKUP(BHRAF201920[[#This Row],[OrgID]],'Practice Panel'!$A$14:$F$129,6,FALSE)</f>
        <v>Havering North</v>
      </c>
    </row>
    <row r="29" spans="1:34" x14ac:dyDescent="0.25">
      <c r="A29" s="1" t="s">
        <v>369</v>
      </c>
      <c r="B29" s="65">
        <v>44013</v>
      </c>
      <c r="C29" s="65">
        <v>44029</v>
      </c>
      <c r="D29" s="1" t="s">
        <v>278</v>
      </c>
      <c r="E29" s="66">
        <v>4724</v>
      </c>
      <c r="F29" s="66">
        <v>14</v>
      </c>
      <c r="G29" s="66">
        <v>14</v>
      </c>
      <c r="H29" s="1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v>0</v>
      </c>
      <c r="P29" s="66">
        <v>0</v>
      </c>
      <c r="Q29" s="66">
        <v>0</v>
      </c>
      <c r="R29" s="66">
        <v>0</v>
      </c>
      <c r="S29" s="66">
        <v>0</v>
      </c>
      <c r="T29" s="66">
        <v>0</v>
      </c>
      <c r="U29" s="66">
        <v>0</v>
      </c>
      <c r="V29" s="66">
        <v>0</v>
      </c>
      <c r="W29" s="66">
        <v>0</v>
      </c>
      <c r="X29" s="66">
        <v>0</v>
      </c>
      <c r="Y29" s="66">
        <v>0</v>
      </c>
      <c r="Z29" s="66">
        <v>0</v>
      </c>
      <c r="AA29" s="66">
        <v>0</v>
      </c>
      <c r="AB29" s="66">
        <v>0</v>
      </c>
      <c r="AC29" s="66">
        <v>1</v>
      </c>
      <c r="AD29" s="66">
        <v>0</v>
      </c>
      <c r="AE29" s="66">
        <v>0</v>
      </c>
      <c r="AF29" s="66">
        <v>0</v>
      </c>
      <c r="AG29" s="66" t="str">
        <f>VLOOKUP(BHRAF201920[[#This Row],[OrgID]],'Practice Panel'!$A$14:$F$129,4,FALSE)</f>
        <v>Barking</v>
      </c>
      <c r="AH29" s="66" t="str">
        <f>VLOOKUP(BHRAF201920[[#This Row],[OrgID]],'Practice Panel'!$A$14:$F$129,6,FALSE)</f>
        <v>Central</v>
      </c>
    </row>
    <row r="30" spans="1:34" x14ac:dyDescent="0.25">
      <c r="A30" s="1" t="s">
        <v>369</v>
      </c>
      <c r="B30" s="65">
        <v>44013</v>
      </c>
      <c r="C30" s="65">
        <v>44029</v>
      </c>
      <c r="D30" s="1" t="s">
        <v>200</v>
      </c>
      <c r="E30" s="66">
        <v>879</v>
      </c>
      <c r="F30" s="66">
        <v>1</v>
      </c>
      <c r="G30" s="66">
        <v>1</v>
      </c>
      <c r="H30" s="1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0</v>
      </c>
      <c r="AC30" s="66">
        <v>2</v>
      </c>
      <c r="AD30" s="66">
        <v>0</v>
      </c>
      <c r="AE30" s="66">
        <v>0</v>
      </c>
      <c r="AF30" s="66">
        <v>0</v>
      </c>
      <c r="AG30" s="66" t="str">
        <f>VLOOKUP(BHRAF201920[[#This Row],[OrgID]],'Practice Panel'!$A$14:$F$129,4,FALSE)</f>
        <v>Barking</v>
      </c>
      <c r="AH30" s="66" t="str">
        <f>VLOOKUP(BHRAF201920[[#This Row],[OrgID]],'Practice Panel'!$A$14:$F$129,6,FALSE)</f>
        <v>East</v>
      </c>
    </row>
    <row r="31" spans="1:34" x14ac:dyDescent="0.25">
      <c r="A31" s="1" t="s">
        <v>369</v>
      </c>
      <c r="B31" s="65">
        <v>44013</v>
      </c>
      <c r="C31" s="65">
        <v>44029</v>
      </c>
      <c r="D31" s="1" t="s">
        <v>272</v>
      </c>
      <c r="E31" s="66">
        <v>704</v>
      </c>
      <c r="F31" s="66">
        <v>0</v>
      </c>
      <c r="G31" s="66">
        <v>0</v>
      </c>
      <c r="H31" s="1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66">
        <v>0</v>
      </c>
      <c r="Z31" s="66">
        <v>0</v>
      </c>
      <c r="AA31" s="66">
        <v>0</v>
      </c>
      <c r="AB31" s="66">
        <v>0</v>
      </c>
      <c r="AC31" s="66">
        <v>0</v>
      </c>
      <c r="AD31" s="66">
        <v>0</v>
      </c>
      <c r="AE31" s="66">
        <v>0</v>
      </c>
      <c r="AF31" s="66">
        <v>0</v>
      </c>
      <c r="AG31" s="66" t="str">
        <f>VLOOKUP(BHRAF201920[[#This Row],[OrgID]],'Practice Panel'!$A$14:$F$129,4,FALSE)</f>
        <v>Barking</v>
      </c>
      <c r="AH31" s="66" t="str">
        <f>VLOOKUP(BHRAF201920[[#This Row],[OrgID]],'Practice Panel'!$A$14:$F$129,6,FALSE)</f>
        <v>North</v>
      </c>
    </row>
    <row r="32" spans="1:34" x14ac:dyDescent="0.25">
      <c r="A32" s="1" t="s">
        <v>369</v>
      </c>
      <c r="B32" s="65">
        <v>44013</v>
      </c>
      <c r="C32" s="65">
        <v>44029</v>
      </c>
      <c r="D32" s="1" t="s">
        <v>195</v>
      </c>
      <c r="E32" s="66">
        <v>11878</v>
      </c>
      <c r="F32" s="66">
        <v>0</v>
      </c>
      <c r="G32" s="66">
        <v>0</v>
      </c>
      <c r="H32" s="1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v>0</v>
      </c>
      <c r="P32" s="66">
        <v>0</v>
      </c>
      <c r="Q32" s="66">
        <v>0</v>
      </c>
      <c r="R32" s="66">
        <v>0</v>
      </c>
      <c r="S32" s="66">
        <v>0</v>
      </c>
      <c r="T32" s="66">
        <v>0</v>
      </c>
      <c r="U32" s="66">
        <v>0</v>
      </c>
      <c r="V32" s="66">
        <v>0</v>
      </c>
      <c r="W32" s="66">
        <v>0</v>
      </c>
      <c r="X32" s="66">
        <v>0</v>
      </c>
      <c r="Y32" s="66">
        <v>0</v>
      </c>
      <c r="Z32" s="66">
        <v>0</v>
      </c>
      <c r="AA32" s="66">
        <v>0</v>
      </c>
      <c r="AB32" s="66">
        <v>0</v>
      </c>
      <c r="AC32" s="66">
        <v>2</v>
      </c>
      <c r="AD32" s="66">
        <v>0</v>
      </c>
      <c r="AE32" s="66">
        <v>0</v>
      </c>
      <c r="AF32" s="66">
        <v>0</v>
      </c>
      <c r="AG32" s="66" t="str">
        <f>VLOOKUP(BHRAF201920[[#This Row],[OrgID]],'Practice Panel'!$A$14:$F$129,4,FALSE)</f>
        <v>Barking</v>
      </c>
      <c r="AH32" s="66" t="str">
        <f>VLOOKUP(BHRAF201920[[#This Row],[OrgID]],'Practice Panel'!$A$14:$F$129,6,FALSE)</f>
        <v>East</v>
      </c>
    </row>
    <row r="33" spans="1:34" x14ac:dyDescent="0.25">
      <c r="A33" s="1" t="s">
        <v>369</v>
      </c>
      <c r="B33" s="65">
        <v>44013</v>
      </c>
      <c r="C33" s="65">
        <v>44029</v>
      </c>
      <c r="D33" s="1" t="s">
        <v>240</v>
      </c>
      <c r="E33" s="66">
        <v>5168</v>
      </c>
      <c r="F33" s="66">
        <v>0</v>
      </c>
      <c r="G33" s="66">
        <v>0</v>
      </c>
      <c r="H33" s="1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v>0</v>
      </c>
      <c r="P33" s="66">
        <v>0</v>
      </c>
      <c r="Q33" s="66">
        <v>0</v>
      </c>
      <c r="R33" s="66">
        <v>0</v>
      </c>
      <c r="S33" s="66">
        <v>0</v>
      </c>
      <c r="T33" s="66">
        <v>0</v>
      </c>
      <c r="U33" s="66">
        <v>0</v>
      </c>
      <c r="V33" s="66">
        <v>0</v>
      </c>
      <c r="W33" s="66">
        <v>0</v>
      </c>
      <c r="X33" s="66">
        <v>0</v>
      </c>
      <c r="Y33" s="66">
        <v>0</v>
      </c>
      <c r="Z33" s="66">
        <v>0</v>
      </c>
      <c r="AA33" s="66">
        <v>0</v>
      </c>
      <c r="AB33" s="66">
        <v>0</v>
      </c>
      <c r="AC33" s="66">
        <v>0</v>
      </c>
      <c r="AD33" s="66">
        <v>0</v>
      </c>
      <c r="AE33" s="66">
        <v>0</v>
      </c>
      <c r="AF33" s="66">
        <v>0</v>
      </c>
      <c r="AG33" s="66" t="str">
        <f>VLOOKUP(BHRAF201920[[#This Row],[OrgID]],'Practice Panel'!$A$14:$F$129,4,FALSE)</f>
        <v>Barking</v>
      </c>
      <c r="AH33" s="66" t="str">
        <f>VLOOKUP(BHRAF201920[[#This Row],[OrgID]],'Practice Panel'!$A$14:$F$129,6,FALSE)</f>
        <v>West</v>
      </c>
    </row>
    <row r="34" spans="1:34" x14ac:dyDescent="0.25">
      <c r="A34" s="1" t="s">
        <v>369</v>
      </c>
      <c r="B34" s="65">
        <v>44013</v>
      </c>
      <c r="C34" s="65">
        <v>44029</v>
      </c>
      <c r="D34" s="1" t="s">
        <v>30</v>
      </c>
      <c r="E34" s="66">
        <v>1195</v>
      </c>
      <c r="F34" s="66">
        <v>2</v>
      </c>
      <c r="G34" s="66">
        <v>2</v>
      </c>
      <c r="H34" s="1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6">
        <v>0</v>
      </c>
      <c r="S34" s="66">
        <v>0</v>
      </c>
      <c r="T34" s="66">
        <v>0</v>
      </c>
      <c r="U34" s="66">
        <v>0</v>
      </c>
      <c r="V34" s="66">
        <v>0</v>
      </c>
      <c r="W34" s="66">
        <v>0</v>
      </c>
      <c r="X34" s="66">
        <v>0</v>
      </c>
      <c r="Y34" s="66">
        <v>0</v>
      </c>
      <c r="Z34" s="66">
        <v>0</v>
      </c>
      <c r="AA34" s="66">
        <v>0</v>
      </c>
      <c r="AB34" s="66">
        <v>0</v>
      </c>
      <c r="AC34" s="66">
        <v>2</v>
      </c>
      <c r="AD34" s="66">
        <v>0</v>
      </c>
      <c r="AE34" s="66">
        <v>0</v>
      </c>
      <c r="AF34" s="66">
        <v>0</v>
      </c>
      <c r="AG34" s="66" t="str">
        <f>VLOOKUP(BHRAF201920[[#This Row],[OrgID]],'Practice Panel'!$A$14:$F$129,4,FALSE)</f>
        <v>Redbridge</v>
      </c>
      <c r="AH34" s="66" t="str">
        <f>VLOOKUP(BHRAF201920[[#This Row],[OrgID]],'Practice Panel'!$A$14:$F$129,6,FALSE)</f>
        <v>Cranbrook</v>
      </c>
    </row>
    <row r="35" spans="1:34" x14ac:dyDescent="0.25">
      <c r="A35" s="1" t="s">
        <v>369</v>
      </c>
      <c r="B35" s="65">
        <v>44013</v>
      </c>
      <c r="C35" s="65">
        <v>44029</v>
      </c>
      <c r="D35" s="1" t="s">
        <v>318</v>
      </c>
      <c r="E35" s="66">
        <v>3813</v>
      </c>
      <c r="F35" s="66">
        <v>0</v>
      </c>
      <c r="G35" s="66">
        <v>0</v>
      </c>
      <c r="H35" s="1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v>0</v>
      </c>
      <c r="P35" s="66">
        <v>0</v>
      </c>
      <c r="Q35" s="66">
        <v>0</v>
      </c>
      <c r="R35" s="66">
        <v>0</v>
      </c>
      <c r="S35" s="66">
        <v>0</v>
      </c>
      <c r="T35" s="66">
        <v>0</v>
      </c>
      <c r="U35" s="66">
        <v>0</v>
      </c>
      <c r="V35" s="66">
        <v>0</v>
      </c>
      <c r="W35" s="66">
        <v>0</v>
      </c>
      <c r="X35" s="66">
        <v>0</v>
      </c>
      <c r="Y35" s="66">
        <v>0</v>
      </c>
      <c r="Z35" s="66">
        <v>0</v>
      </c>
      <c r="AA35" s="66">
        <v>0</v>
      </c>
      <c r="AB35" s="66">
        <v>0</v>
      </c>
      <c r="AC35" s="66">
        <v>0</v>
      </c>
      <c r="AD35" s="66">
        <v>0</v>
      </c>
      <c r="AE35" s="66">
        <v>0</v>
      </c>
      <c r="AF35" s="66">
        <v>0</v>
      </c>
      <c r="AG35" s="66" t="str">
        <f>VLOOKUP(BHRAF201920[[#This Row],[OrgID]],'Practice Panel'!$A$14:$F$129,4,FALSE)</f>
        <v>Havering</v>
      </c>
      <c r="AH35" s="66" t="str">
        <f>VLOOKUP(BHRAF201920[[#This Row],[OrgID]],'Practice Panel'!$A$14:$F$129,6,FALSE)</f>
        <v>Havering North</v>
      </c>
    </row>
    <row r="36" spans="1:34" x14ac:dyDescent="0.25">
      <c r="A36" s="1" t="s">
        <v>369</v>
      </c>
      <c r="B36" s="65">
        <v>44013</v>
      </c>
      <c r="C36" s="65">
        <v>44029</v>
      </c>
      <c r="D36" s="1" t="s">
        <v>81</v>
      </c>
      <c r="E36" s="66">
        <v>880</v>
      </c>
      <c r="F36" s="66">
        <v>0</v>
      </c>
      <c r="G36" s="66">
        <v>0</v>
      </c>
      <c r="H36" s="1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v>0</v>
      </c>
      <c r="P36" s="66">
        <v>0</v>
      </c>
      <c r="Q36" s="66">
        <v>0</v>
      </c>
      <c r="R36" s="66">
        <v>0</v>
      </c>
      <c r="S36" s="66">
        <v>0</v>
      </c>
      <c r="T36" s="66">
        <v>0</v>
      </c>
      <c r="U36" s="66">
        <v>0</v>
      </c>
      <c r="V36" s="66">
        <v>0</v>
      </c>
      <c r="W36" s="66">
        <v>0</v>
      </c>
      <c r="X36" s="66">
        <v>0</v>
      </c>
      <c r="Y36" s="66">
        <v>0</v>
      </c>
      <c r="Z36" s="66">
        <v>0</v>
      </c>
      <c r="AA36" s="66">
        <v>0</v>
      </c>
      <c r="AB36" s="66">
        <v>0</v>
      </c>
      <c r="AC36" s="66">
        <v>1</v>
      </c>
      <c r="AD36" s="66">
        <v>0</v>
      </c>
      <c r="AE36" s="66">
        <v>0</v>
      </c>
      <c r="AF36" s="66">
        <v>0</v>
      </c>
      <c r="AG36" s="66" t="str">
        <f>VLOOKUP(BHRAF201920[[#This Row],[OrgID]],'Practice Panel'!$A$14:$F$129,4,FALSE)</f>
        <v>Redbridge</v>
      </c>
      <c r="AH36" s="66" t="str">
        <f>VLOOKUP(BHRAF201920[[#This Row],[OrgID]],'Practice Panel'!$A$14:$F$129,6,FALSE)</f>
        <v>Wanstead &amp; Woodford</v>
      </c>
    </row>
    <row r="37" spans="1:34" x14ac:dyDescent="0.25">
      <c r="A37" s="1" t="s">
        <v>369</v>
      </c>
      <c r="B37" s="65">
        <v>44013</v>
      </c>
      <c r="C37" s="65">
        <v>44029</v>
      </c>
      <c r="D37" s="1" t="s">
        <v>51</v>
      </c>
      <c r="E37" s="66">
        <v>1099</v>
      </c>
      <c r="F37" s="66">
        <v>0</v>
      </c>
      <c r="G37" s="66">
        <v>0</v>
      </c>
      <c r="H37" s="1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66">
        <v>0</v>
      </c>
      <c r="Z37" s="66">
        <v>0</v>
      </c>
      <c r="AA37" s="66">
        <v>0</v>
      </c>
      <c r="AB37" s="66">
        <v>0</v>
      </c>
      <c r="AC37" s="66">
        <v>0</v>
      </c>
      <c r="AD37" s="66">
        <v>0</v>
      </c>
      <c r="AE37" s="66">
        <v>0</v>
      </c>
      <c r="AF37" s="66">
        <v>0</v>
      </c>
      <c r="AG37" s="66" t="str">
        <f>VLOOKUP(BHRAF201920[[#This Row],[OrgID]],'Practice Panel'!$A$14:$F$129,4,FALSE)</f>
        <v>Redbridge</v>
      </c>
      <c r="AH37" s="66" t="str">
        <f>VLOOKUP(BHRAF201920[[#This Row],[OrgID]],'Practice Panel'!$A$14:$F$129,6,FALSE)</f>
        <v>Fairlop</v>
      </c>
    </row>
    <row r="38" spans="1:34" x14ac:dyDescent="0.25">
      <c r="A38" s="1" t="s">
        <v>369</v>
      </c>
      <c r="B38" s="65">
        <v>44013</v>
      </c>
      <c r="C38" s="65">
        <v>44029</v>
      </c>
      <c r="D38" s="1" t="s">
        <v>38</v>
      </c>
      <c r="E38" s="66">
        <v>524</v>
      </c>
      <c r="F38" s="66">
        <v>0</v>
      </c>
      <c r="G38" s="66">
        <v>0</v>
      </c>
      <c r="H38" s="1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66">
        <v>0</v>
      </c>
      <c r="Z38" s="66">
        <v>0</v>
      </c>
      <c r="AA38" s="66">
        <v>0</v>
      </c>
      <c r="AB38" s="66">
        <v>0</v>
      </c>
      <c r="AC38" s="66">
        <v>1</v>
      </c>
      <c r="AD38" s="66">
        <v>0</v>
      </c>
      <c r="AE38" s="66">
        <v>0</v>
      </c>
      <c r="AF38" s="66">
        <v>0</v>
      </c>
      <c r="AG38" s="66" t="str">
        <f>VLOOKUP(BHRAF201920[[#This Row],[OrgID]],'Practice Panel'!$A$14:$F$129,4,FALSE)</f>
        <v>Redbridge</v>
      </c>
      <c r="AH38" s="66" t="str">
        <f>VLOOKUP(BHRAF201920[[#This Row],[OrgID]],'Practice Panel'!$A$14:$F$129,6,FALSE)</f>
        <v>Cranbrook</v>
      </c>
    </row>
    <row r="39" spans="1:34" x14ac:dyDescent="0.25">
      <c r="A39" s="1" t="s">
        <v>369</v>
      </c>
      <c r="B39" s="65">
        <v>44013</v>
      </c>
      <c r="C39" s="65">
        <v>44029</v>
      </c>
      <c r="D39" s="1" t="s">
        <v>28</v>
      </c>
      <c r="E39" s="66">
        <v>3027</v>
      </c>
      <c r="F39" s="66">
        <v>3</v>
      </c>
      <c r="G39" s="66">
        <v>3</v>
      </c>
      <c r="H39" s="1">
        <v>0</v>
      </c>
      <c r="I39" s="66">
        <v>0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v>0</v>
      </c>
      <c r="P39" s="66">
        <v>0</v>
      </c>
      <c r="Q39" s="66">
        <v>0</v>
      </c>
      <c r="R39" s="66">
        <v>0</v>
      </c>
      <c r="S39" s="66">
        <v>0</v>
      </c>
      <c r="T39" s="66">
        <v>0</v>
      </c>
      <c r="U39" s="66">
        <v>0</v>
      </c>
      <c r="V39" s="66">
        <v>0</v>
      </c>
      <c r="W39" s="66">
        <v>0</v>
      </c>
      <c r="X39" s="66">
        <v>0</v>
      </c>
      <c r="Y39" s="66">
        <v>0</v>
      </c>
      <c r="Z39" s="66">
        <v>0</v>
      </c>
      <c r="AA39" s="66">
        <v>0</v>
      </c>
      <c r="AB39" s="66">
        <v>0</v>
      </c>
      <c r="AC39" s="66">
        <v>1</v>
      </c>
      <c r="AD39" s="66">
        <v>0</v>
      </c>
      <c r="AE39" s="66">
        <v>0</v>
      </c>
      <c r="AF39" s="66">
        <v>0</v>
      </c>
      <c r="AG39" s="66" t="str">
        <f>VLOOKUP(BHRAF201920[[#This Row],[OrgID]],'Practice Panel'!$A$14:$F$129,4,FALSE)</f>
        <v>Redbridge</v>
      </c>
      <c r="AH39" s="66" t="str">
        <f>VLOOKUP(BHRAF201920[[#This Row],[OrgID]],'Practice Panel'!$A$14:$F$129,6,FALSE)</f>
        <v>Cranbrook</v>
      </c>
    </row>
    <row r="40" spans="1:34" x14ac:dyDescent="0.25">
      <c r="A40" s="1" t="s">
        <v>369</v>
      </c>
      <c r="B40" s="65">
        <v>44013</v>
      </c>
      <c r="C40" s="65">
        <v>44029</v>
      </c>
      <c r="D40" s="1" t="s">
        <v>34</v>
      </c>
      <c r="E40" s="66">
        <v>969</v>
      </c>
      <c r="F40" s="66">
        <v>0</v>
      </c>
      <c r="G40" s="66">
        <v>0</v>
      </c>
      <c r="H40" s="1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v>0</v>
      </c>
      <c r="P40" s="66">
        <v>0</v>
      </c>
      <c r="Q40" s="66">
        <v>0</v>
      </c>
      <c r="R40" s="66">
        <v>0</v>
      </c>
      <c r="S40" s="66">
        <v>0</v>
      </c>
      <c r="T40" s="66">
        <v>0</v>
      </c>
      <c r="U40" s="66">
        <v>0</v>
      </c>
      <c r="V40" s="66">
        <v>0</v>
      </c>
      <c r="W40" s="66">
        <v>0</v>
      </c>
      <c r="X40" s="66">
        <v>0</v>
      </c>
      <c r="Y40" s="66">
        <v>0</v>
      </c>
      <c r="Z40" s="66">
        <v>0</v>
      </c>
      <c r="AA40" s="66">
        <v>0</v>
      </c>
      <c r="AB40" s="66">
        <v>0</v>
      </c>
      <c r="AC40" s="66">
        <v>1</v>
      </c>
      <c r="AD40" s="66">
        <v>0</v>
      </c>
      <c r="AE40" s="66">
        <v>0</v>
      </c>
      <c r="AF40" s="66">
        <v>0</v>
      </c>
      <c r="AG40" s="66" t="str">
        <f>VLOOKUP(BHRAF201920[[#This Row],[OrgID]],'Practice Panel'!$A$14:$F$129,4,FALSE)</f>
        <v>Redbridge</v>
      </c>
      <c r="AH40" s="66" t="str">
        <f>VLOOKUP(BHRAF201920[[#This Row],[OrgID]],'Practice Panel'!$A$14:$F$129,6,FALSE)</f>
        <v>Cranbrook</v>
      </c>
    </row>
    <row r="41" spans="1:34" x14ac:dyDescent="0.25">
      <c r="A41" s="1" t="s">
        <v>369</v>
      </c>
      <c r="B41" s="65">
        <v>44013</v>
      </c>
      <c r="C41" s="65">
        <v>44029</v>
      </c>
      <c r="D41" s="1" t="s">
        <v>102</v>
      </c>
      <c r="E41" s="66">
        <v>2067</v>
      </c>
      <c r="F41" s="66">
        <v>0</v>
      </c>
      <c r="G41" s="66">
        <v>0</v>
      </c>
      <c r="H41" s="1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v>0</v>
      </c>
      <c r="P41" s="66">
        <v>0</v>
      </c>
      <c r="Q41" s="66">
        <v>0</v>
      </c>
      <c r="R41" s="66">
        <v>0</v>
      </c>
      <c r="S41" s="66">
        <v>0</v>
      </c>
      <c r="T41" s="66">
        <v>0</v>
      </c>
      <c r="U41" s="66">
        <v>0</v>
      </c>
      <c r="V41" s="66">
        <v>0</v>
      </c>
      <c r="W41" s="66">
        <v>0</v>
      </c>
      <c r="X41" s="66">
        <v>0</v>
      </c>
      <c r="Y41" s="66">
        <v>0</v>
      </c>
      <c r="Z41" s="66">
        <v>0</v>
      </c>
      <c r="AA41" s="66">
        <v>0</v>
      </c>
      <c r="AB41" s="66">
        <v>0</v>
      </c>
      <c r="AC41" s="66">
        <v>1</v>
      </c>
      <c r="AD41" s="66">
        <v>0</v>
      </c>
      <c r="AE41" s="66">
        <v>0</v>
      </c>
      <c r="AF41" s="66">
        <v>0</v>
      </c>
      <c r="AG41" s="66" t="str">
        <f>VLOOKUP(BHRAF201920[[#This Row],[OrgID]],'Practice Panel'!$A$14:$F$129,4,FALSE)</f>
        <v>Redbridge</v>
      </c>
      <c r="AH41" s="66" t="str">
        <f>VLOOKUP(BHRAF201920[[#This Row],[OrgID]],'Practice Panel'!$A$14:$F$129,6,FALSE)</f>
        <v>Loxford</v>
      </c>
    </row>
    <row r="42" spans="1:34" x14ac:dyDescent="0.25">
      <c r="A42" s="1" t="s">
        <v>369</v>
      </c>
      <c r="B42" s="65">
        <v>44013</v>
      </c>
      <c r="C42" s="65">
        <v>44029</v>
      </c>
      <c r="D42" s="1" t="s">
        <v>25</v>
      </c>
      <c r="E42" s="66">
        <v>1773</v>
      </c>
      <c r="F42" s="66">
        <v>2</v>
      </c>
      <c r="G42" s="66">
        <v>2</v>
      </c>
      <c r="H42" s="1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6">
        <v>0</v>
      </c>
      <c r="S42" s="66">
        <v>0</v>
      </c>
      <c r="T42" s="66">
        <v>0</v>
      </c>
      <c r="U42" s="66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6">
        <v>0</v>
      </c>
      <c r="AF42" s="66">
        <v>0</v>
      </c>
      <c r="AG42" s="66" t="str">
        <f>VLOOKUP(BHRAF201920[[#This Row],[OrgID]],'Practice Panel'!$A$14:$F$129,4,FALSE)</f>
        <v>Redbridge</v>
      </c>
      <c r="AH42" s="66" t="str">
        <f>VLOOKUP(BHRAF201920[[#This Row],[OrgID]],'Practice Panel'!$A$14:$F$129,6,FALSE)</f>
        <v>Cranbrook</v>
      </c>
    </row>
    <row r="43" spans="1:34" x14ac:dyDescent="0.25">
      <c r="A43" s="1" t="s">
        <v>369</v>
      </c>
      <c r="B43" s="65">
        <v>44013</v>
      </c>
      <c r="C43" s="65">
        <v>44029</v>
      </c>
      <c r="D43" s="1" t="s">
        <v>68</v>
      </c>
      <c r="E43" s="66">
        <v>858</v>
      </c>
      <c r="F43" s="66">
        <v>1</v>
      </c>
      <c r="G43" s="66">
        <v>1</v>
      </c>
      <c r="H43" s="1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v>0</v>
      </c>
      <c r="P43" s="66">
        <v>0</v>
      </c>
      <c r="Q43" s="66">
        <v>0</v>
      </c>
      <c r="R43" s="66">
        <v>0</v>
      </c>
      <c r="S43" s="66">
        <v>0</v>
      </c>
      <c r="T43" s="66">
        <v>0</v>
      </c>
      <c r="U43" s="66">
        <v>0</v>
      </c>
      <c r="V43" s="66">
        <v>0</v>
      </c>
      <c r="W43" s="66">
        <v>0</v>
      </c>
      <c r="X43" s="66">
        <v>0</v>
      </c>
      <c r="Y43" s="66">
        <v>0</v>
      </c>
      <c r="Z43" s="66">
        <v>0</v>
      </c>
      <c r="AA43" s="66">
        <v>0</v>
      </c>
      <c r="AB43" s="66">
        <v>0</v>
      </c>
      <c r="AC43" s="66">
        <v>1</v>
      </c>
      <c r="AD43" s="66">
        <v>0</v>
      </c>
      <c r="AE43" s="66">
        <v>0</v>
      </c>
      <c r="AF43" s="66">
        <v>0</v>
      </c>
      <c r="AG43" s="66" t="str">
        <f>VLOOKUP(BHRAF201920[[#This Row],[OrgID]],'Practice Panel'!$A$14:$F$129,4,FALSE)</f>
        <v>Redbridge</v>
      </c>
      <c r="AH43" s="66" t="str">
        <f>VLOOKUP(BHRAF201920[[#This Row],[OrgID]],'Practice Panel'!$A$14:$F$129,6,FALSE)</f>
        <v>Seven Kings</v>
      </c>
    </row>
    <row r="44" spans="1:34" x14ac:dyDescent="0.25">
      <c r="A44" s="1" t="s">
        <v>369</v>
      </c>
      <c r="B44" s="65">
        <v>44013</v>
      </c>
      <c r="C44" s="65">
        <v>44029</v>
      </c>
      <c r="D44" s="1" t="s">
        <v>62</v>
      </c>
      <c r="E44" s="66">
        <v>1681</v>
      </c>
      <c r="F44" s="66">
        <v>11</v>
      </c>
      <c r="G44" s="66">
        <v>11</v>
      </c>
      <c r="H44" s="1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66">
        <v>0</v>
      </c>
      <c r="Z44" s="66">
        <v>0</v>
      </c>
      <c r="AA44" s="66">
        <v>0</v>
      </c>
      <c r="AB44" s="66">
        <v>0</v>
      </c>
      <c r="AC44" s="66">
        <v>4</v>
      </c>
      <c r="AD44" s="66">
        <v>0</v>
      </c>
      <c r="AE44" s="66">
        <v>0</v>
      </c>
      <c r="AF44" s="66">
        <v>0</v>
      </c>
      <c r="AG44" s="66" t="str">
        <f>VLOOKUP(BHRAF201920[[#This Row],[OrgID]],'Practice Panel'!$A$14:$F$129,4,FALSE)</f>
        <v>Redbridge</v>
      </c>
      <c r="AH44" s="66" t="str">
        <f>VLOOKUP(BHRAF201920[[#This Row],[OrgID]],'Practice Panel'!$A$14:$F$129,6,FALSE)</f>
        <v>Seven Kings</v>
      </c>
    </row>
    <row r="45" spans="1:34" x14ac:dyDescent="0.25">
      <c r="A45" s="1" t="s">
        <v>369</v>
      </c>
      <c r="B45" s="65">
        <v>44013</v>
      </c>
      <c r="C45" s="65">
        <v>44029</v>
      </c>
      <c r="D45" s="1" t="s">
        <v>49</v>
      </c>
      <c r="E45" s="66">
        <v>1000</v>
      </c>
      <c r="F45" s="66">
        <v>0</v>
      </c>
      <c r="G45" s="66">
        <v>0</v>
      </c>
      <c r="H45" s="1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66">
        <v>0</v>
      </c>
      <c r="Z45" s="66">
        <v>0</v>
      </c>
      <c r="AA45" s="66">
        <v>0</v>
      </c>
      <c r="AB45" s="66">
        <v>0</v>
      </c>
      <c r="AC45" s="66">
        <v>1</v>
      </c>
      <c r="AD45" s="66">
        <v>0</v>
      </c>
      <c r="AE45" s="66">
        <v>0</v>
      </c>
      <c r="AF45" s="66">
        <v>0</v>
      </c>
      <c r="AG45" s="66" t="str">
        <f>VLOOKUP(BHRAF201920[[#This Row],[OrgID]],'Practice Panel'!$A$14:$F$129,4,FALSE)</f>
        <v>Redbridge</v>
      </c>
      <c r="AH45" s="66" t="str">
        <f>VLOOKUP(BHRAF201920[[#This Row],[OrgID]],'Practice Panel'!$A$14:$F$129,6,FALSE)</f>
        <v>Fairlop</v>
      </c>
    </row>
    <row r="46" spans="1:34" x14ac:dyDescent="0.25">
      <c r="A46" s="1" t="s">
        <v>369</v>
      </c>
      <c r="B46" s="65">
        <v>44013</v>
      </c>
      <c r="C46" s="65">
        <v>44029</v>
      </c>
      <c r="D46" s="1" t="s">
        <v>47</v>
      </c>
      <c r="E46" s="66">
        <v>1078</v>
      </c>
      <c r="F46" s="66">
        <v>0</v>
      </c>
      <c r="G46" s="66">
        <v>0</v>
      </c>
      <c r="H46" s="1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v>0</v>
      </c>
      <c r="P46" s="66">
        <v>0</v>
      </c>
      <c r="Q46" s="66">
        <v>0</v>
      </c>
      <c r="R46" s="66">
        <v>0</v>
      </c>
      <c r="S46" s="66">
        <v>0</v>
      </c>
      <c r="T46" s="66">
        <v>0</v>
      </c>
      <c r="U46" s="66">
        <v>0</v>
      </c>
      <c r="V46" s="66">
        <v>0</v>
      </c>
      <c r="W46" s="66">
        <v>0</v>
      </c>
      <c r="X46" s="66">
        <v>0</v>
      </c>
      <c r="Y46" s="66">
        <v>0</v>
      </c>
      <c r="Z46" s="66">
        <v>0</v>
      </c>
      <c r="AA46" s="66">
        <v>0</v>
      </c>
      <c r="AB46" s="66">
        <v>0</v>
      </c>
      <c r="AC46" s="66">
        <v>0</v>
      </c>
      <c r="AD46" s="66">
        <v>0</v>
      </c>
      <c r="AE46" s="66">
        <v>0</v>
      </c>
      <c r="AF46" s="66">
        <v>0</v>
      </c>
      <c r="AG46" s="66" t="str">
        <f>VLOOKUP(BHRAF201920[[#This Row],[OrgID]],'Practice Panel'!$A$14:$F$129,4,FALSE)</f>
        <v>Redbridge</v>
      </c>
      <c r="AH46" s="66" t="str">
        <f>VLOOKUP(BHRAF201920[[#This Row],[OrgID]],'Practice Panel'!$A$14:$F$129,6,FALSE)</f>
        <v>Fairlop</v>
      </c>
    </row>
    <row r="47" spans="1:34" x14ac:dyDescent="0.25">
      <c r="A47" s="1" t="s">
        <v>369</v>
      </c>
      <c r="B47" s="65">
        <v>44013</v>
      </c>
      <c r="C47" s="65">
        <v>44029</v>
      </c>
      <c r="D47" s="1" t="s">
        <v>108</v>
      </c>
      <c r="E47" s="66">
        <v>1046</v>
      </c>
      <c r="F47" s="66">
        <v>0</v>
      </c>
      <c r="G47" s="66">
        <v>0</v>
      </c>
      <c r="H47" s="1">
        <v>0</v>
      </c>
      <c r="I47" s="66">
        <v>0</v>
      </c>
      <c r="J47" s="66">
        <v>0</v>
      </c>
      <c r="K47" s="66">
        <v>0</v>
      </c>
      <c r="L47" s="66">
        <v>0</v>
      </c>
      <c r="M47" s="66">
        <v>0</v>
      </c>
      <c r="N47" s="66">
        <v>0</v>
      </c>
      <c r="O47" s="66">
        <v>0</v>
      </c>
      <c r="P47" s="66">
        <v>0</v>
      </c>
      <c r="Q47" s="66">
        <v>0</v>
      </c>
      <c r="R47" s="66">
        <v>0</v>
      </c>
      <c r="S47" s="66">
        <v>0</v>
      </c>
      <c r="T47" s="66">
        <v>0</v>
      </c>
      <c r="U47" s="66">
        <v>0</v>
      </c>
      <c r="V47" s="66">
        <v>0</v>
      </c>
      <c r="W47" s="66">
        <v>0</v>
      </c>
      <c r="X47" s="66">
        <v>0</v>
      </c>
      <c r="Y47" s="66">
        <v>0</v>
      </c>
      <c r="Z47" s="66">
        <v>0</v>
      </c>
      <c r="AA47" s="66">
        <v>0</v>
      </c>
      <c r="AB47" s="66">
        <v>0</v>
      </c>
      <c r="AC47" s="66">
        <v>2</v>
      </c>
      <c r="AD47" s="66">
        <v>0</v>
      </c>
      <c r="AE47" s="66">
        <v>0</v>
      </c>
      <c r="AF47" s="66">
        <v>0</v>
      </c>
      <c r="AG47" s="66" t="str">
        <f>VLOOKUP(BHRAF201920[[#This Row],[OrgID]],'Practice Panel'!$A$14:$F$129,4,FALSE)</f>
        <v>Redbridge</v>
      </c>
      <c r="AH47" s="66" t="str">
        <f>VLOOKUP(BHRAF201920[[#This Row],[OrgID]],'Practice Panel'!$A$14:$F$129,6,FALSE)</f>
        <v>Fairlop</v>
      </c>
    </row>
    <row r="48" spans="1:34" x14ac:dyDescent="0.25">
      <c r="A48" s="1" t="s">
        <v>369</v>
      </c>
      <c r="B48" s="65">
        <v>44013</v>
      </c>
      <c r="C48" s="65">
        <v>44029</v>
      </c>
      <c r="D48" s="1" t="s">
        <v>254</v>
      </c>
      <c r="E48" s="66">
        <v>2223</v>
      </c>
      <c r="F48" s="66">
        <v>1</v>
      </c>
      <c r="G48" s="66">
        <v>1</v>
      </c>
      <c r="H48" s="1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v>0</v>
      </c>
      <c r="P48" s="66">
        <v>0</v>
      </c>
      <c r="Q48" s="66">
        <v>0</v>
      </c>
      <c r="R48" s="66">
        <v>0</v>
      </c>
      <c r="S48" s="66">
        <v>0</v>
      </c>
      <c r="T48" s="66">
        <v>0</v>
      </c>
      <c r="U48" s="66">
        <v>0</v>
      </c>
      <c r="V48" s="66">
        <v>0</v>
      </c>
      <c r="W48" s="66">
        <v>0</v>
      </c>
      <c r="X48" s="66">
        <v>0</v>
      </c>
      <c r="Y48" s="66">
        <v>0</v>
      </c>
      <c r="Z48" s="66">
        <v>0</v>
      </c>
      <c r="AA48" s="66">
        <v>0</v>
      </c>
      <c r="AB48" s="66">
        <v>0</v>
      </c>
      <c r="AC48" s="66">
        <v>3</v>
      </c>
      <c r="AD48" s="66">
        <v>0</v>
      </c>
      <c r="AE48" s="66">
        <v>0</v>
      </c>
      <c r="AF48" s="66">
        <v>0</v>
      </c>
      <c r="AG48" s="66" t="str">
        <f>VLOOKUP(BHRAF201920[[#This Row],[OrgID]],'Practice Panel'!$A$14:$F$129,4,FALSE)</f>
        <v>Barking</v>
      </c>
      <c r="AH48" s="66" t="str">
        <f>VLOOKUP(BHRAF201920[[#This Row],[OrgID]],'Practice Panel'!$A$14:$F$129,6,FALSE)</f>
        <v>West One</v>
      </c>
    </row>
    <row r="49" spans="1:34" x14ac:dyDescent="0.25">
      <c r="A49" s="1" t="s">
        <v>369</v>
      </c>
      <c r="B49" s="65">
        <v>44013</v>
      </c>
      <c r="C49" s="65">
        <v>44029</v>
      </c>
      <c r="D49" s="1" t="s">
        <v>308</v>
      </c>
      <c r="E49" s="66">
        <v>996</v>
      </c>
      <c r="F49" s="66">
        <v>0</v>
      </c>
      <c r="G49" s="66">
        <v>0</v>
      </c>
      <c r="H49" s="1">
        <v>0</v>
      </c>
      <c r="I49" s="66">
        <v>0</v>
      </c>
      <c r="J49" s="66">
        <v>0</v>
      </c>
      <c r="K49" s="66">
        <v>0</v>
      </c>
      <c r="L49" s="66">
        <v>0</v>
      </c>
      <c r="M49" s="66">
        <v>0</v>
      </c>
      <c r="N49" s="66">
        <v>0</v>
      </c>
      <c r="O49" s="66">
        <v>0</v>
      </c>
      <c r="P49" s="66">
        <v>0</v>
      </c>
      <c r="Q49" s="66">
        <v>0</v>
      </c>
      <c r="R49" s="66">
        <v>0</v>
      </c>
      <c r="S49" s="66">
        <v>0</v>
      </c>
      <c r="T49" s="66">
        <v>0</v>
      </c>
      <c r="U49" s="66">
        <v>0</v>
      </c>
      <c r="V49" s="66">
        <v>0</v>
      </c>
      <c r="W49" s="66">
        <v>0</v>
      </c>
      <c r="X49" s="66">
        <v>0</v>
      </c>
      <c r="Y49" s="66">
        <v>0</v>
      </c>
      <c r="Z49" s="66">
        <v>0</v>
      </c>
      <c r="AA49" s="66">
        <v>0</v>
      </c>
      <c r="AB49" s="66">
        <v>0</v>
      </c>
      <c r="AC49" s="66">
        <v>0</v>
      </c>
      <c r="AD49" s="66">
        <v>0</v>
      </c>
      <c r="AE49" s="66">
        <v>0</v>
      </c>
      <c r="AF49" s="66">
        <v>0</v>
      </c>
      <c r="AG49" s="66" t="str">
        <f>VLOOKUP(BHRAF201920[[#This Row],[OrgID]],'Practice Panel'!$A$14:$F$129,4,FALSE)</f>
        <v>Havering</v>
      </c>
      <c r="AH49" s="66" t="str">
        <f>VLOOKUP(BHRAF201920[[#This Row],[OrgID]],'Practice Panel'!$A$14:$F$129,6,FALSE)</f>
        <v>Havering North</v>
      </c>
    </row>
    <row r="50" spans="1:34" x14ac:dyDescent="0.25">
      <c r="A50" s="1" t="s">
        <v>369</v>
      </c>
      <c r="B50" s="65">
        <v>44013</v>
      </c>
      <c r="C50" s="65">
        <v>44029</v>
      </c>
      <c r="D50" s="1" t="s">
        <v>261</v>
      </c>
      <c r="E50" s="66">
        <v>1896</v>
      </c>
      <c r="F50" s="66">
        <v>0</v>
      </c>
      <c r="G50" s="66">
        <v>0</v>
      </c>
      <c r="H50" s="1">
        <v>0</v>
      </c>
      <c r="I50" s="66">
        <v>0</v>
      </c>
      <c r="J50" s="66">
        <v>0</v>
      </c>
      <c r="K50" s="66">
        <v>0</v>
      </c>
      <c r="L50" s="66">
        <v>0</v>
      </c>
      <c r="M50" s="66">
        <v>0</v>
      </c>
      <c r="N50" s="66">
        <v>0</v>
      </c>
      <c r="O50" s="66">
        <v>0</v>
      </c>
      <c r="P50" s="66">
        <v>0</v>
      </c>
      <c r="Q50" s="66">
        <v>0</v>
      </c>
      <c r="R50" s="66">
        <v>0</v>
      </c>
      <c r="S50" s="66">
        <v>0</v>
      </c>
      <c r="T50" s="66">
        <v>0</v>
      </c>
      <c r="U50" s="66">
        <v>0</v>
      </c>
      <c r="V50" s="66">
        <v>0</v>
      </c>
      <c r="W50" s="66">
        <v>0</v>
      </c>
      <c r="X50" s="66">
        <v>0</v>
      </c>
      <c r="Y50" s="66">
        <v>0</v>
      </c>
      <c r="Z50" s="66">
        <v>0</v>
      </c>
      <c r="AA50" s="66">
        <v>0</v>
      </c>
      <c r="AB50" s="66">
        <v>0</v>
      </c>
      <c r="AC50" s="66">
        <v>1</v>
      </c>
      <c r="AD50" s="66">
        <v>0</v>
      </c>
      <c r="AE50" s="66">
        <v>0</v>
      </c>
      <c r="AF50" s="66">
        <v>0</v>
      </c>
      <c r="AG50" s="66" t="str">
        <f>VLOOKUP(BHRAF201920[[#This Row],[OrgID]],'Practice Panel'!$A$14:$F$129,4,FALSE)</f>
        <v>Barking</v>
      </c>
      <c r="AH50" s="66" t="str">
        <f>VLOOKUP(BHRAF201920[[#This Row],[OrgID]],'Practice Panel'!$A$14:$F$129,6,FALSE)</f>
        <v>North</v>
      </c>
    </row>
    <row r="51" spans="1:34" x14ac:dyDescent="0.25">
      <c r="A51" s="1" t="s">
        <v>369</v>
      </c>
      <c r="B51" s="65">
        <v>44013</v>
      </c>
      <c r="C51" s="65">
        <v>44029</v>
      </c>
      <c r="D51" s="1" t="s">
        <v>292</v>
      </c>
      <c r="E51" s="66">
        <v>1619</v>
      </c>
      <c r="F51" s="66">
        <v>0</v>
      </c>
      <c r="G51" s="66">
        <v>0</v>
      </c>
      <c r="H51" s="1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66">
        <v>0</v>
      </c>
      <c r="Z51" s="66">
        <v>0</v>
      </c>
      <c r="AA51" s="66">
        <v>0</v>
      </c>
      <c r="AB51" s="66">
        <v>0</v>
      </c>
      <c r="AC51" s="66">
        <v>0</v>
      </c>
      <c r="AD51" s="66">
        <v>0</v>
      </c>
      <c r="AE51" s="66">
        <v>0</v>
      </c>
      <c r="AF51" s="66">
        <v>0</v>
      </c>
      <c r="AG51" s="66" t="str">
        <f>VLOOKUP(BHRAF201920[[#This Row],[OrgID]],'Practice Panel'!$A$14:$F$129,4,FALSE)</f>
        <v>Havering</v>
      </c>
      <c r="AH51" s="66" t="str">
        <f>VLOOKUP(BHRAF201920[[#This Row],[OrgID]],'Practice Panel'!$A$14:$F$129,6,FALSE)</f>
        <v>Havering Crest</v>
      </c>
    </row>
    <row r="52" spans="1:34" x14ac:dyDescent="0.25">
      <c r="A52" s="1" t="s">
        <v>369</v>
      </c>
      <c r="B52" s="65">
        <v>44013</v>
      </c>
      <c r="C52" s="65">
        <v>44029</v>
      </c>
      <c r="D52" s="1" t="s">
        <v>300</v>
      </c>
      <c r="E52" s="66">
        <v>4821</v>
      </c>
      <c r="F52" s="66">
        <v>5</v>
      </c>
      <c r="G52" s="66">
        <v>5</v>
      </c>
      <c r="H52" s="1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66">
        <v>0</v>
      </c>
      <c r="Z52" s="66">
        <v>0</v>
      </c>
      <c r="AA52" s="66">
        <v>0</v>
      </c>
      <c r="AB52" s="66">
        <v>0</v>
      </c>
      <c r="AC52" s="66">
        <v>2</v>
      </c>
      <c r="AD52" s="66">
        <v>0</v>
      </c>
      <c r="AE52" s="66">
        <v>0</v>
      </c>
      <c r="AF52" s="66">
        <v>0</v>
      </c>
      <c r="AG52" s="66" t="str">
        <f>VLOOKUP(BHRAF201920[[#This Row],[OrgID]],'Practice Panel'!$A$14:$F$129,4,FALSE)</f>
        <v>Havering</v>
      </c>
      <c r="AH52" s="66" t="str">
        <f>VLOOKUP(BHRAF201920[[#This Row],[OrgID]],'Practice Panel'!$A$14:$F$129,6,FALSE)</f>
        <v>Havering Marshall</v>
      </c>
    </row>
    <row r="53" spans="1:34" x14ac:dyDescent="0.25">
      <c r="A53" s="1" t="s">
        <v>369</v>
      </c>
      <c r="B53" s="65">
        <v>44013</v>
      </c>
      <c r="C53" s="65">
        <v>44029</v>
      </c>
      <c r="D53" s="1" t="s">
        <v>284</v>
      </c>
      <c r="E53" s="66">
        <v>2697</v>
      </c>
      <c r="F53" s="66">
        <v>8</v>
      </c>
      <c r="G53" s="66">
        <v>8</v>
      </c>
      <c r="H53" s="1">
        <v>0</v>
      </c>
      <c r="I53" s="66">
        <v>0</v>
      </c>
      <c r="J53" s="66">
        <v>0</v>
      </c>
      <c r="K53" s="66">
        <v>0</v>
      </c>
      <c r="L53" s="66">
        <v>0</v>
      </c>
      <c r="M53" s="66">
        <v>0</v>
      </c>
      <c r="N53" s="66">
        <v>0</v>
      </c>
      <c r="O53" s="66">
        <v>0</v>
      </c>
      <c r="P53" s="66">
        <v>0</v>
      </c>
      <c r="Q53" s="66">
        <v>0</v>
      </c>
      <c r="R53" s="66">
        <v>0</v>
      </c>
      <c r="S53" s="66">
        <v>0</v>
      </c>
      <c r="T53" s="66">
        <v>0</v>
      </c>
      <c r="U53" s="66">
        <v>0</v>
      </c>
      <c r="V53" s="66">
        <v>0</v>
      </c>
      <c r="W53" s="66">
        <v>0</v>
      </c>
      <c r="X53" s="66">
        <v>0</v>
      </c>
      <c r="Y53" s="66">
        <v>0</v>
      </c>
      <c r="Z53" s="66">
        <v>0</v>
      </c>
      <c r="AA53" s="66">
        <v>0</v>
      </c>
      <c r="AB53" s="66">
        <v>0</v>
      </c>
      <c r="AC53" s="66">
        <v>2</v>
      </c>
      <c r="AD53" s="66">
        <v>0</v>
      </c>
      <c r="AE53" s="66">
        <v>0</v>
      </c>
      <c r="AF53" s="66">
        <v>0</v>
      </c>
      <c r="AG53" s="66" t="str">
        <f>VLOOKUP(BHRAF201920[[#This Row],[OrgID]],'Practice Panel'!$A$14:$F$129,4,FALSE)</f>
        <v>Havering</v>
      </c>
      <c r="AH53" s="66" t="str">
        <f>VLOOKUP(BHRAF201920[[#This Row],[OrgID]],'Practice Panel'!$A$14:$F$129,6,FALSE)</f>
        <v>Havering Crest</v>
      </c>
    </row>
    <row r="54" spans="1:34" x14ac:dyDescent="0.25">
      <c r="A54" s="1" t="s">
        <v>369</v>
      </c>
      <c r="B54" s="65">
        <v>44013</v>
      </c>
      <c r="C54" s="65">
        <v>44029</v>
      </c>
      <c r="D54" s="1" t="s">
        <v>212</v>
      </c>
      <c r="E54" s="66">
        <v>2840</v>
      </c>
      <c r="F54" s="66">
        <v>1</v>
      </c>
      <c r="G54" s="66">
        <v>1</v>
      </c>
      <c r="H54" s="1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v>0</v>
      </c>
      <c r="P54" s="66">
        <v>0</v>
      </c>
      <c r="Q54" s="66">
        <v>0</v>
      </c>
      <c r="R54" s="66">
        <v>0</v>
      </c>
      <c r="S54" s="66">
        <v>0</v>
      </c>
      <c r="T54" s="66">
        <v>0</v>
      </c>
      <c r="U54" s="66">
        <v>0</v>
      </c>
      <c r="V54" s="66">
        <v>0</v>
      </c>
      <c r="W54" s="66">
        <v>0</v>
      </c>
      <c r="X54" s="66">
        <v>0</v>
      </c>
      <c r="Y54" s="66">
        <v>0</v>
      </c>
      <c r="Z54" s="66">
        <v>0</v>
      </c>
      <c r="AA54" s="66">
        <v>0</v>
      </c>
      <c r="AB54" s="66">
        <v>0</v>
      </c>
      <c r="AC54" s="66">
        <v>2</v>
      </c>
      <c r="AD54" s="66">
        <v>0</v>
      </c>
      <c r="AE54" s="66">
        <v>0</v>
      </c>
      <c r="AF54" s="66">
        <v>0</v>
      </c>
      <c r="AG54" s="66" t="str">
        <f>VLOOKUP(BHRAF201920[[#This Row],[OrgID]],'Practice Panel'!$A$14:$F$129,4,FALSE)</f>
        <v>Barking</v>
      </c>
      <c r="AH54" s="66" t="str">
        <f>VLOOKUP(BHRAF201920[[#This Row],[OrgID]],'Practice Panel'!$A$14:$F$129,6,FALSE)</f>
        <v>East One</v>
      </c>
    </row>
    <row r="55" spans="1:34" x14ac:dyDescent="0.25">
      <c r="A55" s="1" t="s">
        <v>369</v>
      </c>
      <c r="B55" s="65">
        <v>44013</v>
      </c>
      <c r="C55" s="65">
        <v>44029</v>
      </c>
      <c r="D55" s="1" t="s">
        <v>208</v>
      </c>
      <c r="E55" s="66">
        <v>2809</v>
      </c>
      <c r="F55" s="66">
        <v>1</v>
      </c>
      <c r="G55" s="66">
        <v>1</v>
      </c>
      <c r="H55" s="1">
        <v>0</v>
      </c>
      <c r="I55" s="66">
        <v>0</v>
      </c>
      <c r="J55" s="66">
        <v>0</v>
      </c>
      <c r="K55" s="66">
        <v>0</v>
      </c>
      <c r="L55" s="66">
        <v>0</v>
      </c>
      <c r="M55" s="66">
        <v>0</v>
      </c>
      <c r="N55" s="66">
        <v>0</v>
      </c>
      <c r="O55" s="66">
        <v>0</v>
      </c>
      <c r="P55" s="66">
        <v>0</v>
      </c>
      <c r="Q55" s="66">
        <v>0</v>
      </c>
      <c r="R55" s="66">
        <v>0</v>
      </c>
      <c r="S55" s="66">
        <v>0</v>
      </c>
      <c r="T55" s="66">
        <v>0</v>
      </c>
      <c r="U55" s="66">
        <v>0</v>
      </c>
      <c r="V55" s="66">
        <v>0</v>
      </c>
      <c r="W55" s="66">
        <v>0</v>
      </c>
      <c r="X55" s="66">
        <v>0</v>
      </c>
      <c r="Y55" s="66">
        <v>0</v>
      </c>
      <c r="Z55" s="66">
        <v>0</v>
      </c>
      <c r="AA55" s="66">
        <v>0</v>
      </c>
      <c r="AB55" s="66">
        <v>0</v>
      </c>
      <c r="AC55" s="66">
        <v>4</v>
      </c>
      <c r="AD55" s="66">
        <v>0</v>
      </c>
      <c r="AE55" s="66">
        <v>0</v>
      </c>
      <c r="AF55" s="66">
        <v>0</v>
      </c>
      <c r="AG55" s="66" t="str">
        <f>VLOOKUP(BHRAF201920[[#This Row],[OrgID]],'Practice Panel'!$A$14:$F$129,4,FALSE)</f>
        <v>Barking</v>
      </c>
      <c r="AH55" s="66" t="str">
        <f>VLOOKUP(BHRAF201920[[#This Row],[OrgID]],'Practice Panel'!$A$14:$F$129,6,FALSE)</f>
        <v>East One</v>
      </c>
    </row>
    <row r="56" spans="1:34" x14ac:dyDescent="0.25">
      <c r="A56" s="1" t="s">
        <v>369</v>
      </c>
      <c r="B56" s="65">
        <v>44013</v>
      </c>
      <c r="C56" s="65">
        <v>44029</v>
      </c>
      <c r="D56" s="1" t="s">
        <v>314</v>
      </c>
      <c r="E56" s="66">
        <v>3363</v>
      </c>
      <c r="F56" s="66">
        <v>8</v>
      </c>
      <c r="G56" s="66">
        <v>8</v>
      </c>
      <c r="H56" s="1">
        <v>0</v>
      </c>
      <c r="I56" s="66">
        <v>0</v>
      </c>
      <c r="J56" s="66">
        <v>0</v>
      </c>
      <c r="K56" s="66">
        <v>0</v>
      </c>
      <c r="L56" s="66">
        <v>0</v>
      </c>
      <c r="M56" s="66">
        <v>0</v>
      </c>
      <c r="N56" s="66">
        <v>0</v>
      </c>
      <c r="O56" s="66">
        <v>0</v>
      </c>
      <c r="P56" s="66">
        <v>0</v>
      </c>
      <c r="Q56" s="66">
        <v>0</v>
      </c>
      <c r="R56" s="66">
        <v>0</v>
      </c>
      <c r="S56" s="66">
        <v>0</v>
      </c>
      <c r="T56" s="66">
        <v>0</v>
      </c>
      <c r="U56" s="66">
        <v>0</v>
      </c>
      <c r="V56" s="66">
        <v>0</v>
      </c>
      <c r="W56" s="66">
        <v>0</v>
      </c>
      <c r="X56" s="66">
        <v>0</v>
      </c>
      <c r="Y56" s="66">
        <v>0</v>
      </c>
      <c r="Z56" s="66">
        <v>0</v>
      </c>
      <c r="AA56" s="66">
        <v>0</v>
      </c>
      <c r="AB56" s="66">
        <v>0</v>
      </c>
      <c r="AC56" s="66">
        <v>1</v>
      </c>
      <c r="AD56" s="66">
        <v>0</v>
      </c>
      <c r="AE56" s="66">
        <v>0</v>
      </c>
      <c r="AF56" s="66">
        <v>0</v>
      </c>
      <c r="AG56" s="66" t="str">
        <f>VLOOKUP(BHRAF201920[[#This Row],[OrgID]],'Practice Panel'!$A$14:$F$129,4,FALSE)</f>
        <v>Havering</v>
      </c>
      <c r="AH56" s="66" t="str">
        <f>VLOOKUP(BHRAF201920[[#This Row],[OrgID]],'Practice Panel'!$A$14:$F$129,6,FALSE)</f>
        <v>Havering North</v>
      </c>
    </row>
    <row r="57" spans="1:34" x14ac:dyDescent="0.25">
      <c r="A57" s="1" t="s">
        <v>369</v>
      </c>
      <c r="B57" s="65">
        <v>44013</v>
      </c>
      <c r="C57" s="65">
        <v>44029</v>
      </c>
      <c r="D57" s="1" t="s">
        <v>246</v>
      </c>
      <c r="E57" s="66">
        <v>2333</v>
      </c>
      <c r="F57" s="66">
        <v>0</v>
      </c>
      <c r="G57" s="66">
        <v>0</v>
      </c>
      <c r="H57" s="1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v>0</v>
      </c>
      <c r="P57" s="66">
        <v>0</v>
      </c>
      <c r="Q57" s="66">
        <v>0</v>
      </c>
      <c r="R57" s="66">
        <v>0</v>
      </c>
      <c r="S57" s="66">
        <v>0</v>
      </c>
      <c r="T57" s="66">
        <v>0</v>
      </c>
      <c r="U57" s="66">
        <v>0</v>
      </c>
      <c r="V57" s="66">
        <v>0</v>
      </c>
      <c r="W57" s="66">
        <v>0</v>
      </c>
      <c r="X57" s="66">
        <v>0</v>
      </c>
      <c r="Y57" s="66">
        <v>0</v>
      </c>
      <c r="Z57" s="66">
        <v>0</v>
      </c>
      <c r="AA57" s="66">
        <v>0</v>
      </c>
      <c r="AB57" s="66">
        <v>0</v>
      </c>
      <c r="AC57" s="66">
        <v>2</v>
      </c>
      <c r="AD57" s="66">
        <v>0</v>
      </c>
      <c r="AE57" s="66">
        <v>0</v>
      </c>
      <c r="AF57" s="66">
        <v>0</v>
      </c>
      <c r="AG57" s="66" t="str">
        <f>VLOOKUP(BHRAF201920[[#This Row],[OrgID]],'Practice Panel'!$A$14:$F$129,4,FALSE)</f>
        <v>Barking</v>
      </c>
      <c r="AH57" s="66" t="str">
        <f>VLOOKUP(BHRAF201920[[#This Row],[OrgID]],'Practice Panel'!$A$14:$F$129,6,FALSE)</f>
        <v>West One</v>
      </c>
    </row>
    <row r="58" spans="1:34" x14ac:dyDescent="0.25">
      <c r="A58" s="1" t="s">
        <v>369</v>
      </c>
      <c r="B58" s="65">
        <v>44013</v>
      </c>
      <c r="C58" s="65">
        <v>44029</v>
      </c>
      <c r="D58" s="1" t="s">
        <v>306</v>
      </c>
      <c r="E58" s="66">
        <v>3494</v>
      </c>
      <c r="F58" s="66">
        <v>3</v>
      </c>
      <c r="G58" s="66">
        <v>3</v>
      </c>
      <c r="H58" s="1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66">
        <v>0</v>
      </c>
      <c r="Z58" s="66">
        <v>0</v>
      </c>
      <c r="AA58" s="66">
        <v>0</v>
      </c>
      <c r="AB58" s="66">
        <v>0</v>
      </c>
      <c r="AC58" s="66">
        <v>3</v>
      </c>
      <c r="AD58" s="66">
        <v>0</v>
      </c>
      <c r="AE58" s="66">
        <v>0</v>
      </c>
      <c r="AF58" s="66">
        <v>0</v>
      </c>
      <c r="AG58" s="66" t="str">
        <f>VLOOKUP(BHRAF201920[[#This Row],[OrgID]],'Practice Panel'!$A$14:$F$129,4,FALSE)</f>
        <v>Havering</v>
      </c>
      <c r="AH58" s="66" t="str">
        <f>VLOOKUP(BHRAF201920[[#This Row],[OrgID]],'Practice Panel'!$A$14:$F$129,6,FALSE)</f>
        <v>Havering North</v>
      </c>
    </row>
    <row r="59" spans="1:34" x14ac:dyDescent="0.25">
      <c r="A59" s="1" t="s">
        <v>369</v>
      </c>
      <c r="B59" s="65">
        <v>44013</v>
      </c>
      <c r="C59" s="65">
        <v>44029</v>
      </c>
      <c r="D59" s="1" t="s">
        <v>338</v>
      </c>
      <c r="E59" s="66">
        <v>5935</v>
      </c>
      <c r="F59" s="66">
        <v>13</v>
      </c>
      <c r="G59" s="66">
        <v>13</v>
      </c>
      <c r="H59" s="1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66">
        <v>0</v>
      </c>
      <c r="Z59" s="66">
        <v>0</v>
      </c>
      <c r="AA59" s="66">
        <v>0</v>
      </c>
      <c r="AB59" s="66">
        <v>0</v>
      </c>
      <c r="AC59" s="66">
        <v>9</v>
      </c>
      <c r="AD59" s="66">
        <v>0</v>
      </c>
      <c r="AE59" s="66">
        <v>0</v>
      </c>
      <c r="AF59" s="66">
        <v>0</v>
      </c>
      <c r="AG59" s="66" t="str">
        <f>VLOOKUP(BHRAF201920[[#This Row],[OrgID]],'Practice Panel'!$A$14:$F$129,4,FALSE)</f>
        <v>Havering</v>
      </c>
      <c r="AH59" s="66" t="str">
        <f>VLOOKUP(BHRAF201920[[#This Row],[OrgID]],'Practice Panel'!$A$14:$F$129,6,FALSE)</f>
        <v>Havering South</v>
      </c>
    </row>
    <row r="60" spans="1:34" x14ac:dyDescent="0.25">
      <c r="A60" s="1" t="s">
        <v>369</v>
      </c>
      <c r="B60" s="65">
        <v>44013</v>
      </c>
      <c r="C60" s="65">
        <v>44029</v>
      </c>
      <c r="D60" s="1" t="s">
        <v>356</v>
      </c>
      <c r="E60" s="66">
        <v>4687</v>
      </c>
      <c r="F60" s="66">
        <v>2</v>
      </c>
      <c r="G60" s="66">
        <v>2</v>
      </c>
      <c r="H60" s="1">
        <v>0</v>
      </c>
      <c r="I60" s="66">
        <v>0</v>
      </c>
      <c r="J60" s="66">
        <v>0</v>
      </c>
      <c r="K60" s="66">
        <v>0</v>
      </c>
      <c r="L60" s="66">
        <v>0</v>
      </c>
      <c r="M60" s="66">
        <v>0</v>
      </c>
      <c r="N60" s="66">
        <v>0</v>
      </c>
      <c r="O60" s="66">
        <v>0</v>
      </c>
      <c r="P60" s="66">
        <v>0</v>
      </c>
      <c r="Q60" s="66">
        <v>0</v>
      </c>
      <c r="R60" s="66">
        <v>0</v>
      </c>
      <c r="S60" s="66">
        <v>0</v>
      </c>
      <c r="T60" s="66">
        <v>0</v>
      </c>
      <c r="U60" s="66">
        <v>0</v>
      </c>
      <c r="V60" s="66">
        <v>0</v>
      </c>
      <c r="W60" s="66">
        <v>0</v>
      </c>
      <c r="X60" s="66">
        <v>0</v>
      </c>
      <c r="Y60" s="66">
        <v>0</v>
      </c>
      <c r="Z60" s="66">
        <v>0</v>
      </c>
      <c r="AA60" s="66">
        <v>0</v>
      </c>
      <c r="AB60" s="66">
        <v>0</v>
      </c>
      <c r="AC60" s="66">
        <v>4</v>
      </c>
      <c r="AD60" s="66">
        <v>0</v>
      </c>
      <c r="AE60" s="66">
        <v>0</v>
      </c>
      <c r="AF60" s="66">
        <v>0</v>
      </c>
      <c r="AG60" s="66" t="str">
        <f>VLOOKUP(BHRAF201920[[#This Row],[OrgID]],'Practice Panel'!$A$14:$F$129,4,FALSE)</f>
        <v>Havering</v>
      </c>
      <c r="AH60" s="66" t="str">
        <f>VLOOKUP(BHRAF201920[[#This Row],[OrgID]],'Practice Panel'!$A$14:$F$129,6,FALSE)</f>
        <v>Havering South</v>
      </c>
    </row>
    <row r="61" spans="1:34" x14ac:dyDescent="0.25">
      <c r="A61" s="1" t="s">
        <v>369</v>
      </c>
      <c r="B61" s="65">
        <v>44013</v>
      </c>
      <c r="C61" s="65">
        <v>44029</v>
      </c>
      <c r="D61" s="1" t="s">
        <v>204</v>
      </c>
      <c r="E61" s="66">
        <v>1496</v>
      </c>
      <c r="F61" s="66">
        <v>1</v>
      </c>
      <c r="G61" s="66">
        <v>1</v>
      </c>
      <c r="H61" s="1">
        <v>0</v>
      </c>
      <c r="I61" s="66">
        <v>0</v>
      </c>
      <c r="J61" s="66">
        <v>0</v>
      </c>
      <c r="K61" s="66">
        <v>0</v>
      </c>
      <c r="L61" s="66">
        <v>0</v>
      </c>
      <c r="M61" s="66">
        <v>0</v>
      </c>
      <c r="N61" s="66">
        <v>0</v>
      </c>
      <c r="O61" s="66">
        <v>0</v>
      </c>
      <c r="P61" s="66">
        <v>0</v>
      </c>
      <c r="Q61" s="66">
        <v>0</v>
      </c>
      <c r="R61" s="66">
        <v>0</v>
      </c>
      <c r="S61" s="66">
        <v>0</v>
      </c>
      <c r="T61" s="66">
        <v>0</v>
      </c>
      <c r="U61" s="66">
        <v>0</v>
      </c>
      <c r="V61" s="66">
        <v>0</v>
      </c>
      <c r="W61" s="66">
        <v>0</v>
      </c>
      <c r="X61" s="66">
        <v>0</v>
      </c>
      <c r="Y61" s="66">
        <v>0</v>
      </c>
      <c r="Z61" s="66">
        <v>0</v>
      </c>
      <c r="AA61" s="66">
        <v>0</v>
      </c>
      <c r="AB61" s="66">
        <v>0</v>
      </c>
      <c r="AC61" s="66">
        <v>0</v>
      </c>
      <c r="AD61" s="66">
        <v>0</v>
      </c>
      <c r="AE61" s="66">
        <v>0</v>
      </c>
      <c r="AF61" s="66">
        <v>0</v>
      </c>
      <c r="AG61" s="66" t="str">
        <f>VLOOKUP(BHRAF201920[[#This Row],[OrgID]],'Practice Panel'!$A$14:$F$129,4,FALSE)</f>
        <v>Barking</v>
      </c>
      <c r="AH61" s="66" t="str">
        <f>VLOOKUP(BHRAF201920[[#This Row],[OrgID]],'Practice Panel'!$A$14:$F$129,6,FALSE)</f>
        <v>East One</v>
      </c>
    </row>
    <row r="62" spans="1:34" x14ac:dyDescent="0.25">
      <c r="A62" s="1" t="s">
        <v>369</v>
      </c>
      <c r="B62" s="65">
        <v>44013</v>
      </c>
      <c r="C62" s="65">
        <v>44029</v>
      </c>
      <c r="D62" s="1" t="s">
        <v>183</v>
      </c>
      <c r="E62" s="66">
        <v>2075</v>
      </c>
      <c r="F62" s="66">
        <v>0</v>
      </c>
      <c r="G62" s="66">
        <v>0</v>
      </c>
      <c r="H62" s="1">
        <v>0</v>
      </c>
      <c r="I62" s="66">
        <v>0</v>
      </c>
      <c r="J62" s="66">
        <v>0</v>
      </c>
      <c r="K62" s="66">
        <v>0</v>
      </c>
      <c r="L62" s="66">
        <v>0</v>
      </c>
      <c r="M62" s="66">
        <v>0</v>
      </c>
      <c r="N62" s="66">
        <v>0</v>
      </c>
      <c r="O62" s="66">
        <v>0</v>
      </c>
      <c r="P62" s="66">
        <v>0</v>
      </c>
      <c r="Q62" s="66">
        <v>0</v>
      </c>
      <c r="R62" s="66">
        <v>0</v>
      </c>
      <c r="S62" s="66">
        <v>0</v>
      </c>
      <c r="T62" s="66">
        <v>0</v>
      </c>
      <c r="U62" s="66">
        <v>0</v>
      </c>
      <c r="V62" s="66">
        <v>0</v>
      </c>
      <c r="W62" s="66">
        <v>0</v>
      </c>
      <c r="X62" s="66">
        <v>0</v>
      </c>
      <c r="Y62" s="66">
        <v>0</v>
      </c>
      <c r="Z62" s="66">
        <v>0</v>
      </c>
      <c r="AA62" s="66">
        <v>0</v>
      </c>
      <c r="AB62" s="66">
        <v>0</v>
      </c>
      <c r="AC62" s="66">
        <v>0</v>
      </c>
      <c r="AD62" s="66">
        <v>0</v>
      </c>
      <c r="AE62" s="66">
        <v>0</v>
      </c>
      <c r="AF62" s="66">
        <v>0</v>
      </c>
      <c r="AG62" s="66" t="str">
        <f>VLOOKUP(BHRAF201920[[#This Row],[OrgID]],'Practice Panel'!$A$14:$F$129,4,FALSE)</f>
        <v>Barking</v>
      </c>
      <c r="AH62" s="66" t="str">
        <f>VLOOKUP(BHRAF201920[[#This Row],[OrgID]],'Practice Panel'!$A$14:$F$129,6,FALSE)</f>
        <v>East</v>
      </c>
    </row>
    <row r="63" spans="1:34" x14ac:dyDescent="0.25">
      <c r="A63" s="1" t="s">
        <v>369</v>
      </c>
      <c r="B63" s="65">
        <v>44013</v>
      </c>
      <c r="C63" s="65">
        <v>44029</v>
      </c>
      <c r="D63" s="1" t="s">
        <v>259</v>
      </c>
      <c r="E63" s="66">
        <v>5601</v>
      </c>
      <c r="F63" s="66">
        <v>4</v>
      </c>
      <c r="G63" s="66">
        <v>4</v>
      </c>
      <c r="H63" s="1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v>0</v>
      </c>
      <c r="P63" s="66">
        <v>0</v>
      </c>
      <c r="Q63" s="66">
        <v>0</v>
      </c>
      <c r="R63" s="66">
        <v>0</v>
      </c>
      <c r="S63" s="66">
        <v>0</v>
      </c>
      <c r="T63" s="66">
        <v>0</v>
      </c>
      <c r="U63" s="66">
        <v>0</v>
      </c>
      <c r="V63" s="66">
        <v>0</v>
      </c>
      <c r="W63" s="66">
        <v>0</v>
      </c>
      <c r="X63" s="66">
        <v>0</v>
      </c>
      <c r="Y63" s="66">
        <v>0</v>
      </c>
      <c r="Z63" s="66">
        <v>0</v>
      </c>
      <c r="AA63" s="66">
        <v>0</v>
      </c>
      <c r="AB63" s="66">
        <v>0</v>
      </c>
      <c r="AC63" s="66">
        <v>0</v>
      </c>
      <c r="AD63" s="66">
        <v>0</v>
      </c>
      <c r="AE63" s="66">
        <v>0</v>
      </c>
      <c r="AF63" s="66">
        <v>0</v>
      </c>
      <c r="AG63" s="66" t="str">
        <f>VLOOKUP(BHRAF201920[[#This Row],[OrgID]],'Practice Panel'!$A$14:$F$129,4,FALSE)</f>
        <v>Barking</v>
      </c>
      <c r="AH63" s="66" t="str">
        <f>VLOOKUP(BHRAF201920[[#This Row],[OrgID]],'Practice Panel'!$A$14:$F$129,6,FALSE)</f>
        <v>North</v>
      </c>
    </row>
    <row r="64" spans="1:34" x14ac:dyDescent="0.25">
      <c r="A64" s="1" t="s">
        <v>369</v>
      </c>
      <c r="B64" s="65">
        <v>44013</v>
      </c>
      <c r="C64" s="65">
        <v>44029</v>
      </c>
      <c r="D64" s="1" t="s">
        <v>340</v>
      </c>
      <c r="E64" s="66">
        <v>2415</v>
      </c>
      <c r="F64" s="66">
        <v>4</v>
      </c>
      <c r="G64" s="66">
        <v>4</v>
      </c>
      <c r="H64" s="1">
        <v>0</v>
      </c>
      <c r="I64" s="66">
        <v>0</v>
      </c>
      <c r="J64" s="66">
        <v>0</v>
      </c>
      <c r="K64" s="66">
        <v>0</v>
      </c>
      <c r="L64" s="66">
        <v>0</v>
      </c>
      <c r="M64" s="66">
        <v>0</v>
      </c>
      <c r="N64" s="66">
        <v>0</v>
      </c>
      <c r="O64" s="66">
        <v>0</v>
      </c>
      <c r="P64" s="66">
        <v>0</v>
      </c>
      <c r="Q64" s="66">
        <v>0</v>
      </c>
      <c r="R64" s="66">
        <v>0</v>
      </c>
      <c r="S64" s="66">
        <v>0</v>
      </c>
      <c r="T64" s="66">
        <v>0</v>
      </c>
      <c r="U64" s="66">
        <v>0</v>
      </c>
      <c r="V64" s="66">
        <v>0</v>
      </c>
      <c r="W64" s="66">
        <v>0</v>
      </c>
      <c r="X64" s="66">
        <v>0</v>
      </c>
      <c r="Y64" s="66">
        <v>0</v>
      </c>
      <c r="Z64" s="66">
        <v>0</v>
      </c>
      <c r="AA64" s="66">
        <v>0</v>
      </c>
      <c r="AB64" s="66">
        <v>0</v>
      </c>
      <c r="AC64" s="66">
        <v>4</v>
      </c>
      <c r="AD64" s="66">
        <v>0</v>
      </c>
      <c r="AE64" s="66">
        <v>0</v>
      </c>
      <c r="AF64" s="66">
        <v>0</v>
      </c>
      <c r="AG64" s="66" t="str">
        <f>VLOOKUP(BHRAF201920[[#This Row],[OrgID]],'Practice Panel'!$A$14:$F$129,4,FALSE)</f>
        <v>Havering</v>
      </c>
      <c r="AH64" s="66" t="str">
        <f>VLOOKUP(BHRAF201920[[#This Row],[OrgID]],'Practice Panel'!$A$14:$F$129,6,FALSE)</f>
        <v>Havering South</v>
      </c>
    </row>
    <row r="65" spans="1:34" x14ac:dyDescent="0.25">
      <c r="A65" s="1" t="s">
        <v>369</v>
      </c>
      <c r="B65" s="65">
        <v>44013</v>
      </c>
      <c r="C65" s="65">
        <v>44029</v>
      </c>
      <c r="D65" s="1" t="s">
        <v>350</v>
      </c>
      <c r="E65" s="66">
        <v>2215</v>
      </c>
      <c r="F65" s="66">
        <v>1</v>
      </c>
      <c r="G65" s="66">
        <v>1</v>
      </c>
      <c r="H65" s="1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66">
        <v>0</v>
      </c>
      <c r="Z65" s="66">
        <v>0</v>
      </c>
      <c r="AA65" s="66">
        <v>0</v>
      </c>
      <c r="AB65" s="66">
        <v>0</v>
      </c>
      <c r="AC65" s="66">
        <v>5</v>
      </c>
      <c r="AD65" s="66">
        <v>0</v>
      </c>
      <c r="AE65" s="66">
        <v>0</v>
      </c>
      <c r="AF65" s="66">
        <v>0</v>
      </c>
      <c r="AG65" s="66" t="str">
        <f>VLOOKUP(BHRAF201920[[#This Row],[OrgID]],'Practice Panel'!$A$14:$F$129,4,FALSE)</f>
        <v>Havering</v>
      </c>
      <c r="AH65" s="66" t="str">
        <f>VLOOKUP(BHRAF201920[[#This Row],[OrgID]],'Practice Panel'!$A$14:$F$129,6,FALSE)</f>
        <v>Havering South</v>
      </c>
    </row>
    <row r="66" spans="1:34" x14ac:dyDescent="0.25">
      <c r="A66" s="1" t="s">
        <v>369</v>
      </c>
      <c r="B66" s="65">
        <v>44013</v>
      </c>
      <c r="C66" s="65">
        <v>44029</v>
      </c>
      <c r="D66" s="1" t="s">
        <v>290</v>
      </c>
      <c r="E66" s="66">
        <v>2747</v>
      </c>
      <c r="F66" s="66">
        <v>5</v>
      </c>
      <c r="G66" s="66">
        <v>5</v>
      </c>
      <c r="H66" s="1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66">
        <v>0</v>
      </c>
      <c r="Z66" s="66">
        <v>0</v>
      </c>
      <c r="AA66" s="66">
        <v>0</v>
      </c>
      <c r="AB66" s="66">
        <v>0</v>
      </c>
      <c r="AC66" s="66">
        <v>0</v>
      </c>
      <c r="AD66" s="66">
        <v>0</v>
      </c>
      <c r="AE66" s="66">
        <v>0</v>
      </c>
      <c r="AF66" s="66">
        <v>0</v>
      </c>
      <c r="AG66" s="66" t="str">
        <f>VLOOKUP(BHRAF201920[[#This Row],[OrgID]],'Practice Panel'!$A$14:$F$129,4,FALSE)</f>
        <v>Havering</v>
      </c>
      <c r="AH66" s="66" t="str">
        <f>VLOOKUP(BHRAF201920[[#This Row],[OrgID]],'Practice Panel'!$A$14:$F$129,6,FALSE)</f>
        <v>Havering Crest</v>
      </c>
    </row>
    <row r="67" spans="1:34" x14ac:dyDescent="0.25">
      <c r="A67" s="1" t="s">
        <v>369</v>
      </c>
      <c r="B67" s="65">
        <v>44013</v>
      </c>
      <c r="C67" s="65">
        <v>44029</v>
      </c>
      <c r="D67" s="1" t="s">
        <v>252</v>
      </c>
      <c r="E67" s="66">
        <v>1559</v>
      </c>
      <c r="F67" s="66">
        <v>7</v>
      </c>
      <c r="G67" s="66">
        <v>7</v>
      </c>
      <c r="H67" s="1">
        <v>0</v>
      </c>
      <c r="I67" s="66">
        <v>0</v>
      </c>
      <c r="J67" s="66">
        <v>0</v>
      </c>
      <c r="K67" s="66">
        <v>0</v>
      </c>
      <c r="L67" s="66">
        <v>0</v>
      </c>
      <c r="M67" s="66">
        <v>0</v>
      </c>
      <c r="N67" s="66">
        <v>0</v>
      </c>
      <c r="O67" s="66">
        <v>0</v>
      </c>
      <c r="P67" s="66">
        <v>0</v>
      </c>
      <c r="Q67" s="66">
        <v>0</v>
      </c>
      <c r="R67" s="66">
        <v>0</v>
      </c>
      <c r="S67" s="66">
        <v>0</v>
      </c>
      <c r="T67" s="66">
        <v>0</v>
      </c>
      <c r="U67" s="66">
        <v>0</v>
      </c>
      <c r="V67" s="66">
        <v>0</v>
      </c>
      <c r="W67" s="66">
        <v>0</v>
      </c>
      <c r="X67" s="66">
        <v>0</v>
      </c>
      <c r="Y67" s="66">
        <v>0</v>
      </c>
      <c r="Z67" s="66">
        <v>0</v>
      </c>
      <c r="AA67" s="66">
        <v>0</v>
      </c>
      <c r="AB67" s="66">
        <v>0</v>
      </c>
      <c r="AC67" s="66">
        <v>2</v>
      </c>
      <c r="AD67" s="66">
        <v>0</v>
      </c>
      <c r="AE67" s="66">
        <v>0</v>
      </c>
      <c r="AF67" s="66">
        <v>0</v>
      </c>
      <c r="AG67" s="66" t="str">
        <f>VLOOKUP(BHRAF201920[[#This Row],[OrgID]],'Practice Panel'!$A$14:$F$129,4,FALSE)</f>
        <v>Barking</v>
      </c>
      <c r="AH67" s="66" t="str">
        <f>VLOOKUP(BHRAF201920[[#This Row],[OrgID]],'Practice Panel'!$A$14:$F$129,6,FALSE)</f>
        <v>West One</v>
      </c>
    </row>
    <row r="68" spans="1:34" x14ac:dyDescent="0.25">
      <c r="A68" s="1" t="s">
        <v>369</v>
      </c>
      <c r="B68" s="65">
        <v>44013</v>
      </c>
      <c r="C68" s="65">
        <v>44029</v>
      </c>
      <c r="D68" s="1" t="s">
        <v>266</v>
      </c>
      <c r="E68" s="66">
        <v>5261</v>
      </c>
      <c r="F68" s="66">
        <v>0</v>
      </c>
      <c r="G68" s="66">
        <v>0</v>
      </c>
      <c r="H68" s="1">
        <v>0</v>
      </c>
      <c r="I68" s="66">
        <v>0</v>
      </c>
      <c r="J68" s="66">
        <v>0</v>
      </c>
      <c r="K68" s="66">
        <v>0</v>
      </c>
      <c r="L68" s="66">
        <v>0</v>
      </c>
      <c r="M68" s="66">
        <v>0</v>
      </c>
      <c r="N68" s="66">
        <v>0</v>
      </c>
      <c r="O68" s="66">
        <v>0</v>
      </c>
      <c r="P68" s="66">
        <v>0</v>
      </c>
      <c r="Q68" s="66">
        <v>0</v>
      </c>
      <c r="R68" s="66">
        <v>0</v>
      </c>
      <c r="S68" s="66">
        <v>0</v>
      </c>
      <c r="T68" s="66">
        <v>0</v>
      </c>
      <c r="U68" s="66">
        <v>0</v>
      </c>
      <c r="V68" s="66">
        <v>0</v>
      </c>
      <c r="W68" s="66">
        <v>0</v>
      </c>
      <c r="X68" s="66">
        <v>0</v>
      </c>
      <c r="Y68" s="66">
        <v>0</v>
      </c>
      <c r="Z68" s="66">
        <v>0</v>
      </c>
      <c r="AA68" s="66">
        <v>0</v>
      </c>
      <c r="AB68" s="66">
        <v>0</v>
      </c>
      <c r="AC68" s="66">
        <v>1</v>
      </c>
      <c r="AD68" s="66">
        <v>0</v>
      </c>
      <c r="AE68" s="66">
        <v>0</v>
      </c>
      <c r="AF68" s="66">
        <v>0</v>
      </c>
      <c r="AG68" s="66" t="str">
        <f>VLOOKUP(BHRAF201920[[#This Row],[OrgID]],'Practice Panel'!$A$14:$F$129,4,FALSE)</f>
        <v>Barking</v>
      </c>
      <c r="AH68" s="66" t="str">
        <f>VLOOKUP(BHRAF201920[[#This Row],[OrgID]],'Practice Panel'!$A$14:$F$129,6,FALSE)</f>
        <v>North</v>
      </c>
    </row>
    <row r="69" spans="1:34" x14ac:dyDescent="0.25">
      <c r="A69" s="1" t="s">
        <v>369</v>
      </c>
      <c r="B69" s="65">
        <v>44013</v>
      </c>
      <c r="C69" s="65">
        <v>44029</v>
      </c>
      <c r="D69" s="1" t="s">
        <v>286</v>
      </c>
      <c r="E69" s="66">
        <v>1557</v>
      </c>
      <c r="F69" s="66">
        <v>1</v>
      </c>
      <c r="G69" s="66">
        <v>1</v>
      </c>
      <c r="H69" s="1">
        <v>0</v>
      </c>
      <c r="I69" s="66">
        <v>0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v>0</v>
      </c>
      <c r="P69" s="66">
        <v>0</v>
      </c>
      <c r="Q69" s="66">
        <v>0</v>
      </c>
      <c r="R69" s="66">
        <v>0</v>
      </c>
      <c r="S69" s="66">
        <v>0</v>
      </c>
      <c r="T69" s="66">
        <v>0</v>
      </c>
      <c r="U69" s="66">
        <v>0</v>
      </c>
      <c r="V69" s="66">
        <v>0</v>
      </c>
      <c r="W69" s="66">
        <v>0</v>
      </c>
      <c r="X69" s="66">
        <v>0</v>
      </c>
      <c r="Y69" s="66">
        <v>0</v>
      </c>
      <c r="Z69" s="66">
        <v>0</v>
      </c>
      <c r="AA69" s="66">
        <v>0</v>
      </c>
      <c r="AB69" s="66">
        <v>0</v>
      </c>
      <c r="AC69" s="66">
        <v>2</v>
      </c>
      <c r="AD69" s="66">
        <v>0</v>
      </c>
      <c r="AE69" s="66">
        <v>0</v>
      </c>
      <c r="AF69" s="66">
        <v>0</v>
      </c>
      <c r="AG69" s="66" t="str">
        <f>VLOOKUP(BHRAF201920[[#This Row],[OrgID]],'Practice Panel'!$A$14:$F$129,4,FALSE)</f>
        <v>Havering</v>
      </c>
      <c r="AH69" s="66" t="str">
        <f>VLOOKUP(BHRAF201920[[#This Row],[OrgID]],'Practice Panel'!$A$14:$F$129,6,FALSE)</f>
        <v>Havering Crest</v>
      </c>
    </row>
    <row r="70" spans="1:34" x14ac:dyDescent="0.25">
      <c r="A70" s="1" t="s">
        <v>369</v>
      </c>
      <c r="B70" s="65">
        <v>44013</v>
      </c>
      <c r="C70" s="65">
        <v>44029</v>
      </c>
      <c r="D70" s="1" t="s">
        <v>220</v>
      </c>
      <c r="E70" s="66">
        <v>1157</v>
      </c>
      <c r="F70" s="66">
        <v>3</v>
      </c>
      <c r="G70" s="66">
        <v>3</v>
      </c>
      <c r="H70" s="1">
        <v>0</v>
      </c>
      <c r="I70" s="66">
        <v>0</v>
      </c>
      <c r="J70" s="66">
        <v>0</v>
      </c>
      <c r="K70" s="66">
        <v>0</v>
      </c>
      <c r="L70" s="66">
        <v>0</v>
      </c>
      <c r="M70" s="66">
        <v>0</v>
      </c>
      <c r="N70" s="66">
        <v>0</v>
      </c>
      <c r="O70" s="66">
        <v>0</v>
      </c>
      <c r="P70" s="66">
        <v>0</v>
      </c>
      <c r="Q70" s="66">
        <v>0</v>
      </c>
      <c r="R70" s="66">
        <v>0</v>
      </c>
      <c r="S70" s="66">
        <v>0</v>
      </c>
      <c r="T70" s="66">
        <v>0</v>
      </c>
      <c r="U70" s="66">
        <v>0</v>
      </c>
      <c r="V70" s="66">
        <v>0</v>
      </c>
      <c r="W70" s="66">
        <v>0</v>
      </c>
      <c r="X70" s="66">
        <v>0</v>
      </c>
      <c r="Y70" s="66">
        <v>0</v>
      </c>
      <c r="Z70" s="66">
        <v>0</v>
      </c>
      <c r="AA70" s="66">
        <v>0</v>
      </c>
      <c r="AB70" s="66">
        <v>0</v>
      </c>
      <c r="AC70" s="66">
        <v>1</v>
      </c>
      <c r="AD70" s="66">
        <v>0</v>
      </c>
      <c r="AE70" s="66">
        <v>0</v>
      </c>
      <c r="AF70" s="66">
        <v>0</v>
      </c>
      <c r="AG70" s="66" t="str">
        <f>VLOOKUP(BHRAF201920[[#This Row],[OrgID]],'Practice Panel'!$A$14:$F$129,4,FALSE)</f>
        <v>Barking</v>
      </c>
      <c r="AH70" s="66" t="str">
        <f>VLOOKUP(BHRAF201920[[#This Row],[OrgID]],'Practice Panel'!$A$14:$F$129,6,FALSE)</f>
        <v>East One</v>
      </c>
    </row>
    <row r="71" spans="1:34" x14ac:dyDescent="0.25">
      <c r="A71" s="1" t="s">
        <v>369</v>
      </c>
      <c r="B71" s="65">
        <v>44013</v>
      </c>
      <c r="C71" s="65">
        <v>44029</v>
      </c>
      <c r="D71" s="1" t="s">
        <v>328</v>
      </c>
      <c r="E71" s="66">
        <v>2154</v>
      </c>
      <c r="F71" s="66">
        <v>1</v>
      </c>
      <c r="G71" s="66">
        <v>1</v>
      </c>
      <c r="H71" s="1">
        <v>0</v>
      </c>
      <c r="I71" s="66">
        <v>0</v>
      </c>
      <c r="J71" s="66">
        <v>0</v>
      </c>
      <c r="K71" s="66">
        <v>0</v>
      </c>
      <c r="L71" s="66">
        <v>0</v>
      </c>
      <c r="M71" s="66">
        <v>0</v>
      </c>
      <c r="N71" s="66">
        <v>0</v>
      </c>
      <c r="O71" s="66">
        <v>0</v>
      </c>
      <c r="P71" s="66">
        <v>0</v>
      </c>
      <c r="Q71" s="66">
        <v>0</v>
      </c>
      <c r="R71" s="66">
        <v>0</v>
      </c>
      <c r="S71" s="66">
        <v>0</v>
      </c>
      <c r="T71" s="66">
        <v>0</v>
      </c>
      <c r="U71" s="66">
        <v>0</v>
      </c>
      <c r="V71" s="66">
        <v>0</v>
      </c>
      <c r="W71" s="66">
        <v>0</v>
      </c>
      <c r="X71" s="66">
        <v>0</v>
      </c>
      <c r="Y71" s="66">
        <v>0</v>
      </c>
      <c r="Z71" s="66">
        <v>0</v>
      </c>
      <c r="AA71" s="66">
        <v>0</v>
      </c>
      <c r="AB71" s="66">
        <v>0</v>
      </c>
      <c r="AC71" s="66">
        <v>2</v>
      </c>
      <c r="AD71" s="66">
        <v>0</v>
      </c>
      <c r="AE71" s="66">
        <v>0</v>
      </c>
      <c r="AF71" s="66">
        <v>0</v>
      </c>
      <c r="AG71" s="66" t="str">
        <f>VLOOKUP(BHRAF201920[[#This Row],[OrgID]],'Practice Panel'!$A$14:$F$129,4,FALSE)</f>
        <v>Havering</v>
      </c>
      <c r="AH71" s="66" t="str">
        <f>VLOOKUP(BHRAF201920[[#This Row],[OrgID]],'Practice Panel'!$A$14:$F$129,6,FALSE)</f>
        <v>Havering North</v>
      </c>
    </row>
    <row r="72" spans="1:34" x14ac:dyDescent="0.25">
      <c r="A72" s="1" t="s">
        <v>369</v>
      </c>
      <c r="B72" s="65">
        <v>44013</v>
      </c>
      <c r="C72" s="65">
        <v>44029</v>
      </c>
      <c r="D72" s="1" t="s">
        <v>348</v>
      </c>
      <c r="E72" s="66">
        <v>1944</v>
      </c>
      <c r="F72" s="66">
        <v>6</v>
      </c>
      <c r="G72" s="66">
        <v>6</v>
      </c>
      <c r="H72" s="1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66">
        <v>0</v>
      </c>
      <c r="Z72" s="66">
        <v>0</v>
      </c>
      <c r="AA72" s="66">
        <v>0</v>
      </c>
      <c r="AB72" s="66">
        <v>0</v>
      </c>
      <c r="AC72" s="66">
        <v>3</v>
      </c>
      <c r="AD72" s="66">
        <v>0</v>
      </c>
      <c r="AE72" s="66">
        <v>0</v>
      </c>
      <c r="AF72" s="66">
        <v>0</v>
      </c>
      <c r="AG72" s="66" t="str">
        <f>VLOOKUP(BHRAF201920[[#This Row],[OrgID]],'Practice Panel'!$A$14:$F$129,4,FALSE)</f>
        <v>Havering</v>
      </c>
      <c r="AH72" s="66" t="str">
        <f>VLOOKUP(BHRAF201920[[#This Row],[OrgID]],'Practice Panel'!$A$14:$F$129,6,FALSE)</f>
        <v>Havering South</v>
      </c>
    </row>
    <row r="73" spans="1:34" x14ac:dyDescent="0.25">
      <c r="A73" s="1" t="s">
        <v>369</v>
      </c>
      <c r="B73" s="65">
        <v>44013</v>
      </c>
      <c r="C73" s="65">
        <v>44029</v>
      </c>
      <c r="D73" s="1" t="s">
        <v>360</v>
      </c>
      <c r="E73" s="66">
        <v>1451</v>
      </c>
      <c r="F73" s="66">
        <v>7</v>
      </c>
      <c r="G73" s="66">
        <v>7</v>
      </c>
      <c r="H73" s="1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66">
        <v>0</v>
      </c>
      <c r="Z73" s="66">
        <v>0</v>
      </c>
      <c r="AA73" s="66">
        <v>0</v>
      </c>
      <c r="AB73" s="66">
        <v>0</v>
      </c>
      <c r="AC73" s="66">
        <v>2</v>
      </c>
      <c r="AD73" s="66">
        <v>0</v>
      </c>
      <c r="AE73" s="66">
        <v>0</v>
      </c>
      <c r="AF73" s="66">
        <v>0</v>
      </c>
      <c r="AG73" s="66" t="str">
        <f>VLOOKUP(BHRAF201920[[#This Row],[OrgID]],'Practice Panel'!$A$14:$F$129,4,FALSE)</f>
        <v>Havering</v>
      </c>
      <c r="AH73" s="66" t="str">
        <f>VLOOKUP(BHRAF201920[[#This Row],[OrgID]],'Practice Panel'!$A$14:$F$129,6,FALSE)</f>
        <v>Havering South</v>
      </c>
    </row>
    <row r="74" spans="1:34" x14ac:dyDescent="0.25">
      <c r="A74" s="1" t="s">
        <v>369</v>
      </c>
      <c r="B74" s="65">
        <v>44013</v>
      </c>
      <c r="C74" s="65">
        <v>44029</v>
      </c>
      <c r="D74" s="1" t="s">
        <v>216</v>
      </c>
      <c r="E74" s="66">
        <v>1381</v>
      </c>
      <c r="F74" s="66">
        <v>0</v>
      </c>
      <c r="G74" s="66">
        <v>0</v>
      </c>
      <c r="H74" s="1">
        <v>0</v>
      </c>
      <c r="I74" s="66">
        <v>0</v>
      </c>
      <c r="J74" s="66">
        <v>0</v>
      </c>
      <c r="K74" s="66">
        <v>0</v>
      </c>
      <c r="L74" s="66">
        <v>0</v>
      </c>
      <c r="M74" s="66">
        <v>0</v>
      </c>
      <c r="N74" s="66">
        <v>0</v>
      </c>
      <c r="O74" s="66">
        <v>0</v>
      </c>
      <c r="P74" s="66">
        <v>0</v>
      </c>
      <c r="Q74" s="66">
        <v>0</v>
      </c>
      <c r="R74" s="66">
        <v>0</v>
      </c>
      <c r="S74" s="66">
        <v>0</v>
      </c>
      <c r="T74" s="66">
        <v>0</v>
      </c>
      <c r="U74" s="66">
        <v>0</v>
      </c>
      <c r="V74" s="66">
        <v>0</v>
      </c>
      <c r="W74" s="66">
        <v>0</v>
      </c>
      <c r="X74" s="66">
        <v>0</v>
      </c>
      <c r="Y74" s="66">
        <v>0</v>
      </c>
      <c r="Z74" s="66">
        <v>0</v>
      </c>
      <c r="AA74" s="66">
        <v>0</v>
      </c>
      <c r="AB74" s="66">
        <v>0</v>
      </c>
      <c r="AC74" s="66">
        <v>1</v>
      </c>
      <c r="AD74" s="66">
        <v>0</v>
      </c>
      <c r="AE74" s="66">
        <v>0</v>
      </c>
      <c r="AF74" s="66">
        <v>0</v>
      </c>
      <c r="AG74" s="66" t="str">
        <f>VLOOKUP(BHRAF201920[[#This Row],[OrgID]],'Practice Panel'!$A$14:$F$129,4,FALSE)</f>
        <v>Barking</v>
      </c>
      <c r="AH74" s="66" t="str">
        <f>VLOOKUP(BHRAF201920[[#This Row],[OrgID]],'Practice Panel'!$A$14:$F$129,6,FALSE)</f>
        <v>East One</v>
      </c>
    </row>
    <row r="75" spans="1:34" x14ac:dyDescent="0.25">
      <c r="A75" s="1" t="s">
        <v>369</v>
      </c>
      <c r="B75" s="65">
        <v>44013</v>
      </c>
      <c r="C75" s="65">
        <v>44029</v>
      </c>
      <c r="D75" s="1" t="s">
        <v>346</v>
      </c>
      <c r="E75" s="66">
        <v>1018</v>
      </c>
      <c r="F75" s="66">
        <v>2</v>
      </c>
      <c r="G75" s="66">
        <v>2</v>
      </c>
      <c r="H75" s="1">
        <v>0</v>
      </c>
      <c r="I75" s="66">
        <v>0</v>
      </c>
      <c r="J75" s="66">
        <v>0</v>
      </c>
      <c r="K75" s="66">
        <v>0</v>
      </c>
      <c r="L75" s="66">
        <v>0</v>
      </c>
      <c r="M75" s="66">
        <v>0</v>
      </c>
      <c r="N75" s="66">
        <v>0</v>
      </c>
      <c r="O75" s="66">
        <v>0</v>
      </c>
      <c r="P75" s="66">
        <v>0</v>
      </c>
      <c r="Q75" s="66">
        <v>0</v>
      </c>
      <c r="R75" s="66">
        <v>0</v>
      </c>
      <c r="S75" s="66">
        <v>0</v>
      </c>
      <c r="T75" s="66">
        <v>0</v>
      </c>
      <c r="U75" s="66">
        <v>0</v>
      </c>
      <c r="V75" s="66">
        <v>0</v>
      </c>
      <c r="W75" s="66">
        <v>0</v>
      </c>
      <c r="X75" s="66">
        <v>0</v>
      </c>
      <c r="Y75" s="66">
        <v>0</v>
      </c>
      <c r="Z75" s="66">
        <v>0</v>
      </c>
      <c r="AA75" s="66">
        <v>0</v>
      </c>
      <c r="AB75" s="66">
        <v>0</v>
      </c>
      <c r="AC75" s="66">
        <v>1</v>
      </c>
      <c r="AD75" s="66">
        <v>0</v>
      </c>
      <c r="AE75" s="66">
        <v>0</v>
      </c>
      <c r="AF75" s="66">
        <v>0</v>
      </c>
      <c r="AG75" s="66" t="str">
        <f>VLOOKUP(BHRAF201920[[#This Row],[OrgID]],'Practice Panel'!$A$14:$F$129,4,FALSE)</f>
        <v>Havering</v>
      </c>
      <c r="AH75" s="66" t="str">
        <f>VLOOKUP(BHRAF201920[[#This Row],[OrgID]],'Practice Panel'!$A$14:$F$129,6,FALSE)</f>
        <v>Havering South</v>
      </c>
    </row>
    <row r="76" spans="1:34" x14ac:dyDescent="0.25">
      <c r="A76" s="1" t="s">
        <v>369</v>
      </c>
      <c r="B76" s="65">
        <v>44013</v>
      </c>
      <c r="C76" s="65">
        <v>44029</v>
      </c>
      <c r="D76" s="1" t="s">
        <v>250</v>
      </c>
      <c r="E76" s="66">
        <v>1876</v>
      </c>
      <c r="F76" s="66">
        <v>2</v>
      </c>
      <c r="G76" s="66">
        <v>2</v>
      </c>
      <c r="H76" s="1">
        <v>0</v>
      </c>
      <c r="I76" s="66">
        <v>0</v>
      </c>
      <c r="J76" s="66">
        <v>0</v>
      </c>
      <c r="K76" s="66">
        <v>0</v>
      </c>
      <c r="L76" s="66">
        <v>0</v>
      </c>
      <c r="M76" s="66">
        <v>0</v>
      </c>
      <c r="N76" s="66">
        <v>0</v>
      </c>
      <c r="O76" s="66">
        <v>0</v>
      </c>
      <c r="P76" s="66">
        <v>0</v>
      </c>
      <c r="Q76" s="66">
        <v>0</v>
      </c>
      <c r="R76" s="66">
        <v>0</v>
      </c>
      <c r="S76" s="66">
        <v>0</v>
      </c>
      <c r="T76" s="66">
        <v>0</v>
      </c>
      <c r="U76" s="66">
        <v>0</v>
      </c>
      <c r="V76" s="66">
        <v>0</v>
      </c>
      <c r="W76" s="66">
        <v>0</v>
      </c>
      <c r="X76" s="66">
        <v>0</v>
      </c>
      <c r="Y76" s="66">
        <v>0</v>
      </c>
      <c r="Z76" s="66">
        <v>0</v>
      </c>
      <c r="AA76" s="66">
        <v>0</v>
      </c>
      <c r="AB76" s="66">
        <v>0</v>
      </c>
      <c r="AC76" s="66">
        <v>0</v>
      </c>
      <c r="AD76" s="66">
        <v>0</v>
      </c>
      <c r="AE76" s="66">
        <v>0</v>
      </c>
      <c r="AF76" s="66">
        <v>0</v>
      </c>
      <c r="AG76" s="66" t="str">
        <f>VLOOKUP(BHRAF201920[[#This Row],[OrgID]],'Practice Panel'!$A$14:$F$129,4,FALSE)</f>
        <v>Barking</v>
      </c>
      <c r="AH76" s="66" t="str">
        <f>VLOOKUP(BHRAF201920[[#This Row],[OrgID]],'Practice Panel'!$A$14:$F$129,6,FALSE)</f>
        <v>West One</v>
      </c>
    </row>
    <row r="77" spans="1:34" x14ac:dyDescent="0.25">
      <c r="A77" s="1" t="s">
        <v>369</v>
      </c>
      <c r="B77" s="65">
        <v>44013</v>
      </c>
      <c r="C77" s="65">
        <v>44029</v>
      </c>
      <c r="D77" s="1" t="s">
        <v>237</v>
      </c>
      <c r="E77" s="66">
        <v>1746</v>
      </c>
      <c r="F77" s="66">
        <v>1</v>
      </c>
      <c r="G77" s="66">
        <v>1</v>
      </c>
      <c r="H77" s="1">
        <v>0</v>
      </c>
      <c r="I77" s="66">
        <v>0</v>
      </c>
      <c r="J77" s="66">
        <v>0</v>
      </c>
      <c r="K77" s="66">
        <v>0</v>
      </c>
      <c r="L77" s="66">
        <v>0</v>
      </c>
      <c r="M77" s="66">
        <v>0</v>
      </c>
      <c r="N77" s="66">
        <v>0</v>
      </c>
      <c r="O77" s="66">
        <v>0</v>
      </c>
      <c r="P77" s="66">
        <v>0</v>
      </c>
      <c r="Q77" s="66">
        <v>0</v>
      </c>
      <c r="R77" s="66">
        <v>0</v>
      </c>
      <c r="S77" s="66">
        <v>0</v>
      </c>
      <c r="T77" s="66">
        <v>0</v>
      </c>
      <c r="U77" s="66">
        <v>0</v>
      </c>
      <c r="V77" s="66">
        <v>0</v>
      </c>
      <c r="W77" s="66">
        <v>0</v>
      </c>
      <c r="X77" s="66">
        <v>0</v>
      </c>
      <c r="Y77" s="66">
        <v>0</v>
      </c>
      <c r="Z77" s="66">
        <v>0</v>
      </c>
      <c r="AA77" s="66">
        <v>0</v>
      </c>
      <c r="AB77" s="66">
        <v>0</v>
      </c>
      <c r="AC77" s="66">
        <v>2</v>
      </c>
      <c r="AD77" s="66">
        <v>0</v>
      </c>
      <c r="AE77" s="66">
        <v>0</v>
      </c>
      <c r="AF77" s="66">
        <v>0</v>
      </c>
      <c r="AG77" s="66" t="str">
        <f>VLOOKUP(BHRAF201920[[#This Row],[OrgID]],'Practice Panel'!$A$14:$F$129,4,FALSE)</f>
        <v>Barking</v>
      </c>
      <c r="AH77" s="66" t="str">
        <f>VLOOKUP(BHRAF201920[[#This Row],[OrgID]],'Practice Panel'!$A$14:$F$129,6,FALSE)</f>
        <v>West</v>
      </c>
    </row>
    <row r="78" spans="1:34" x14ac:dyDescent="0.25">
      <c r="A78" s="1" t="s">
        <v>369</v>
      </c>
      <c r="B78" s="65">
        <v>44013</v>
      </c>
      <c r="C78" s="65">
        <v>44029</v>
      </c>
      <c r="D78" s="1" t="s">
        <v>352</v>
      </c>
      <c r="E78" s="66">
        <v>1512</v>
      </c>
      <c r="F78" s="66">
        <v>3</v>
      </c>
      <c r="G78" s="66">
        <v>3</v>
      </c>
      <c r="H78" s="1">
        <v>0</v>
      </c>
      <c r="I78" s="66">
        <v>0</v>
      </c>
      <c r="J78" s="66">
        <v>0</v>
      </c>
      <c r="K78" s="66">
        <v>0</v>
      </c>
      <c r="L78" s="66">
        <v>0</v>
      </c>
      <c r="M78" s="66">
        <v>0</v>
      </c>
      <c r="N78" s="66">
        <v>0</v>
      </c>
      <c r="O78" s="66">
        <v>0</v>
      </c>
      <c r="P78" s="66">
        <v>0</v>
      </c>
      <c r="Q78" s="66">
        <v>0</v>
      </c>
      <c r="R78" s="66">
        <v>0</v>
      </c>
      <c r="S78" s="66">
        <v>0</v>
      </c>
      <c r="T78" s="66">
        <v>0</v>
      </c>
      <c r="U78" s="66">
        <v>0</v>
      </c>
      <c r="V78" s="66">
        <v>0</v>
      </c>
      <c r="W78" s="66">
        <v>0</v>
      </c>
      <c r="X78" s="66">
        <v>0</v>
      </c>
      <c r="Y78" s="66">
        <v>0</v>
      </c>
      <c r="Z78" s="66">
        <v>0</v>
      </c>
      <c r="AA78" s="66">
        <v>0</v>
      </c>
      <c r="AB78" s="66">
        <v>0</v>
      </c>
      <c r="AC78" s="66">
        <v>0</v>
      </c>
      <c r="AD78" s="66">
        <v>0</v>
      </c>
      <c r="AE78" s="66">
        <v>0</v>
      </c>
      <c r="AF78" s="66">
        <v>0</v>
      </c>
      <c r="AG78" s="66" t="str">
        <f>VLOOKUP(BHRAF201920[[#This Row],[OrgID]],'Practice Panel'!$A$14:$F$129,4,FALSE)</f>
        <v>Havering</v>
      </c>
      <c r="AH78" s="66" t="str">
        <f>VLOOKUP(BHRAF201920[[#This Row],[OrgID]],'Practice Panel'!$A$14:$F$129,6,FALSE)</f>
        <v>Havering South</v>
      </c>
    </row>
    <row r="79" spans="1:34" x14ac:dyDescent="0.25">
      <c r="A79" s="1" t="s">
        <v>369</v>
      </c>
      <c r="B79" s="65">
        <v>44013</v>
      </c>
      <c r="C79" s="65">
        <v>44029</v>
      </c>
      <c r="D79" s="1" t="s">
        <v>276</v>
      </c>
      <c r="E79" s="66">
        <v>1327</v>
      </c>
      <c r="F79" s="66">
        <v>3</v>
      </c>
      <c r="G79" s="66">
        <v>3</v>
      </c>
      <c r="H79" s="1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66">
        <v>0</v>
      </c>
      <c r="Z79" s="66">
        <v>0</v>
      </c>
      <c r="AA79" s="66">
        <v>0</v>
      </c>
      <c r="AB79" s="66">
        <v>0</v>
      </c>
      <c r="AC79" s="66">
        <v>1</v>
      </c>
      <c r="AD79" s="66">
        <v>0</v>
      </c>
      <c r="AE79" s="66">
        <v>0</v>
      </c>
      <c r="AF79" s="66">
        <v>0</v>
      </c>
      <c r="AG79" s="66" t="str">
        <f>VLOOKUP(BHRAF201920[[#This Row],[OrgID]],'Practice Panel'!$A$14:$F$129,4,FALSE)</f>
        <v>Barking</v>
      </c>
      <c r="AH79" s="66" t="str">
        <f>VLOOKUP(BHRAF201920[[#This Row],[OrgID]],'Practice Panel'!$A$14:$F$129,6,FALSE)</f>
        <v>Central</v>
      </c>
    </row>
    <row r="80" spans="1:34" x14ac:dyDescent="0.25">
      <c r="A80" s="1" t="s">
        <v>369</v>
      </c>
      <c r="B80" s="65">
        <v>44013</v>
      </c>
      <c r="C80" s="65">
        <v>44029</v>
      </c>
      <c r="D80" s="1" t="s">
        <v>358</v>
      </c>
      <c r="E80" s="66">
        <v>1146</v>
      </c>
      <c r="F80" s="66">
        <v>0</v>
      </c>
      <c r="G80" s="66">
        <v>0</v>
      </c>
      <c r="H80" s="1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66">
        <v>0</v>
      </c>
      <c r="Z80" s="66">
        <v>0</v>
      </c>
      <c r="AA80" s="66">
        <v>0</v>
      </c>
      <c r="AB80" s="66">
        <v>0</v>
      </c>
      <c r="AC80" s="66">
        <v>1</v>
      </c>
      <c r="AD80" s="66">
        <v>0</v>
      </c>
      <c r="AE80" s="66">
        <v>0</v>
      </c>
      <c r="AF80" s="66">
        <v>0</v>
      </c>
      <c r="AG80" s="66" t="str">
        <f>VLOOKUP(BHRAF201920[[#This Row],[OrgID]],'Practice Panel'!$A$14:$F$129,4,FALSE)</f>
        <v>Havering</v>
      </c>
      <c r="AH80" s="66" t="str">
        <f>VLOOKUP(BHRAF201920[[#This Row],[OrgID]],'Practice Panel'!$A$14:$F$129,6,FALSE)</f>
        <v>Havering South</v>
      </c>
    </row>
    <row r="81" spans="1:34" x14ac:dyDescent="0.25">
      <c r="A81" s="1" t="s">
        <v>369</v>
      </c>
      <c r="B81" s="65">
        <v>44013</v>
      </c>
      <c r="C81" s="65">
        <v>44029</v>
      </c>
      <c r="D81" s="1" t="s">
        <v>263</v>
      </c>
      <c r="E81" s="66">
        <v>2603</v>
      </c>
      <c r="F81" s="66">
        <v>1</v>
      </c>
      <c r="G81" s="66">
        <v>1</v>
      </c>
      <c r="H81" s="1">
        <v>0</v>
      </c>
      <c r="I81" s="66">
        <v>0</v>
      </c>
      <c r="J81" s="66">
        <v>0</v>
      </c>
      <c r="K81" s="66">
        <v>0</v>
      </c>
      <c r="L81" s="66">
        <v>0</v>
      </c>
      <c r="M81" s="66">
        <v>0</v>
      </c>
      <c r="N81" s="66">
        <v>0</v>
      </c>
      <c r="O81" s="66">
        <v>0</v>
      </c>
      <c r="P81" s="66">
        <v>0</v>
      </c>
      <c r="Q81" s="66">
        <v>0</v>
      </c>
      <c r="R81" s="66">
        <v>0</v>
      </c>
      <c r="S81" s="66">
        <v>0</v>
      </c>
      <c r="T81" s="66">
        <v>0</v>
      </c>
      <c r="U81" s="66">
        <v>0</v>
      </c>
      <c r="V81" s="66">
        <v>0</v>
      </c>
      <c r="W81" s="66">
        <v>0</v>
      </c>
      <c r="X81" s="66">
        <v>0</v>
      </c>
      <c r="Y81" s="66">
        <v>0</v>
      </c>
      <c r="Z81" s="66">
        <v>0</v>
      </c>
      <c r="AA81" s="66">
        <v>0</v>
      </c>
      <c r="AB81" s="66">
        <v>0</v>
      </c>
      <c r="AC81" s="66">
        <v>1</v>
      </c>
      <c r="AD81" s="66">
        <v>0</v>
      </c>
      <c r="AE81" s="66">
        <v>0</v>
      </c>
      <c r="AF81" s="66">
        <v>0</v>
      </c>
      <c r="AG81" s="66" t="str">
        <f>VLOOKUP(BHRAF201920[[#This Row],[OrgID]],'Practice Panel'!$A$14:$F$129,4,FALSE)</f>
        <v>Barking</v>
      </c>
      <c r="AH81" s="66" t="str">
        <f>VLOOKUP(BHRAF201920[[#This Row],[OrgID]],'Practice Panel'!$A$14:$F$129,6,FALSE)</f>
        <v>North</v>
      </c>
    </row>
    <row r="82" spans="1:34" x14ac:dyDescent="0.25">
      <c r="A82" s="1" t="s">
        <v>369</v>
      </c>
      <c r="B82" s="65">
        <v>44013</v>
      </c>
      <c r="C82" s="65">
        <v>44029</v>
      </c>
      <c r="D82" s="1" t="s">
        <v>322</v>
      </c>
      <c r="E82" s="66">
        <v>1745</v>
      </c>
      <c r="F82" s="66">
        <v>0</v>
      </c>
      <c r="G82" s="66">
        <v>0</v>
      </c>
      <c r="H82" s="1">
        <v>0</v>
      </c>
      <c r="I82" s="66">
        <v>0</v>
      </c>
      <c r="J82" s="66">
        <v>0</v>
      </c>
      <c r="K82" s="66">
        <v>0</v>
      </c>
      <c r="L82" s="66">
        <v>0</v>
      </c>
      <c r="M82" s="66">
        <v>0</v>
      </c>
      <c r="N82" s="66">
        <v>0</v>
      </c>
      <c r="O82" s="66">
        <v>0</v>
      </c>
      <c r="P82" s="66">
        <v>0</v>
      </c>
      <c r="Q82" s="66">
        <v>0</v>
      </c>
      <c r="R82" s="66">
        <v>0</v>
      </c>
      <c r="S82" s="66">
        <v>0</v>
      </c>
      <c r="T82" s="66">
        <v>0</v>
      </c>
      <c r="U82" s="66">
        <v>0</v>
      </c>
      <c r="V82" s="66">
        <v>0</v>
      </c>
      <c r="W82" s="66">
        <v>0</v>
      </c>
      <c r="X82" s="66">
        <v>0</v>
      </c>
      <c r="Y82" s="66">
        <v>0</v>
      </c>
      <c r="Z82" s="66">
        <v>0</v>
      </c>
      <c r="AA82" s="66">
        <v>0</v>
      </c>
      <c r="AB82" s="66">
        <v>0</v>
      </c>
      <c r="AC82" s="66">
        <v>1</v>
      </c>
      <c r="AD82" s="66">
        <v>0</v>
      </c>
      <c r="AE82" s="66">
        <v>0</v>
      </c>
      <c r="AF82" s="66">
        <v>0</v>
      </c>
      <c r="AG82" s="66" t="str">
        <f>VLOOKUP(BHRAF201920[[#This Row],[OrgID]],'Practice Panel'!$A$14:$F$129,4,FALSE)</f>
        <v>Havering</v>
      </c>
      <c r="AH82" s="66" t="str">
        <f>VLOOKUP(BHRAF201920[[#This Row],[OrgID]],'Practice Panel'!$A$14:$F$129,6,FALSE)</f>
        <v>Havering North</v>
      </c>
    </row>
    <row r="83" spans="1:34" x14ac:dyDescent="0.25">
      <c r="A83" s="1" t="s">
        <v>369</v>
      </c>
      <c r="B83" s="65">
        <v>44013</v>
      </c>
      <c r="C83" s="65">
        <v>44029</v>
      </c>
      <c r="D83" s="1" t="s">
        <v>248</v>
      </c>
      <c r="E83" s="66">
        <v>1153</v>
      </c>
      <c r="F83" s="66">
        <v>1</v>
      </c>
      <c r="G83" s="66">
        <v>1</v>
      </c>
      <c r="H83" s="1">
        <v>0</v>
      </c>
      <c r="I83" s="66">
        <v>0</v>
      </c>
      <c r="J83" s="66">
        <v>0</v>
      </c>
      <c r="K83" s="66">
        <v>0</v>
      </c>
      <c r="L83" s="66">
        <v>0</v>
      </c>
      <c r="M83" s="66">
        <v>0</v>
      </c>
      <c r="N83" s="66">
        <v>0</v>
      </c>
      <c r="O83" s="66">
        <v>0</v>
      </c>
      <c r="P83" s="66">
        <v>0</v>
      </c>
      <c r="Q83" s="66">
        <v>0</v>
      </c>
      <c r="R83" s="66">
        <v>0</v>
      </c>
      <c r="S83" s="66">
        <v>0</v>
      </c>
      <c r="T83" s="66">
        <v>0</v>
      </c>
      <c r="U83" s="66">
        <v>0</v>
      </c>
      <c r="V83" s="66">
        <v>0</v>
      </c>
      <c r="W83" s="66">
        <v>0</v>
      </c>
      <c r="X83" s="66">
        <v>0</v>
      </c>
      <c r="Y83" s="66">
        <v>0</v>
      </c>
      <c r="Z83" s="66">
        <v>0</v>
      </c>
      <c r="AA83" s="66">
        <v>0</v>
      </c>
      <c r="AB83" s="66">
        <v>0</v>
      </c>
      <c r="AC83" s="66">
        <v>0</v>
      </c>
      <c r="AD83" s="66">
        <v>0</v>
      </c>
      <c r="AE83" s="66">
        <v>0</v>
      </c>
      <c r="AF83" s="66">
        <v>0</v>
      </c>
      <c r="AG83" s="66" t="str">
        <f>VLOOKUP(BHRAF201920[[#This Row],[OrgID]],'Practice Panel'!$A$14:$F$129,4,FALSE)</f>
        <v>Barking</v>
      </c>
      <c r="AH83" s="66" t="str">
        <f>VLOOKUP(BHRAF201920[[#This Row],[OrgID]],'Practice Panel'!$A$14:$F$129,6,FALSE)</f>
        <v>West One</v>
      </c>
    </row>
    <row r="84" spans="1:34" x14ac:dyDescent="0.25">
      <c r="A84" s="1" t="s">
        <v>369</v>
      </c>
      <c r="B84" s="65">
        <v>44013</v>
      </c>
      <c r="C84" s="65">
        <v>44029</v>
      </c>
      <c r="D84" s="1" t="s">
        <v>288</v>
      </c>
      <c r="E84" s="66">
        <v>2300</v>
      </c>
      <c r="F84" s="66">
        <v>9</v>
      </c>
      <c r="G84" s="66">
        <v>9</v>
      </c>
      <c r="H84" s="1">
        <v>0</v>
      </c>
      <c r="I84" s="66">
        <v>0</v>
      </c>
      <c r="J84" s="66">
        <v>0</v>
      </c>
      <c r="K84" s="66">
        <v>0</v>
      </c>
      <c r="L84" s="66">
        <v>0</v>
      </c>
      <c r="M84" s="66">
        <v>0</v>
      </c>
      <c r="N84" s="66">
        <v>0</v>
      </c>
      <c r="O84" s="66">
        <v>0</v>
      </c>
      <c r="P84" s="66">
        <v>0</v>
      </c>
      <c r="Q84" s="66">
        <v>0</v>
      </c>
      <c r="R84" s="66">
        <v>0</v>
      </c>
      <c r="S84" s="66">
        <v>0</v>
      </c>
      <c r="T84" s="66">
        <v>0</v>
      </c>
      <c r="U84" s="66">
        <v>0</v>
      </c>
      <c r="V84" s="66">
        <v>0</v>
      </c>
      <c r="W84" s="66">
        <v>0</v>
      </c>
      <c r="X84" s="66">
        <v>0</v>
      </c>
      <c r="Y84" s="66">
        <v>0</v>
      </c>
      <c r="Z84" s="66">
        <v>0</v>
      </c>
      <c r="AA84" s="66">
        <v>0</v>
      </c>
      <c r="AB84" s="66">
        <v>0</v>
      </c>
      <c r="AC84" s="66">
        <v>3</v>
      </c>
      <c r="AD84" s="66">
        <v>0</v>
      </c>
      <c r="AE84" s="66">
        <v>0</v>
      </c>
      <c r="AF84" s="66">
        <v>0</v>
      </c>
      <c r="AG84" s="66" t="str">
        <f>VLOOKUP(BHRAF201920[[#This Row],[OrgID]],'Practice Panel'!$A$14:$F$129,4,FALSE)</f>
        <v>Havering</v>
      </c>
      <c r="AH84" s="66" t="str">
        <f>VLOOKUP(BHRAF201920[[#This Row],[OrgID]],'Practice Panel'!$A$14:$F$129,6,FALSE)</f>
        <v>Havering Crest</v>
      </c>
    </row>
    <row r="85" spans="1:34" x14ac:dyDescent="0.25">
      <c r="A85" s="1" t="s">
        <v>369</v>
      </c>
      <c r="B85" s="65">
        <v>44013</v>
      </c>
      <c r="C85" s="65">
        <v>44029</v>
      </c>
      <c r="D85" s="1" t="s">
        <v>330</v>
      </c>
      <c r="E85" s="66">
        <v>893</v>
      </c>
      <c r="F85" s="66">
        <v>2</v>
      </c>
      <c r="G85" s="66">
        <v>2</v>
      </c>
      <c r="H85" s="1">
        <v>0</v>
      </c>
      <c r="I85" s="66">
        <v>0</v>
      </c>
      <c r="J85" s="66">
        <v>0</v>
      </c>
      <c r="K85" s="66">
        <v>0</v>
      </c>
      <c r="L85" s="66">
        <v>0</v>
      </c>
      <c r="M85" s="66">
        <v>0</v>
      </c>
      <c r="N85" s="66">
        <v>0</v>
      </c>
      <c r="O85" s="66">
        <v>0</v>
      </c>
      <c r="P85" s="66">
        <v>0</v>
      </c>
      <c r="Q85" s="66">
        <v>0</v>
      </c>
      <c r="R85" s="66">
        <v>0</v>
      </c>
      <c r="S85" s="66">
        <v>0</v>
      </c>
      <c r="T85" s="66">
        <v>0</v>
      </c>
      <c r="U85" s="66">
        <v>0</v>
      </c>
      <c r="V85" s="66">
        <v>0</v>
      </c>
      <c r="W85" s="66">
        <v>0</v>
      </c>
      <c r="X85" s="66">
        <v>0</v>
      </c>
      <c r="Y85" s="66">
        <v>0</v>
      </c>
      <c r="Z85" s="66">
        <v>0</v>
      </c>
      <c r="AA85" s="66">
        <v>0</v>
      </c>
      <c r="AB85" s="66">
        <v>0</v>
      </c>
      <c r="AC85" s="66">
        <v>0</v>
      </c>
      <c r="AD85" s="66">
        <v>0</v>
      </c>
      <c r="AE85" s="66">
        <v>0</v>
      </c>
      <c r="AF85" s="66">
        <v>0</v>
      </c>
      <c r="AG85" s="66" t="str">
        <f>VLOOKUP(BHRAF201920[[#This Row],[OrgID]],'Practice Panel'!$A$14:$F$129,4,FALSE)</f>
        <v>Havering</v>
      </c>
      <c r="AH85" s="66" t="str">
        <f>VLOOKUP(BHRAF201920[[#This Row],[OrgID]],'Practice Panel'!$A$14:$F$129,6,FALSE)</f>
        <v>Havering North</v>
      </c>
    </row>
    <row r="86" spans="1:34" x14ac:dyDescent="0.25">
      <c r="A86" s="1" t="s">
        <v>369</v>
      </c>
      <c r="B86" s="65">
        <v>44013</v>
      </c>
      <c r="C86" s="65">
        <v>44029</v>
      </c>
      <c r="D86" s="1" t="s">
        <v>231</v>
      </c>
      <c r="E86" s="66">
        <v>2067</v>
      </c>
      <c r="F86" s="66">
        <v>0</v>
      </c>
      <c r="G86" s="66">
        <v>0</v>
      </c>
      <c r="H86" s="1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66">
        <v>0</v>
      </c>
      <c r="Z86" s="66">
        <v>0</v>
      </c>
      <c r="AA86" s="66">
        <v>0</v>
      </c>
      <c r="AB86" s="66">
        <v>0</v>
      </c>
      <c r="AC86" s="66">
        <v>1</v>
      </c>
      <c r="AD86" s="66">
        <v>0</v>
      </c>
      <c r="AE86" s="66">
        <v>0</v>
      </c>
      <c r="AF86" s="66">
        <v>0</v>
      </c>
      <c r="AG86" s="66" t="str">
        <f>VLOOKUP(BHRAF201920[[#This Row],[OrgID]],'Practice Panel'!$A$14:$F$129,4,FALSE)</f>
        <v>Barking</v>
      </c>
      <c r="AH86" s="66" t="str">
        <f>VLOOKUP(BHRAF201920[[#This Row],[OrgID]],'Practice Panel'!$A$14:$F$129,6,FALSE)</f>
        <v>West</v>
      </c>
    </row>
    <row r="87" spans="1:34" x14ac:dyDescent="0.25">
      <c r="A87" s="1" t="s">
        <v>369</v>
      </c>
      <c r="B87" s="65">
        <v>44013</v>
      </c>
      <c r="C87" s="65">
        <v>44029</v>
      </c>
      <c r="D87" s="1" t="s">
        <v>85</v>
      </c>
      <c r="E87" s="66">
        <v>1997</v>
      </c>
      <c r="F87" s="66">
        <v>3</v>
      </c>
      <c r="G87" s="66">
        <v>2</v>
      </c>
      <c r="H87" s="1">
        <v>1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66">
        <v>0</v>
      </c>
      <c r="Z87" s="66">
        <v>0</v>
      </c>
      <c r="AA87" s="66">
        <v>0</v>
      </c>
      <c r="AB87" s="66">
        <v>0</v>
      </c>
      <c r="AC87" s="66">
        <v>4</v>
      </c>
      <c r="AD87" s="66">
        <v>0</v>
      </c>
      <c r="AE87" s="66">
        <v>0</v>
      </c>
      <c r="AF87" s="66">
        <v>0</v>
      </c>
      <c r="AG87" s="66" t="str">
        <f>VLOOKUP(BHRAF201920[[#This Row],[OrgID]],'Practice Panel'!$A$14:$F$129,4,FALSE)</f>
        <v>Redbridge</v>
      </c>
      <c r="AH87" s="66" t="str">
        <f>VLOOKUP(BHRAF201920[[#This Row],[OrgID]],'Practice Panel'!$A$14:$F$129,6,FALSE)</f>
        <v>Wanstead &amp; Woodford</v>
      </c>
    </row>
    <row r="88" spans="1:34" x14ac:dyDescent="0.25">
      <c r="A88" s="1" t="s">
        <v>369</v>
      </c>
      <c r="B88" s="65">
        <v>44013</v>
      </c>
      <c r="C88" s="65">
        <v>44029</v>
      </c>
      <c r="D88" s="1" t="s">
        <v>243</v>
      </c>
      <c r="E88" s="66">
        <v>4967</v>
      </c>
      <c r="F88" s="66">
        <v>7</v>
      </c>
      <c r="G88" s="66">
        <v>6</v>
      </c>
      <c r="H88" s="1">
        <v>1</v>
      </c>
      <c r="I88" s="66">
        <v>0</v>
      </c>
      <c r="J88" s="66">
        <v>0</v>
      </c>
      <c r="K88" s="66">
        <v>0</v>
      </c>
      <c r="L88" s="66">
        <v>0</v>
      </c>
      <c r="M88" s="66">
        <v>0</v>
      </c>
      <c r="N88" s="66">
        <v>0</v>
      </c>
      <c r="O88" s="66">
        <v>0</v>
      </c>
      <c r="P88" s="66">
        <v>0</v>
      </c>
      <c r="Q88" s="66">
        <v>0</v>
      </c>
      <c r="R88" s="66">
        <v>0</v>
      </c>
      <c r="S88" s="66">
        <v>0</v>
      </c>
      <c r="T88" s="66">
        <v>0</v>
      </c>
      <c r="U88" s="66">
        <v>0</v>
      </c>
      <c r="V88" s="66">
        <v>0</v>
      </c>
      <c r="W88" s="66">
        <v>0</v>
      </c>
      <c r="X88" s="66">
        <v>0</v>
      </c>
      <c r="Y88" s="66">
        <v>0</v>
      </c>
      <c r="Z88" s="66">
        <v>0</v>
      </c>
      <c r="AA88" s="66">
        <v>0</v>
      </c>
      <c r="AB88" s="66">
        <v>0</v>
      </c>
      <c r="AC88" s="66">
        <v>4</v>
      </c>
      <c r="AD88" s="66">
        <v>0</v>
      </c>
      <c r="AE88" s="66">
        <v>0</v>
      </c>
      <c r="AF88" s="66">
        <v>0</v>
      </c>
      <c r="AG88" s="66" t="str">
        <f>VLOOKUP(BHRAF201920[[#This Row],[OrgID]],'Practice Panel'!$A$14:$F$129,4,FALSE)</f>
        <v>Barking</v>
      </c>
      <c r="AH88" s="66" t="str">
        <f>VLOOKUP(BHRAF201920[[#This Row],[OrgID]],'Practice Panel'!$A$14:$F$129,6,FALSE)</f>
        <v>West One</v>
      </c>
    </row>
    <row r="89" spans="1:34" x14ac:dyDescent="0.25">
      <c r="A89" s="1" t="s">
        <v>369</v>
      </c>
      <c r="B89" s="65">
        <v>44013</v>
      </c>
      <c r="C89" s="65">
        <v>44029</v>
      </c>
      <c r="D89" s="1" t="s">
        <v>336</v>
      </c>
      <c r="E89" s="66">
        <v>4132</v>
      </c>
      <c r="F89" s="66">
        <v>3</v>
      </c>
      <c r="G89" s="66">
        <v>2</v>
      </c>
      <c r="H89" s="1">
        <v>1</v>
      </c>
      <c r="I89" s="66">
        <v>1</v>
      </c>
      <c r="J89" s="66">
        <v>0</v>
      </c>
      <c r="K89" s="66">
        <v>0</v>
      </c>
      <c r="L89" s="66">
        <v>0</v>
      </c>
      <c r="M89" s="66">
        <v>0</v>
      </c>
      <c r="N89" s="66">
        <v>0</v>
      </c>
      <c r="O89" s="66">
        <v>0</v>
      </c>
      <c r="P89" s="66">
        <v>0</v>
      </c>
      <c r="Q89" s="66">
        <v>0</v>
      </c>
      <c r="R89" s="66">
        <v>0</v>
      </c>
      <c r="S89" s="66">
        <v>0</v>
      </c>
      <c r="T89" s="66">
        <v>0</v>
      </c>
      <c r="U89" s="66">
        <v>0</v>
      </c>
      <c r="V89" s="66">
        <v>0</v>
      </c>
      <c r="W89" s="66">
        <v>0</v>
      </c>
      <c r="X89" s="66">
        <v>0</v>
      </c>
      <c r="Y89" s="66">
        <v>0</v>
      </c>
      <c r="Z89" s="66">
        <v>0</v>
      </c>
      <c r="AA89" s="66">
        <v>0</v>
      </c>
      <c r="AB89" s="66">
        <v>0</v>
      </c>
      <c r="AC89" s="66">
        <v>2</v>
      </c>
      <c r="AD89" s="66">
        <v>0</v>
      </c>
      <c r="AE89" s="66">
        <v>0</v>
      </c>
      <c r="AF89" s="66">
        <v>0</v>
      </c>
      <c r="AG89" s="66" t="str">
        <f>VLOOKUP(BHRAF201920[[#This Row],[OrgID]],'Practice Panel'!$A$14:$F$129,4,FALSE)</f>
        <v>Havering</v>
      </c>
      <c r="AH89" s="66" t="str">
        <f>VLOOKUP(BHRAF201920[[#This Row],[OrgID]],'Practice Panel'!$A$14:$F$129,6,FALSE)</f>
        <v>Havering South</v>
      </c>
    </row>
    <row r="90" spans="1:34" x14ac:dyDescent="0.25">
      <c r="A90" s="1" t="s">
        <v>369</v>
      </c>
      <c r="B90" s="65">
        <v>44013</v>
      </c>
      <c r="C90" s="65">
        <v>44029</v>
      </c>
      <c r="D90" s="1" t="s">
        <v>298</v>
      </c>
      <c r="E90" s="66">
        <v>5250</v>
      </c>
      <c r="F90" s="66">
        <v>4</v>
      </c>
      <c r="G90" s="66">
        <v>4</v>
      </c>
      <c r="H90" s="1">
        <v>0</v>
      </c>
      <c r="I90" s="66">
        <v>0</v>
      </c>
      <c r="J90" s="66">
        <v>0</v>
      </c>
      <c r="K90" s="66">
        <v>0</v>
      </c>
      <c r="L90" s="66">
        <v>0</v>
      </c>
      <c r="M90" s="66">
        <v>0</v>
      </c>
      <c r="N90" s="66">
        <v>0</v>
      </c>
      <c r="O90" s="66">
        <v>0</v>
      </c>
      <c r="P90" s="66">
        <v>0</v>
      </c>
      <c r="Q90" s="66">
        <v>0</v>
      </c>
      <c r="R90" s="66">
        <v>0</v>
      </c>
      <c r="S90" s="66">
        <v>1</v>
      </c>
      <c r="T90" s="66">
        <v>0</v>
      </c>
      <c r="U90" s="66">
        <v>0</v>
      </c>
      <c r="V90" s="66">
        <v>0</v>
      </c>
      <c r="W90" s="66">
        <v>0</v>
      </c>
      <c r="X90" s="66">
        <v>0</v>
      </c>
      <c r="Y90" s="66">
        <v>0</v>
      </c>
      <c r="Z90" s="66">
        <v>0</v>
      </c>
      <c r="AA90" s="66">
        <v>0</v>
      </c>
      <c r="AB90" s="66">
        <v>0</v>
      </c>
      <c r="AC90" s="66">
        <v>7</v>
      </c>
      <c r="AD90" s="66">
        <v>0</v>
      </c>
      <c r="AE90" s="66">
        <v>0</v>
      </c>
      <c r="AF90" s="66">
        <v>0</v>
      </c>
      <c r="AG90" s="66" t="str">
        <f>VLOOKUP(BHRAF201920[[#This Row],[OrgID]],'Practice Panel'!$A$14:$F$129,4,FALSE)</f>
        <v>Havering</v>
      </c>
      <c r="AH90" s="66" t="str">
        <f>VLOOKUP(BHRAF201920[[#This Row],[OrgID]],'Practice Panel'!$A$14:$F$129,6,FALSE)</f>
        <v>Havering Marshall</v>
      </c>
    </row>
    <row r="91" spans="1:34" x14ac:dyDescent="0.25">
      <c r="A91" s="1" t="s">
        <v>369</v>
      </c>
      <c r="B91" s="65">
        <v>44013</v>
      </c>
      <c r="C91" s="65">
        <v>44029</v>
      </c>
      <c r="D91" s="1" t="s">
        <v>344</v>
      </c>
      <c r="E91" s="66">
        <v>8749</v>
      </c>
      <c r="F91" s="66">
        <v>5</v>
      </c>
      <c r="G91" s="66">
        <v>5</v>
      </c>
      <c r="H91" s="1">
        <v>0</v>
      </c>
      <c r="I91" s="66">
        <v>0</v>
      </c>
      <c r="J91" s="66">
        <v>0</v>
      </c>
      <c r="K91" s="66">
        <v>0</v>
      </c>
      <c r="L91" s="66">
        <v>0</v>
      </c>
      <c r="M91" s="66">
        <v>0</v>
      </c>
      <c r="N91" s="66">
        <v>0</v>
      </c>
      <c r="O91" s="66">
        <v>0</v>
      </c>
      <c r="P91" s="66">
        <v>0</v>
      </c>
      <c r="Q91" s="66">
        <v>0</v>
      </c>
      <c r="R91" s="66">
        <v>0</v>
      </c>
      <c r="S91" s="66">
        <v>0</v>
      </c>
      <c r="T91" s="66">
        <v>0</v>
      </c>
      <c r="U91" s="66">
        <v>1</v>
      </c>
      <c r="V91" s="66">
        <v>0</v>
      </c>
      <c r="W91" s="66">
        <v>0</v>
      </c>
      <c r="X91" s="66">
        <v>0</v>
      </c>
      <c r="Y91" s="66">
        <v>0</v>
      </c>
      <c r="Z91" s="66">
        <v>0</v>
      </c>
      <c r="AA91" s="66">
        <v>0</v>
      </c>
      <c r="AB91" s="66">
        <v>0</v>
      </c>
      <c r="AC91" s="66">
        <v>9</v>
      </c>
      <c r="AD91" s="66">
        <v>0</v>
      </c>
      <c r="AE91" s="66">
        <v>0</v>
      </c>
      <c r="AF91" s="66">
        <v>0</v>
      </c>
      <c r="AG91" s="66" t="str">
        <f>VLOOKUP(BHRAF201920[[#This Row],[OrgID]],'Practice Panel'!$A$14:$F$129,4,FALSE)</f>
        <v>Havering</v>
      </c>
      <c r="AH91" s="66" t="str">
        <f>VLOOKUP(BHRAF201920[[#This Row],[OrgID]],'Practice Panel'!$A$14:$F$129,6,FALSE)</f>
        <v>Havering South</v>
      </c>
    </row>
    <row r="92" spans="1:34" x14ac:dyDescent="0.25">
      <c r="A92" s="1" t="s">
        <v>369</v>
      </c>
      <c r="B92" s="65">
        <v>44013</v>
      </c>
      <c r="C92" s="65">
        <v>44029</v>
      </c>
      <c r="D92" s="1" t="s">
        <v>320</v>
      </c>
      <c r="E92" s="66">
        <v>4656</v>
      </c>
      <c r="F92" s="66">
        <v>1</v>
      </c>
      <c r="G92" s="66">
        <v>1</v>
      </c>
      <c r="H92" s="1">
        <v>0</v>
      </c>
      <c r="I92" s="66">
        <v>0</v>
      </c>
      <c r="J92" s="66">
        <v>0</v>
      </c>
      <c r="K92" s="66">
        <v>0</v>
      </c>
      <c r="L92" s="66">
        <v>0</v>
      </c>
      <c r="M92" s="66">
        <v>0</v>
      </c>
      <c r="N92" s="66">
        <v>0</v>
      </c>
      <c r="O92" s="66">
        <v>0</v>
      </c>
      <c r="P92" s="66">
        <v>0</v>
      </c>
      <c r="Q92" s="66">
        <v>0</v>
      </c>
      <c r="R92" s="66">
        <v>0</v>
      </c>
      <c r="S92" s="66">
        <v>0</v>
      </c>
      <c r="T92" s="66">
        <v>0</v>
      </c>
      <c r="U92" s="66">
        <v>1</v>
      </c>
      <c r="V92" s="66">
        <v>0</v>
      </c>
      <c r="W92" s="66">
        <v>0</v>
      </c>
      <c r="X92" s="66">
        <v>0</v>
      </c>
      <c r="Y92" s="66">
        <v>0</v>
      </c>
      <c r="Z92" s="66">
        <v>0</v>
      </c>
      <c r="AA92" s="66">
        <v>0</v>
      </c>
      <c r="AB92" s="66">
        <v>0</v>
      </c>
      <c r="AC92" s="66">
        <v>4</v>
      </c>
      <c r="AD92" s="66">
        <v>0</v>
      </c>
      <c r="AE92" s="66">
        <v>0</v>
      </c>
      <c r="AF92" s="66">
        <v>0</v>
      </c>
      <c r="AG92" s="66" t="str">
        <f>VLOOKUP(BHRAF201920[[#This Row],[OrgID]],'Practice Panel'!$A$14:$F$129,4,FALSE)</f>
        <v>Havering</v>
      </c>
      <c r="AH92" s="66" t="str">
        <f>VLOOKUP(BHRAF201920[[#This Row],[OrgID]],'Practice Panel'!$A$14:$F$129,6,FALSE)</f>
        <v>Havering North</v>
      </c>
    </row>
    <row r="93" spans="1:34" x14ac:dyDescent="0.25">
      <c r="A93" s="1" t="s">
        <v>369</v>
      </c>
      <c r="B93" s="65">
        <v>44013</v>
      </c>
      <c r="C93" s="65">
        <v>44029</v>
      </c>
      <c r="D93" s="1" t="s">
        <v>326</v>
      </c>
      <c r="E93" s="66">
        <v>5456</v>
      </c>
      <c r="F93" s="66">
        <v>1</v>
      </c>
      <c r="G93" s="66">
        <v>1</v>
      </c>
      <c r="H93" s="1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1</v>
      </c>
      <c r="V93" s="66">
        <v>0</v>
      </c>
      <c r="W93" s="66">
        <v>0</v>
      </c>
      <c r="X93" s="66">
        <v>0</v>
      </c>
      <c r="Y93" s="66">
        <v>0</v>
      </c>
      <c r="Z93" s="66">
        <v>0</v>
      </c>
      <c r="AA93" s="66">
        <v>0</v>
      </c>
      <c r="AB93" s="66">
        <v>0</v>
      </c>
      <c r="AC93" s="66">
        <v>10</v>
      </c>
      <c r="AD93" s="66">
        <v>0</v>
      </c>
      <c r="AE93" s="66">
        <v>0</v>
      </c>
      <c r="AF93" s="66">
        <v>0</v>
      </c>
      <c r="AG93" s="66" t="str">
        <f>VLOOKUP(BHRAF201920[[#This Row],[OrgID]],'Practice Panel'!$A$14:$F$129,4,FALSE)</f>
        <v>Havering</v>
      </c>
      <c r="AH93" s="66" t="str">
        <f>VLOOKUP(BHRAF201920[[#This Row],[OrgID]],'Practice Panel'!$A$14:$F$129,6,FALSE)</f>
        <v>Havering North</v>
      </c>
    </row>
    <row r="94" spans="1:34" x14ac:dyDescent="0.25">
      <c r="A94" s="1" t="s">
        <v>369</v>
      </c>
      <c r="B94" s="65">
        <v>44013</v>
      </c>
      <c r="C94" s="65">
        <v>44029</v>
      </c>
      <c r="D94" s="1" t="s">
        <v>334</v>
      </c>
      <c r="E94" s="66">
        <v>1465</v>
      </c>
      <c r="F94" s="66">
        <v>8</v>
      </c>
      <c r="G94" s="66">
        <v>8</v>
      </c>
      <c r="H94" s="1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2</v>
      </c>
      <c r="V94" s="66">
        <v>0</v>
      </c>
      <c r="W94" s="66">
        <v>0</v>
      </c>
      <c r="X94" s="66">
        <v>0</v>
      </c>
      <c r="Y94" s="66">
        <v>0</v>
      </c>
      <c r="Z94" s="66">
        <v>0</v>
      </c>
      <c r="AA94" s="66">
        <v>0</v>
      </c>
      <c r="AB94" s="66">
        <v>0</v>
      </c>
      <c r="AC94" s="66">
        <v>3</v>
      </c>
      <c r="AD94" s="66">
        <v>0</v>
      </c>
      <c r="AE94" s="66">
        <v>0</v>
      </c>
      <c r="AF94" s="66">
        <v>0</v>
      </c>
      <c r="AG94" s="66" t="str">
        <f>VLOOKUP(BHRAF201920[[#This Row],[OrgID]],'Practice Panel'!$A$14:$F$129,4,FALSE)</f>
        <v>Havering</v>
      </c>
      <c r="AH94" s="66" t="str">
        <f>VLOOKUP(BHRAF201920[[#This Row],[OrgID]],'Practice Panel'!$A$14:$F$129,6,FALSE)</f>
        <v>Havering South</v>
      </c>
    </row>
    <row r="95" spans="1:34" x14ac:dyDescent="0.25">
      <c r="A95" s="1" t="s">
        <v>369</v>
      </c>
      <c r="B95" s="65">
        <v>44013</v>
      </c>
      <c r="C95" s="65">
        <v>44029</v>
      </c>
      <c r="D95" s="1" t="s">
        <v>234</v>
      </c>
      <c r="E95" s="66">
        <v>3107</v>
      </c>
      <c r="F95" s="66">
        <v>5</v>
      </c>
      <c r="G95" s="66">
        <v>5</v>
      </c>
      <c r="H95" s="1">
        <v>0</v>
      </c>
      <c r="I95" s="66">
        <v>0</v>
      </c>
      <c r="J95" s="66">
        <v>0</v>
      </c>
      <c r="K95" s="66">
        <v>0</v>
      </c>
      <c r="L95" s="66">
        <v>0</v>
      </c>
      <c r="M95" s="66">
        <v>0</v>
      </c>
      <c r="N95" s="66">
        <v>0</v>
      </c>
      <c r="O95" s="66">
        <v>0</v>
      </c>
      <c r="P95" s="66">
        <v>0</v>
      </c>
      <c r="Q95" s="66">
        <v>0</v>
      </c>
      <c r="R95" s="66">
        <v>0</v>
      </c>
      <c r="S95" s="66">
        <v>0</v>
      </c>
      <c r="T95" s="66">
        <v>0</v>
      </c>
      <c r="U95" s="66">
        <v>1</v>
      </c>
      <c r="V95" s="66">
        <v>0</v>
      </c>
      <c r="W95" s="66">
        <v>0</v>
      </c>
      <c r="X95" s="66">
        <v>0</v>
      </c>
      <c r="Y95" s="66">
        <v>0</v>
      </c>
      <c r="Z95" s="66">
        <v>0</v>
      </c>
      <c r="AA95" s="66">
        <v>0</v>
      </c>
      <c r="AB95" s="66">
        <v>0</v>
      </c>
      <c r="AC95" s="66">
        <v>2</v>
      </c>
      <c r="AD95" s="66">
        <v>0</v>
      </c>
      <c r="AE95" s="66">
        <v>0</v>
      </c>
      <c r="AF95" s="66">
        <v>0</v>
      </c>
      <c r="AG95" s="66" t="str">
        <f>VLOOKUP(BHRAF201920[[#This Row],[OrgID]],'Practice Panel'!$A$14:$F$129,4,FALSE)</f>
        <v>Barking</v>
      </c>
      <c r="AH95" s="66" t="str">
        <f>VLOOKUP(BHRAF201920[[#This Row],[OrgID]],'Practice Panel'!$A$14:$F$129,6,FALSE)</f>
        <v>West</v>
      </c>
    </row>
    <row r="96" spans="1:34" x14ac:dyDescent="0.25">
      <c r="A96" s="1" t="s">
        <v>369</v>
      </c>
      <c r="B96" s="65">
        <v>44013</v>
      </c>
      <c r="C96" s="65">
        <v>44029</v>
      </c>
      <c r="D96" s="1" t="s">
        <v>296</v>
      </c>
      <c r="E96" s="66">
        <v>586</v>
      </c>
      <c r="F96" s="66">
        <v>6</v>
      </c>
      <c r="G96" s="66">
        <v>6</v>
      </c>
      <c r="H96" s="1">
        <v>0</v>
      </c>
      <c r="I96" s="66">
        <v>0</v>
      </c>
      <c r="J96" s="66">
        <v>0</v>
      </c>
      <c r="K96" s="66">
        <v>0</v>
      </c>
      <c r="L96" s="66">
        <v>0</v>
      </c>
      <c r="M96" s="66">
        <v>0</v>
      </c>
      <c r="N96" s="66">
        <v>0</v>
      </c>
      <c r="O96" s="66">
        <v>0</v>
      </c>
      <c r="P96" s="66">
        <v>0</v>
      </c>
      <c r="Q96" s="66">
        <v>0</v>
      </c>
      <c r="R96" s="66">
        <v>0</v>
      </c>
      <c r="S96" s="66">
        <v>0</v>
      </c>
      <c r="T96" s="66">
        <v>0</v>
      </c>
      <c r="U96" s="66">
        <v>0</v>
      </c>
      <c r="V96" s="66">
        <v>0</v>
      </c>
      <c r="W96" s="66">
        <v>1</v>
      </c>
      <c r="X96" s="66">
        <v>0</v>
      </c>
      <c r="Y96" s="66">
        <v>0</v>
      </c>
      <c r="Z96" s="66">
        <v>0</v>
      </c>
      <c r="AA96" s="66">
        <v>0</v>
      </c>
      <c r="AB96" s="66">
        <v>0</v>
      </c>
      <c r="AC96" s="66">
        <v>1</v>
      </c>
      <c r="AD96" s="66">
        <v>0</v>
      </c>
      <c r="AE96" s="66">
        <v>0</v>
      </c>
      <c r="AF96" s="66">
        <v>0</v>
      </c>
      <c r="AG96" s="66" t="str">
        <f>VLOOKUP(BHRAF201920[[#This Row],[OrgID]],'Practice Panel'!$A$14:$F$129,4,FALSE)</f>
        <v>Havering</v>
      </c>
      <c r="AH96" s="66" t="str">
        <f>VLOOKUP(BHRAF201920[[#This Row],[OrgID]],'Practice Panel'!$A$14:$F$129,6,FALSE)</f>
        <v>Havering Crest</v>
      </c>
    </row>
    <row r="97" spans="1:34" x14ac:dyDescent="0.25">
      <c r="A97" s="1" t="s">
        <v>369</v>
      </c>
      <c r="B97" s="65">
        <v>44013</v>
      </c>
      <c r="C97" s="65">
        <v>44029</v>
      </c>
      <c r="D97" s="1" t="s">
        <v>362</v>
      </c>
      <c r="E97" s="66">
        <v>1251</v>
      </c>
      <c r="F97" s="66">
        <v>85</v>
      </c>
      <c r="G97" s="66">
        <v>85</v>
      </c>
      <c r="H97" s="1">
        <v>0</v>
      </c>
      <c r="I97" s="66">
        <v>0</v>
      </c>
      <c r="J97" s="66">
        <v>0</v>
      </c>
      <c r="K97" s="66">
        <v>0</v>
      </c>
      <c r="L97" s="66">
        <v>0</v>
      </c>
      <c r="M97" s="66">
        <v>0</v>
      </c>
      <c r="N97" s="66">
        <v>0</v>
      </c>
      <c r="O97" s="66">
        <v>3</v>
      </c>
      <c r="P97" s="66">
        <v>0</v>
      </c>
      <c r="Q97" s="66">
        <v>0</v>
      </c>
      <c r="R97" s="66">
        <v>0</v>
      </c>
      <c r="S97" s="66">
        <v>0</v>
      </c>
      <c r="T97" s="66">
        <v>0</v>
      </c>
      <c r="U97" s="66">
        <v>0</v>
      </c>
      <c r="V97" s="66">
        <v>0</v>
      </c>
      <c r="W97" s="66">
        <v>3</v>
      </c>
      <c r="X97" s="66">
        <v>2</v>
      </c>
      <c r="Y97" s="66">
        <v>1</v>
      </c>
      <c r="Z97" s="66">
        <v>3</v>
      </c>
      <c r="AA97" s="66">
        <v>0</v>
      </c>
      <c r="AB97" s="66">
        <v>0</v>
      </c>
      <c r="AC97" s="66">
        <v>3</v>
      </c>
      <c r="AD97" s="66">
        <v>0</v>
      </c>
      <c r="AE97" s="66">
        <v>0</v>
      </c>
      <c r="AF97" s="66">
        <v>0</v>
      </c>
      <c r="AG97" s="66" t="str">
        <f>VLOOKUP(BHRAF201920[[#This Row],[OrgID]],'Practice Panel'!$A$14:$F$129,4,FALSE)</f>
        <v>Havering</v>
      </c>
      <c r="AH97" s="66" t="str">
        <f>VLOOKUP(BHRAF201920[[#This Row],[OrgID]],'Practice Panel'!$A$14:$F$129,6,FALSE)</f>
        <v>Havering South</v>
      </c>
    </row>
    <row r="98" spans="1:34" x14ac:dyDescent="0.25">
      <c r="A98" s="1" t="s">
        <v>369</v>
      </c>
      <c r="B98" s="65">
        <v>44013</v>
      </c>
      <c r="C98" s="65">
        <v>44029</v>
      </c>
      <c r="D98" s="1" t="s">
        <v>55</v>
      </c>
      <c r="E98" s="66">
        <v>2213</v>
      </c>
      <c r="F98" s="66">
        <v>91</v>
      </c>
      <c r="G98" s="66">
        <v>87</v>
      </c>
      <c r="H98" s="1">
        <v>4</v>
      </c>
      <c r="I98" s="66">
        <v>0</v>
      </c>
      <c r="J98" s="66">
        <v>0</v>
      </c>
      <c r="K98" s="66">
        <v>0</v>
      </c>
      <c r="L98" s="66">
        <v>0</v>
      </c>
      <c r="M98" s="66">
        <v>0</v>
      </c>
      <c r="N98" s="66">
        <v>0</v>
      </c>
      <c r="O98" s="66">
        <v>1</v>
      </c>
      <c r="P98" s="66">
        <v>0</v>
      </c>
      <c r="Q98" s="66">
        <v>0</v>
      </c>
      <c r="R98" s="66">
        <v>0</v>
      </c>
      <c r="S98" s="66">
        <v>0</v>
      </c>
      <c r="T98" s="66">
        <v>0</v>
      </c>
      <c r="U98" s="66">
        <v>0</v>
      </c>
      <c r="V98" s="66">
        <v>0</v>
      </c>
      <c r="W98" s="66">
        <v>6</v>
      </c>
      <c r="X98" s="66">
        <v>3</v>
      </c>
      <c r="Y98" s="66">
        <v>2</v>
      </c>
      <c r="Z98" s="66">
        <v>3</v>
      </c>
      <c r="AA98" s="66">
        <v>0</v>
      </c>
      <c r="AB98" s="66">
        <v>0</v>
      </c>
      <c r="AC98" s="66">
        <v>6</v>
      </c>
      <c r="AD98" s="66">
        <v>0</v>
      </c>
      <c r="AE98" s="66">
        <v>0</v>
      </c>
      <c r="AF98" s="66">
        <v>0</v>
      </c>
      <c r="AG98" s="66" t="str">
        <f>VLOOKUP(BHRAF201920[[#This Row],[OrgID]],'Practice Panel'!$A$14:$F$129,4,FALSE)</f>
        <v>Redbridge</v>
      </c>
      <c r="AH98" s="66" t="str">
        <f>VLOOKUP(BHRAF201920[[#This Row],[OrgID]],'Practice Panel'!$A$14:$F$129,6,FALSE)</f>
        <v>Fairlop</v>
      </c>
    </row>
    <row r="99" spans="1:34" x14ac:dyDescent="0.25">
      <c r="A99" s="1" t="s">
        <v>369</v>
      </c>
      <c r="B99" s="65">
        <v>44013</v>
      </c>
      <c r="C99" s="65">
        <v>44029</v>
      </c>
      <c r="D99" s="1" t="s">
        <v>111</v>
      </c>
      <c r="E99" s="66">
        <v>6577</v>
      </c>
      <c r="F99" s="66">
        <v>6</v>
      </c>
      <c r="G99" s="66">
        <v>6</v>
      </c>
      <c r="H99" s="1">
        <v>0</v>
      </c>
      <c r="I99" s="66">
        <v>0</v>
      </c>
      <c r="J99" s="66">
        <v>1</v>
      </c>
      <c r="K99" s="66">
        <v>0</v>
      </c>
      <c r="L99" s="66">
        <v>0</v>
      </c>
      <c r="M99" s="66">
        <v>1</v>
      </c>
      <c r="N99" s="66">
        <v>0</v>
      </c>
      <c r="O99" s="66">
        <v>1</v>
      </c>
      <c r="P99" s="66">
        <v>0</v>
      </c>
      <c r="Q99" s="66">
        <v>0</v>
      </c>
      <c r="R99" s="66">
        <v>1</v>
      </c>
      <c r="S99" s="66">
        <v>0</v>
      </c>
      <c r="T99" s="66">
        <v>0</v>
      </c>
      <c r="U99" s="66">
        <v>1</v>
      </c>
      <c r="V99" s="66">
        <v>1</v>
      </c>
      <c r="W99" s="66">
        <v>0</v>
      </c>
      <c r="X99" s="66">
        <v>0</v>
      </c>
      <c r="Y99" s="66">
        <v>0</v>
      </c>
      <c r="Z99" s="66">
        <v>0</v>
      </c>
      <c r="AA99" s="66">
        <v>0</v>
      </c>
      <c r="AB99" s="66">
        <v>0</v>
      </c>
      <c r="AC99" s="66">
        <v>3</v>
      </c>
      <c r="AD99" s="66">
        <v>0</v>
      </c>
      <c r="AE99" s="66">
        <v>1</v>
      </c>
      <c r="AF99" s="66">
        <v>0</v>
      </c>
      <c r="AG99" s="66" t="str">
        <f>VLOOKUP(BHRAF201920[[#This Row],[OrgID]],'Practice Panel'!$A$14:$F$129,4,FALSE)</f>
        <v>Redbridge</v>
      </c>
      <c r="AH99" s="66" t="str">
        <f>VLOOKUP(BHRAF201920[[#This Row],[OrgID]],'Practice Panel'!$A$14:$F$129,6,FALSE)</f>
        <v>NewCross Alliance</v>
      </c>
    </row>
    <row r="100" spans="1:34" x14ac:dyDescent="0.25">
      <c r="A100" s="1" t="s">
        <v>369</v>
      </c>
      <c r="B100" s="65">
        <v>44013</v>
      </c>
      <c r="C100" s="65">
        <v>44029</v>
      </c>
      <c r="D100" s="1" t="s">
        <v>83</v>
      </c>
      <c r="E100" s="66">
        <v>3745</v>
      </c>
      <c r="F100" s="66">
        <v>2</v>
      </c>
      <c r="G100" s="66">
        <v>2</v>
      </c>
      <c r="H100" s="1">
        <v>0</v>
      </c>
      <c r="I100" s="66">
        <v>0</v>
      </c>
      <c r="J100" s="66">
        <v>1</v>
      </c>
      <c r="K100" s="66">
        <v>1</v>
      </c>
      <c r="L100" s="66">
        <v>1</v>
      </c>
      <c r="M100" s="66">
        <v>1</v>
      </c>
      <c r="N100" s="66">
        <v>0</v>
      </c>
      <c r="O100" s="66">
        <v>1</v>
      </c>
      <c r="P100" s="66">
        <v>0</v>
      </c>
      <c r="Q100" s="66">
        <v>1</v>
      </c>
      <c r="R100" s="66">
        <v>1</v>
      </c>
      <c r="S100" s="66">
        <v>0</v>
      </c>
      <c r="T100" s="66">
        <v>0</v>
      </c>
      <c r="U100" s="66">
        <v>0</v>
      </c>
      <c r="V100" s="66">
        <v>0</v>
      </c>
      <c r="W100" s="66">
        <v>1</v>
      </c>
      <c r="X100" s="66">
        <v>1</v>
      </c>
      <c r="Y100" s="66">
        <v>1</v>
      </c>
      <c r="Z100" s="66">
        <v>1</v>
      </c>
      <c r="AA100" s="66">
        <v>1</v>
      </c>
      <c r="AB100" s="66">
        <v>0</v>
      </c>
      <c r="AC100" s="66">
        <v>1</v>
      </c>
      <c r="AD100" s="66">
        <v>1</v>
      </c>
      <c r="AE100" s="66">
        <v>0</v>
      </c>
      <c r="AF100" s="66">
        <v>0</v>
      </c>
      <c r="AG100" s="66" t="str">
        <f>VLOOKUP(BHRAF201920[[#This Row],[OrgID]],'Practice Panel'!$A$14:$F$129,4,FALSE)</f>
        <v>Redbridge</v>
      </c>
      <c r="AH100" s="66" t="str">
        <f>VLOOKUP(BHRAF201920[[#This Row],[OrgID]],'Practice Panel'!$A$14:$F$129,6,FALSE)</f>
        <v>Wanstead &amp; Woodford</v>
      </c>
    </row>
    <row r="101" spans="1:34" x14ac:dyDescent="0.25">
      <c r="A101" s="1" t="s">
        <v>369</v>
      </c>
      <c r="B101" s="65">
        <v>44013</v>
      </c>
      <c r="C101" s="65">
        <v>44029</v>
      </c>
      <c r="D101" s="1" t="s">
        <v>91</v>
      </c>
      <c r="E101" s="66">
        <v>1510</v>
      </c>
      <c r="F101" s="66">
        <v>1</v>
      </c>
      <c r="G101" s="66">
        <v>0</v>
      </c>
      <c r="H101" s="1">
        <v>1</v>
      </c>
      <c r="I101" s="66">
        <v>1</v>
      </c>
      <c r="J101" s="66">
        <v>1</v>
      </c>
      <c r="K101" s="66">
        <v>1</v>
      </c>
      <c r="L101" s="66">
        <v>1</v>
      </c>
      <c r="M101" s="66">
        <v>1</v>
      </c>
      <c r="N101" s="66">
        <v>0</v>
      </c>
      <c r="O101" s="66">
        <v>1</v>
      </c>
      <c r="P101" s="66">
        <v>0</v>
      </c>
      <c r="Q101" s="66">
        <v>0</v>
      </c>
      <c r="R101" s="66">
        <v>1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66">
        <v>0</v>
      </c>
      <c r="Z101" s="66">
        <v>0</v>
      </c>
      <c r="AA101" s="66">
        <v>0</v>
      </c>
      <c r="AB101" s="66">
        <v>0</v>
      </c>
      <c r="AC101" s="66">
        <v>5</v>
      </c>
      <c r="AD101" s="66">
        <v>1</v>
      </c>
      <c r="AE101" s="66">
        <v>0</v>
      </c>
      <c r="AF101" s="66">
        <v>0</v>
      </c>
      <c r="AG101" s="66" t="str">
        <f>VLOOKUP(BHRAF201920[[#This Row],[OrgID]],'Practice Panel'!$A$14:$F$129,4,FALSE)</f>
        <v>Redbridge</v>
      </c>
      <c r="AH101" s="66" t="str">
        <f>VLOOKUP(BHRAF201920[[#This Row],[OrgID]],'Practice Panel'!$A$14:$F$129,6,FALSE)</f>
        <v>Wanstead &amp; Woodford</v>
      </c>
    </row>
    <row r="102" spans="1:34" x14ac:dyDescent="0.25">
      <c r="A102" s="1" t="s">
        <v>369</v>
      </c>
      <c r="B102" s="65">
        <v>44013</v>
      </c>
      <c r="C102" s="65">
        <v>44029</v>
      </c>
      <c r="D102" s="1" t="s">
        <v>316</v>
      </c>
      <c r="E102" s="66">
        <v>2865</v>
      </c>
      <c r="F102" s="66">
        <v>1</v>
      </c>
      <c r="G102" s="66">
        <v>1</v>
      </c>
      <c r="H102" s="1">
        <v>0</v>
      </c>
      <c r="I102" s="66">
        <v>0</v>
      </c>
      <c r="J102" s="66">
        <v>1</v>
      </c>
      <c r="K102" s="66">
        <v>1</v>
      </c>
      <c r="L102" s="66">
        <v>1</v>
      </c>
      <c r="M102" s="66">
        <v>1</v>
      </c>
      <c r="N102" s="66">
        <v>0</v>
      </c>
      <c r="O102" s="66">
        <v>1</v>
      </c>
      <c r="P102" s="66">
        <v>0</v>
      </c>
      <c r="Q102" s="66">
        <v>1</v>
      </c>
      <c r="R102" s="66">
        <v>1</v>
      </c>
      <c r="S102" s="66">
        <v>0</v>
      </c>
      <c r="T102" s="66">
        <v>0</v>
      </c>
      <c r="U102" s="66">
        <v>1</v>
      </c>
      <c r="V102" s="66">
        <v>1</v>
      </c>
      <c r="W102" s="66">
        <v>0</v>
      </c>
      <c r="X102" s="66">
        <v>0</v>
      </c>
      <c r="Y102" s="66">
        <v>0</v>
      </c>
      <c r="Z102" s="66">
        <v>0</v>
      </c>
      <c r="AA102" s="66">
        <v>0</v>
      </c>
      <c r="AB102" s="66">
        <v>0</v>
      </c>
      <c r="AC102" s="66">
        <v>1</v>
      </c>
      <c r="AD102" s="66">
        <v>1</v>
      </c>
      <c r="AE102" s="66">
        <v>1</v>
      </c>
      <c r="AF102" s="66">
        <v>0</v>
      </c>
      <c r="AG102" s="66" t="str">
        <f>VLOOKUP(BHRAF201920[[#This Row],[OrgID]],'Practice Panel'!$A$14:$F$129,4,FALSE)</f>
        <v>Havering</v>
      </c>
      <c r="AH102" s="66" t="str">
        <f>VLOOKUP(BHRAF201920[[#This Row],[OrgID]],'Practice Panel'!$A$14:$F$129,6,FALSE)</f>
        <v>Havering North</v>
      </c>
    </row>
    <row r="103" spans="1:34" x14ac:dyDescent="0.25">
      <c r="A103" s="1" t="s">
        <v>369</v>
      </c>
      <c r="B103" s="65">
        <v>44013</v>
      </c>
      <c r="C103" s="65">
        <v>44029</v>
      </c>
      <c r="D103" s="1" t="s">
        <v>77</v>
      </c>
      <c r="E103" s="66">
        <v>3714</v>
      </c>
      <c r="F103" s="66">
        <v>1</v>
      </c>
      <c r="G103" s="66">
        <v>1</v>
      </c>
      <c r="H103" s="1">
        <v>0</v>
      </c>
      <c r="I103" s="66">
        <v>0</v>
      </c>
      <c r="J103" s="66">
        <v>1</v>
      </c>
      <c r="K103" s="66">
        <v>1</v>
      </c>
      <c r="L103" s="66">
        <v>1</v>
      </c>
      <c r="M103" s="66">
        <v>1</v>
      </c>
      <c r="N103" s="66">
        <v>0</v>
      </c>
      <c r="O103" s="66">
        <v>1</v>
      </c>
      <c r="P103" s="66">
        <v>1</v>
      </c>
      <c r="Q103" s="66">
        <v>1</v>
      </c>
      <c r="R103" s="66">
        <v>1</v>
      </c>
      <c r="S103" s="66">
        <v>0</v>
      </c>
      <c r="T103" s="66">
        <v>0</v>
      </c>
      <c r="U103" s="66">
        <v>1</v>
      </c>
      <c r="V103" s="66">
        <v>1</v>
      </c>
      <c r="W103" s="66">
        <v>1</v>
      </c>
      <c r="X103" s="66">
        <v>0</v>
      </c>
      <c r="Y103" s="66">
        <v>0</v>
      </c>
      <c r="Z103" s="66">
        <v>0</v>
      </c>
      <c r="AA103" s="66">
        <v>0</v>
      </c>
      <c r="AB103" s="66">
        <v>0</v>
      </c>
      <c r="AC103" s="66">
        <v>5</v>
      </c>
      <c r="AD103" s="66">
        <v>1</v>
      </c>
      <c r="AE103" s="66">
        <v>1</v>
      </c>
      <c r="AF103" s="66">
        <v>0</v>
      </c>
      <c r="AG103" s="66" t="str">
        <f>VLOOKUP(BHRAF201920[[#This Row],[OrgID]],'Practice Panel'!$A$14:$F$129,4,FALSE)</f>
        <v>Redbridge</v>
      </c>
      <c r="AH103" s="66" t="str">
        <f>VLOOKUP(BHRAF201920[[#This Row],[OrgID]],'Practice Panel'!$A$14:$F$129,6,FALSE)</f>
        <v>Wanstead &amp; Woodford</v>
      </c>
    </row>
    <row r="104" spans="1:34" x14ac:dyDescent="0.25">
      <c r="A104" s="1" t="s">
        <v>369</v>
      </c>
      <c r="B104" s="65">
        <v>44013</v>
      </c>
      <c r="C104" s="65">
        <v>44029</v>
      </c>
      <c r="D104" s="1" t="s">
        <v>93</v>
      </c>
      <c r="E104" s="66">
        <v>2608</v>
      </c>
      <c r="F104" s="66">
        <v>9</v>
      </c>
      <c r="G104" s="66">
        <v>9</v>
      </c>
      <c r="H104" s="1">
        <v>0</v>
      </c>
      <c r="I104" s="66">
        <v>0</v>
      </c>
      <c r="J104" s="66">
        <v>1</v>
      </c>
      <c r="K104" s="66">
        <v>0</v>
      </c>
      <c r="L104" s="66">
        <v>1</v>
      </c>
      <c r="M104" s="66">
        <v>1</v>
      </c>
      <c r="N104" s="66">
        <v>0</v>
      </c>
      <c r="O104" s="66">
        <v>1</v>
      </c>
      <c r="P104" s="66">
        <v>1</v>
      </c>
      <c r="Q104" s="66">
        <v>0</v>
      </c>
      <c r="R104" s="66">
        <v>1</v>
      </c>
      <c r="S104" s="66">
        <v>2</v>
      </c>
      <c r="T104" s="66">
        <v>2</v>
      </c>
      <c r="U104" s="66">
        <v>1</v>
      </c>
      <c r="V104" s="66">
        <v>0</v>
      </c>
      <c r="W104" s="66">
        <v>1</v>
      </c>
      <c r="X104" s="66">
        <v>1</v>
      </c>
      <c r="Y104" s="66">
        <v>1</v>
      </c>
      <c r="Z104" s="66">
        <v>1</v>
      </c>
      <c r="AA104" s="66">
        <v>1</v>
      </c>
      <c r="AB104" s="66">
        <v>1</v>
      </c>
      <c r="AC104" s="66">
        <v>4</v>
      </c>
      <c r="AD104" s="66">
        <v>0</v>
      </c>
      <c r="AE104" s="66">
        <v>0</v>
      </c>
      <c r="AF104" s="66">
        <v>0</v>
      </c>
      <c r="AG104" s="66" t="str">
        <f>VLOOKUP(BHRAF201920[[#This Row],[OrgID]],'Practice Panel'!$A$14:$F$129,4,FALSE)</f>
        <v>Redbridge</v>
      </c>
      <c r="AH104" s="66" t="str">
        <f>VLOOKUP(BHRAF201920[[#This Row],[OrgID]],'Practice Panel'!$A$14:$F$129,6,FALSE)</f>
        <v>Wanstead &amp; Woodford</v>
      </c>
    </row>
    <row r="105" spans="1:34" x14ac:dyDescent="0.25">
      <c r="A105" s="1" t="s">
        <v>369</v>
      </c>
      <c r="B105" s="65">
        <v>44013</v>
      </c>
      <c r="C105" s="65">
        <v>44029</v>
      </c>
      <c r="D105" s="1" t="s">
        <v>64</v>
      </c>
      <c r="E105" s="66">
        <v>2695</v>
      </c>
      <c r="F105" s="66">
        <v>2</v>
      </c>
      <c r="G105" s="66">
        <v>2</v>
      </c>
      <c r="H105" s="1">
        <v>0</v>
      </c>
      <c r="I105" s="66">
        <v>0</v>
      </c>
      <c r="J105" s="66">
        <v>1</v>
      </c>
      <c r="K105" s="66">
        <v>0</v>
      </c>
      <c r="L105" s="66">
        <v>1</v>
      </c>
      <c r="M105" s="66">
        <v>0</v>
      </c>
      <c r="N105" s="66">
        <v>0</v>
      </c>
      <c r="O105" s="66">
        <v>1</v>
      </c>
      <c r="P105" s="66">
        <v>1</v>
      </c>
      <c r="Q105" s="66">
        <v>0</v>
      </c>
      <c r="R105" s="66">
        <v>1</v>
      </c>
      <c r="S105" s="66">
        <v>0</v>
      </c>
      <c r="T105" s="66">
        <v>0</v>
      </c>
      <c r="U105" s="66">
        <v>0</v>
      </c>
      <c r="V105" s="66">
        <v>0</v>
      </c>
      <c r="W105" s="66">
        <v>1</v>
      </c>
      <c r="X105" s="66">
        <v>1</v>
      </c>
      <c r="Y105" s="66">
        <v>1</v>
      </c>
      <c r="Z105" s="66">
        <v>1</v>
      </c>
      <c r="AA105" s="66">
        <v>0</v>
      </c>
      <c r="AB105" s="66">
        <v>0</v>
      </c>
      <c r="AC105" s="66">
        <v>1</v>
      </c>
      <c r="AD105" s="66">
        <v>0</v>
      </c>
      <c r="AE105" s="66">
        <v>0</v>
      </c>
      <c r="AF105" s="66">
        <v>0</v>
      </c>
      <c r="AG105" s="66" t="str">
        <f>VLOOKUP(BHRAF201920[[#This Row],[OrgID]],'Practice Panel'!$A$14:$F$129,4,FALSE)</f>
        <v>Redbridge</v>
      </c>
      <c r="AH105" s="66" t="str">
        <f>VLOOKUP(BHRAF201920[[#This Row],[OrgID]],'Practice Panel'!$A$14:$F$129,6,FALSE)</f>
        <v>Seven Kings</v>
      </c>
    </row>
    <row r="106" spans="1:34" x14ac:dyDescent="0.25">
      <c r="A106" s="1" t="s">
        <v>369</v>
      </c>
      <c r="B106" s="65">
        <v>44013</v>
      </c>
      <c r="C106" s="65">
        <v>44029</v>
      </c>
      <c r="D106" s="1" t="s">
        <v>282</v>
      </c>
      <c r="E106" s="66">
        <v>4880</v>
      </c>
      <c r="F106" s="66">
        <v>1</v>
      </c>
      <c r="G106" s="66">
        <v>1</v>
      </c>
      <c r="H106" s="1">
        <v>0</v>
      </c>
      <c r="I106" s="66">
        <v>0</v>
      </c>
      <c r="J106" s="66">
        <v>1</v>
      </c>
      <c r="K106" s="66">
        <v>0</v>
      </c>
      <c r="L106" s="66">
        <v>1</v>
      </c>
      <c r="M106" s="66">
        <v>1</v>
      </c>
      <c r="N106" s="66">
        <v>0</v>
      </c>
      <c r="O106" s="66">
        <v>1</v>
      </c>
      <c r="P106" s="66">
        <v>1</v>
      </c>
      <c r="Q106" s="66">
        <v>1</v>
      </c>
      <c r="R106" s="66">
        <v>1</v>
      </c>
      <c r="S106" s="66">
        <v>0</v>
      </c>
      <c r="T106" s="66">
        <v>0</v>
      </c>
      <c r="U106" s="66">
        <v>0</v>
      </c>
      <c r="V106" s="66">
        <v>0</v>
      </c>
      <c r="W106" s="66">
        <v>1</v>
      </c>
      <c r="X106" s="66">
        <v>1</v>
      </c>
      <c r="Y106" s="66">
        <v>0</v>
      </c>
      <c r="Z106" s="66">
        <v>1</v>
      </c>
      <c r="AA106" s="66">
        <v>0</v>
      </c>
      <c r="AB106" s="66">
        <v>0</v>
      </c>
      <c r="AC106" s="66">
        <v>4</v>
      </c>
      <c r="AD106" s="66">
        <v>0</v>
      </c>
      <c r="AE106" s="66">
        <v>0</v>
      </c>
      <c r="AF106" s="66">
        <v>0</v>
      </c>
      <c r="AG106" s="66" t="str">
        <f>VLOOKUP(BHRAF201920[[#This Row],[OrgID]],'Practice Panel'!$A$14:$F$129,4,FALSE)</f>
        <v>Havering</v>
      </c>
      <c r="AH106" s="66" t="str">
        <f>VLOOKUP(BHRAF201920[[#This Row],[OrgID]],'Practice Panel'!$A$14:$F$129,6,FALSE)</f>
        <v>Havering Crest</v>
      </c>
    </row>
    <row r="107" spans="1:34" x14ac:dyDescent="0.25">
      <c r="A107" s="1" t="s">
        <v>369</v>
      </c>
      <c r="B107" s="65">
        <v>44013</v>
      </c>
      <c r="C107" s="65">
        <v>44029</v>
      </c>
      <c r="D107" s="1" t="s">
        <v>302</v>
      </c>
      <c r="E107" s="66">
        <v>7824</v>
      </c>
      <c r="F107" s="66">
        <v>14</v>
      </c>
      <c r="G107" s="66">
        <v>14</v>
      </c>
      <c r="H107" s="1">
        <v>0</v>
      </c>
      <c r="I107" s="66">
        <v>0</v>
      </c>
      <c r="J107" s="66">
        <v>1</v>
      </c>
      <c r="K107" s="66">
        <v>1</v>
      </c>
      <c r="L107" s="66">
        <v>1</v>
      </c>
      <c r="M107" s="66">
        <v>1</v>
      </c>
      <c r="N107" s="66">
        <v>0</v>
      </c>
      <c r="O107" s="66">
        <v>1</v>
      </c>
      <c r="P107" s="66">
        <v>1</v>
      </c>
      <c r="Q107" s="66">
        <v>1</v>
      </c>
      <c r="R107" s="66">
        <v>1</v>
      </c>
      <c r="S107" s="66">
        <v>1</v>
      </c>
      <c r="T107" s="66">
        <v>0</v>
      </c>
      <c r="U107" s="66">
        <v>2</v>
      </c>
      <c r="V107" s="66">
        <v>1</v>
      </c>
      <c r="W107" s="66">
        <v>1</v>
      </c>
      <c r="X107" s="66">
        <v>1</v>
      </c>
      <c r="Y107" s="66">
        <v>1</v>
      </c>
      <c r="Z107" s="66">
        <v>1</v>
      </c>
      <c r="AA107" s="66">
        <v>1</v>
      </c>
      <c r="AB107" s="66">
        <v>1</v>
      </c>
      <c r="AC107" s="66">
        <v>17</v>
      </c>
      <c r="AD107" s="66">
        <v>1</v>
      </c>
      <c r="AE107" s="66">
        <v>1</v>
      </c>
      <c r="AF107" s="66">
        <v>0</v>
      </c>
      <c r="AG107" s="66" t="str">
        <f>VLOOKUP(BHRAF201920[[#This Row],[OrgID]],'Practice Panel'!$A$14:$F$129,4,FALSE)</f>
        <v>Havering</v>
      </c>
      <c r="AH107" s="66" t="str">
        <f>VLOOKUP(BHRAF201920[[#This Row],[OrgID]],'Practice Panel'!$A$14:$F$129,6,FALSE)</f>
        <v>Havering Marshall</v>
      </c>
    </row>
    <row r="108" spans="1:34" x14ac:dyDescent="0.25">
      <c r="A108" s="1" t="s">
        <v>369</v>
      </c>
      <c r="B108" s="65">
        <v>44013</v>
      </c>
      <c r="C108" s="65">
        <v>44029</v>
      </c>
      <c r="D108" s="1" t="s">
        <v>188</v>
      </c>
      <c r="E108" s="66">
        <v>2000</v>
      </c>
      <c r="F108" s="66">
        <v>5</v>
      </c>
      <c r="G108" s="66">
        <v>5</v>
      </c>
      <c r="H108" s="1">
        <v>0</v>
      </c>
      <c r="I108" s="66">
        <v>0</v>
      </c>
      <c r="J108" s="66">
        <v>1</v>
      </c>
      <c r="K108" s="66">
        <v>1</v>
      </c>
      <c r="L108" s="66">
        <v>1</v>
      </c>
      <c r="M108" s="66">
        <v>1</v>
      </c>
      <c r="N108" s="66">
        <v>0</v>
      </c>
      <c r="O108" s="66">
        <v>1</v>
      </c>
      <c r="P108" s="66">
        <v>1</v>
      </c>
      <c r="Q108" s="66">
        <v>1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66">
        <v>0</v>
      </c>
      <c r="Z108" s="66">
        <v>0</v>
      </c>
      <c r="AA108" s="66">
        <v>0</v>
      </c>
      <c r="AB108" s="66">
        <v>0</v>
      </c>
      <c r="AC108" s="66">
        <v>3</v>
      </c>
      <c r="AD108" s="66">
        <v>0</v>
      </c>
      <c r="AE108" s="66">
        <v>0</v>
      </c>
      <c r="AF108" s="66">
        <v>0</v>
      </c>
      <c r="AG108" s="66" t="str">
        <f>VLOOKUP(BHRAF201920[[#This Row],[OrgID]],'Practice Panel'!$A$14:$F$129,4,FALSE)</f>
        <v>Barking</v>
      </c>
      <c r="AH108" s="66" t="str">
        <f>VLOOKUP(BHRAF201920[[#This Row],[OrgID]],'Practice Panel'!$A$14:$F$129,6,FALSE)</f>
        <v>East</v>
      </c>
    </row>
    <row r="109" spans="1:34" x14ac:dyDescent="0.25">
      <c r="A109" s="1" t="s">
        <v>369</v>
      </c>
      <c r="B109" s="65">
        <v>44013</v>
      </c>
      <c r="C109" s="65">
        <v>44029</v>
      </c>
      <c r="D109" s="1" t="s">
        <v>332</v>
      </c>
      <c r="E109" s="66">
        <v>2023</v>
      </c>
      <c r="F109" s="66">
        <v>1</v>
      </c>
      <c r="G109" s="66">
        <v>1</v>
      </c>
      <c r="H109" s="1">
        <v>0</v>
      </c>
      <c r="I109" s="66">
        <v>0</v>
      </c>
      <c r="J109" s="66">
        <v>2</v>
      </c>
      <c r="K109" s="66">
        <v>1</v>
      </c>
      <c r="L109" s="66">
        <v>2</v>
      </c>
      <c r="M109" s="66">
        <v>1</v>
      </c>
      <c r="N109" s="66">
        <v>0</v>
      </c>
      <c r="O109" s="66">
        <v>2</v>
      </c>
      <c r="P109" s="66">
        <v>2</v>
      </c>
      <c r="Q109" s="66">
        <v>2</v>
      </c>
      <c r="R109" s="66">
        <v>2</v>
      </c>
      <c r="S109" s="66">
        <v>0</v>
      </c>
      <c r="T109" s="66">
        <v>0</v>
      </c>
      <c r="U109" s="66">
        <v>2</v>
      </c>
      <c r="V109" s="66">
        <v>2</v>
      </c>
      <c r="W109" s="66">
        <v>2</v>
      </c>
      <c r="X109" s="66">
        <v>2</v>
      </c>
      <c r="Y109" s="66">
        <v>2</v>
      </c>
      <c r="Z109" s="66">
        <v>2</v>
      </c>
      <c r="AA109" s="66">
        <v>2</v>
      </c>
      <c r="AB109" s="66">
        <v>0</v>
      </c>
      <c r="AC109" s="66">
        <v>6</v>
      </c>
      <c r="AD109" s="66">
        <v>1</v>
      </c>
      <c r="AE109" s="66">
        <v>2</v>
      </c>
      <c r="AF109" s="66">
        <v>1</v>
      </c>
      <c r="AG109" s="66" t="str">
        <f>VLOOKUP(BHRAF201920[[#This Row],[OrgID]],'Practice Panel'!$A$14:$F$129,4,FALSE)</f>
        <v>Havering</v>
      </c>
      <c r="AH109" s="66" t="str">
        <f>VLOOKUP(BHRAF201920[[#This Row],[OrgID]],'Practice Panel'!$A$14:$F$129,6,FALSE)</f>
        <v>Havering South</v>
      </c>
    </row>
    <row r="110" spans="1:34" x14ac:dyDescent="0.25">
      <c r="A110" s="1" t="s">
        <v>369</v>
      </c>
      <c r="B110" s="65">
        <v>44013</v>
      </c>
      <c r="C110" s="65"/>
      <c r="D110" s="1" t="s">
        <v>74</v>
      </c>
      <c r="E110" s="66">
        <v>502</v>
      </c>
      <c r="F110" s="66">
        <v>1</v>
      </c>
      <c r="G110" s="66">
        <v>1</v>
      </c>
      <c r="H110" s="1">
        <v>0</v>
      </c>
      <c r="I110" s="66">
        <v>0</v>
      </c>
      <c r="J110" s="66">
        <v>0</v>
      </c>
      <c r="K110" s="66">
        <v>0</v>
      </c>
      <c r="L110" s="66">
        <v>0</v>
      </c>
      <c r="M110" s="66">
        <v>0</v>
      </c>
      <c r="N110" s="66">
        <v>0</v>
      </c>
      <c r="O110" s="66">
        <v>0</v>
      </c>
      <c r="P110" s="66">
        <v>0</v>
      </c>
      <c r="Q110" s="66">
        <v>0</v>
      </c>
      <c r="R110" s="66">
        <v>0</v>
      </c>
      <c r="S110" s="66">
        <v>0</v>
      </c>
      <c r="T110" s="66">
        <v>0</v>
      </c>
      <c r="U110" s="66">
        <v>0</v>
      </c>
      <c r="V110" s="66">
        <v>0</v>
      </c>
      <c r="W110" s="66">
        <v>0</v>
      </c>
      <c r="X110" s="66">
        <v>0</v>
      </c>
      <c r="Y110" s="66">
        <v>0</v>
      </c>
      <c r="Z110" s="66">
        <v>0</v>
      </c>
      <c r="AA110" s="66">
        <v>0</v>
      </c>
      <c r="AB110" s="66">
        <v>0</v>
      </c>
      <c r="AC110" s="66">
        <v>3</v>
      </c>
      <c r="AD110" s="66">
        <v>0</v>
      </c>
      <c r="AE110" s="66">
        <v>0</v>
      </c>
      <c r="AF110" s="66">
        <v>0</v>
      </c>
      <c r="AG110" s="66" t="str">
        <f>VLOOKUP(BHRAF201920[[#This Row],[OrgID]],'Practice Panel'!$A$14:$F$129,4,FALSE)</f>
        <v>Redbridge</v>
      </c>
      <c r="AH110" s="66" t="str">
        <f>VLOOKUP(BHRAF201920[[#This Row],[OrgID]],'Practice Panel'!$A$14:$F$129,6,FALSE)</f>
        <v>Wanstead &amp; Woodford</v>
      </c>
    </row>
    <row r="111" spans="1:34" x14ac:dyDescent="0.25">
      <c r="A111" s="1" t="s">
        <v>369</v>
      </c>
      <c r="B111" s="65">
        <v>44013</v>
      </c>
      <c r="C111" s="65"/>
      <c r="D111" s="1" t="s">
        <v>106</v>
      </c>
      <c r="E111" s="66">
        <v>802</v>
      </c>
      <c r="F111" s="66">
        <v>2</v>
      </c>
      <c r="G111" s="66">
        <v>2</v>
      </c>
      <c r="H111" s="1">
        <v>0</v>
      </c>
      <c r="I111" s="66">
        <v>0</v>
      </c>
      <c r="J111" s="66">
        <v>0</v>
      </c>
      <c r="K111" s="66">
        <v>0</v>
      </c>
      <c r="L111" s="66">
        <v>0</v>
      </c>
      <c r="M111" s="66">
        <v>0</v>
      </c>
      <c r="N111" s="66">
        <v>0</v>
      </c>
      <c r="O111" s="66">
        <v>0</v>
      </c>
      <c r="P111" s="66">
        <v>0</v>
      </c>
      <c r="Q111" s="66">
        <v>0</v>
      </c>
      <c r="R111" s="66">
        <v>0</v>
      </c>
      <c r="S111" s="66">
        <v>0</v>
      </c>
      <c r="T111" s="66">
        <v>0</v>
      </c>
      <c r="U111" s="66">
        <v>0</v>
      </c>
      <c r="V111" s="66">
        <v>0</v>
      </c>
      <c r="W111" s="66">
        <v>0</v>
      </c>
      <c r="X111" s="66">
        <v>0</v>
      </c>
      <c r="Y111" s="66">
        <v>0</v>
      </c>
      <c r="Z111" s="66">
        <v>0</v>
      </c>
      <c r="AA111" s="66">
        <v>0</v>
      </c>
      <c r="AB111" s="66">
        <v>0</v>
      </c>
      <c r="AC111" s="66">
        <v>1</v>
      </c>
      <c r="AD111" s="66">
        <v>0</v>
      </c>
      <c r="AE111" s="66">
        <v>0</v>
      </c>
      <c r="AF111" s="66">
        <v>0</v>
      </c>
      <c r="AG111" s="66" t="str">
        <f>VLOOKUP(BHRAF201920[[#This Row],[OrgID]],'Practice Panel'!$A$14:$F$129,4,FALSE)</f>
        <v>Redbridge</v>
      </c>
      <c r="AH111" s="66" t="str">
        <f>VLOOKUP(BHRAF201920[[#This Row],[OrgID]],'Practice Panel'!$A$14:$F$129,6,FALSE)</f>
        <v>Loxford</v>
      </c>
    </row>
    <row r="112" spans="1:34" x14ac:dyDescent="0.25">
      <c r="A112" s="1" t="s">
        <v>369</v>
      </c>
      <c r="B112" s="65">
        <v>44013</v>
      </c>
      <c r="C112" s="65"/>
      <c r="D112" s="1" t="s">
        <v>104</v>
      </c>
      <c r="E112" s="66">
        <v>413</v>
      </c>
      <c r="F112" s="66">
        <v>8</v>
      </c>
      <c r="G112" s="66">
        <v>7</v>
      </c>
      <c r="H112" s="1">
        <v>1</v>
      </c>
      <c r="I112" s="66">
        <v>0</v>
      </c>
      <c r="J112" s="66">
        <v>0</v>
      </c>
      <c r="K112" s="66">
        <v>0</v>
      </c>
      <c r="L112" s="66">
        <v>0</v>
      </c>
      <c r="M112" s="66">
        <v>0</v>
      </c>
      <c r="N112" s="66">
        <v>0</v>
      </c>
      <c r="O112" s="66">
        <v>0</v>
      </c>
      <c r="P112" s="66">
        <v>0</v>
      </c>
      <c r="Q112" s="66">
        <v>0</v>
      </c>
      <c r="R112" s="66">
        <v>0</v>
      </c>
      <c r="S112" s="66">
        <v>0</v>
      </c>
      <c r="T112" s="66">
        <v>0</v>
      </c>
      <c r="U112" s="66">
        <v>0</v>
      </c>
      <c r="V112" s="66">
        <v>0</v>
      </c>
      <c r="W112" s="66">
        <v>0</v>
      </c>
      <c r="X112" s="66">
        <v>0</v>
      </c>
      <c r="Y112" s="66">
        <v>0</v>
      </c>
      <c r="Z112" s="66">
        <v>0</v>
      </c>
      <c r="AA112" s="66">
        <v>0</v>
      </c>
      <c r="AB112" s="66">
        <v>0</v>
      </c>
      <c r="AC112" s="66">
        <v>3</v>
      </c>
      <c r="AD112" s="66">
        <v>0</v>
      </c>
      <c r="AE112" s="66">
        <v>0</v>
      </c>
      <c r="AF112" s="66">
        <v>0</v>
      </c>
      <c r="AG112" s="66" t="str">
        <f>VLOOKUP(BHRAF201920[[#This Row],[OrgID]],'Practice Panel'!$A$14:$F$129,4,FALSE)</f>
        <v>Redbridge</v>
      </c>
      <c r="AH112" s="66" t="str">
        <f>VLOOKUP(BHRAF201920[[#This Row],[OrgID]],'Practice Panel'!$A$14:$F$129,6,FALSE)</f>
        <v>Loxford</v>
      </c>
    </row>
    <row r="113" spans="1:34" x14ac:dyDescent="0.25">
      <c r="A113" s="1" t="s">
        <v>369</v>
      </c>
      <c r="B113" s="65">
        <v>44013</v>
      </c>
      <c r="C113" s="65"/>
      <c r="D113" s="1" t="s">
        <v>40</v>
      </c>
      <c r="E113" s="66">
        <v>309</v>
      </c>
      <c r="F113" s="66">
        <v>8</v>
      </c>
      <c r="G113" s="66">
        <v>8</v>
      </c>
      <c r="H113" s="1">
        <v>0</v>
      </c>
      <c r="I113" s="66">
        <v>0</v>
      </c>
      <c r="J113" s="66">
        <v>0</v>
      </c>
      <c r="K113" s="66">
        <v>0</v>
      </c>
      <c r="L113" s="66">
        <v>0</v>
      </c>
      <c r="M113" s="66">
        <v>0</v>
      </c>
      <c r="N113" s="66">
        <v>0</v>
      </c>
      <c r="O113" s="66">
        <v>0</v>
      </c>
      <c r="P113" s="66">
        <v>0</v>
      </c>
      <c r="Q113" s="66">
        <v>0</v>
      </c>
      <c r="R113" s="66">
        <v>0</v>
      </c>
      <c r="S113" s="66">
        <v>0</v>
      </c>
      <c r="T113" s="66">
        <v>0</v>
      </c>
      <c r="U113" s="66">
        <v>0</v>
      </c>
      <c r="V113" s="66">
        <v>0</v>
      </c>
      <c r="W113" s="66">
        <v>0</v>
      </c>
      <c r="X113" s="66">
        <v>0</v>
      </c>
      <c r="Y113" s="66">
        <v>0</v>
      </c>
      <c r="Z113" s="66">
        <v>0</v>
      </c>
      <c r="AA113" s="66">
        <v>0</v>
      </c>
      <c r="AB113" s="66">
        <v>0</v>
      </c>
      <c r="AC113" s="66">
        <v>0</v>
      </c>
      <c r="AD113" s="66">
        <v>0</v>
      </c>
      <c r="AE113" s="66">
        <v>0</v>
      </c>
      <c r="AF113" s="66">
        <v>0</v>
      </c>
      <c r="AG113" s="66" t="str">
        <f>VLOOKUP(BHRAF201920[[#This Row],[OrgID]],'Practice Panel'!$A$14:$F$129,4,FALSE)</f>
        <v>Redbridge</v>
      </c>
      <c r="AH113" s="66" t="str">
        <f>VLOOKUP(BHRAF201920[[#This Row],[OrgID]],'Practice Panel'!$A$14:$F$129,6,FALSE)</f>
        <v>Cranbrook</v>
      </c>
    </row>
    <row r="114" spans="1:34" x14ac:dyDescent="0.25">
      <c r="A114" s="1" t="s">
        <v>369</v>
      </c>
      <c r="B114" s="65">
        <v>44013</v>
      </c>
      <c r="C114" s="65"/>
      <c r="D114" s="1" t="s">
        <v>95</v>
      </c>
      <c r="E114" s="66">
        <v>355</v>
      </c>
      <c r="F114" s="66">
        <v>0</v>
      </c>
      <c r="G114" s="66">
        <v>0</v>
      </c>
      <c r="H114" s="1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66">
        <v>0</v>
      </c>
      <c r="Z114" s="66">
        <v>0</v>
      </c>
      <c r="AA114" s="66">
        <v>0</v>
      </c>
      <c r="AB114" s="66">
        <v>0</v>
      </c>
      <c r="AC114" s="66">
        <v>1</v>
      </c>
      <c r="AD114" s="66">
        <v>0</v>
      </c>
      <c r="AE114" s="66">
        <v>0</v>
      </c>
      <c r="AF114" s="66">
        <v>0</v>
      </c>
      <c r="AG114" s="66" t="str">
        <f>VLOOKUP(BHRAF201920[[#This Row],[OrgID]],'Practice Panel'!$A$14:$F$129,4,FALSE)</f>
        <v>Redbridge</v>
      </c>
      <c r="AH114" s="66" t="str">
        <f>VLOOKUP(BHRAF201920[[#This Row],[OrgID]],'Practice Panel'!$A$14:$F$129,6,FALSE)</f>
        <v>Wanstead &amp; Woodford</v>
      </c>
    </row>
    <row r="115" spans="1:34" x14ac:dyDescent="0.25">
      <c r="A115" s="1" t="s">
        <v>369</v>
      </c>
      <c r="B115" s="65">
        <v>44013</v>
      </c>
      <c r="C115" s="65"/>
      <c r="D115" s="1" t="s">
        <v>72</v>
      </c>
      <c r="E115" s="66">
        <v>366</v>
      </c>
      <c r="F115" s="66">
        <v>5</v>
      </c>
      <c r="G115" s="66">
        <v>5</v>
      </c>
      <c r="H115" s="1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66">
        <v>0</v>
      </c>
      <c r="Z115" s="66">
        <v>0</v>
      </c>
      <c r="AA115" s="66">
        <v>0</v>
      </c>
      <c r="AB115" s="66">
        <v>0</v>
      </c>
      <c r="AC115" s="66">
        <v>2</v>
      </c>
      <c r="AD115" s="66">
        <v>0</v>
      </c>
      <c r="AE115" s="66">
        <v>0</v>
      </c>
      <c r="AF115" s="66">
        <v>0</v>
      </c>
      <c r="AG115" s="66" t="str">
        <f>VLOOKUP(BHRAF201920[[#This Row],[OrgID]],'Practice Panel'!$A$14:$F$129,4,FALSE)</f>
        <v>Redbridge</v>
      </c>
      <c r="AH115" s="66" t="str">
        <f>VLOOKUP(BHRAF201920[[#This Row],[OrgID]],'Practice Panel'!$A$14:$F$129,6,FALSE)</f>
        <v>Seven Kings</v>
      </c>
    </row>
    <row r="116" spans="1:34" x14ac:dyDescent="0.25">
      <c r="A116" s="1" t="s">
        <v>369</v>
      </c>
      <c r="B116" s="65">
        <v>44044</v>
      </c>
      <c r="C116" s="65">
        <v>44046</v>
      </c>
      <c r="D116" s="1" t="s">
        <v>97</v>
      </c>
      <c r="E116" s="66">
        <v>5167</v>
      </c>
      <c r="F116" s="66">
        <v>0</v>
      </c>
      <c r="G116" s="66">
        <v>0</v>
      </c>
      <c r="H116" s="1">
        <v>0</v>
      </c>
      <c r="I116" s="66">
        <v>0</v>
      </c>
      <c r="J116" s="66">
        <v>0</v>
      </c>
      <c r="K116" s="66">
        <v>0</v>
      </c>
      <c r="L116" s="66">
        <v>0</v>
      </c>
      <c r="M116" s="66">
        <v>0</v>
      </c>
      <c r="N116" s="66">
        <v>0</v>
      </c>
      <c r="O116" s="66">
        <v>0</v>
      </c>
      <c r="P116" s="66">
        <v>0</v>
      </c>
      <c r="Q116" s="66">
        <v>0</v>
      </c>
      <c r="R116" s="66">
        <v>0</v>
      </c>
      <c r="S116" s="66">
        <v>0</v>
      </c>
      <c r="T116" s="66">
        <v>0</v>
      </c>
      <c r="U116" s="66">
        <v>0</v>
      </c>
      <c r="V116" s="66">
        <v>0</v>
      </c>
      <c r="W116" s="66">
        <v>0</v>
      </c>
      <c r="X116" s="66">
        <v>0</v>
      </c>
      <c r="Y116" s="66">
        <v>0</v>
      </c>
      <c r="Z116" s="66">
        <v>0</v>
      </c>
      <c r="AA116" s="66">
        <v>0</v>
      </c>
      <c r="AB116" s="66">
        <v>0</v>
      </c>
      <c r="AC116" s="66">
        <v>3</v>
      </c>
      <c r="AD116" s="66">
        <v>0</v>
      </c>
      <c r="AE116" s="66">
        <v>0</v>
      </c>
      <c r="AF116" s="66">
        <v>0</v>
      </c>
      <c r="AG116" s="66" t="str">
        <f>VLOOKUP(BHRAF201920[[#This Row],[OrgID]],'Practice Panel'!$A$14:$F$129,4,FALSE)</f>
        <v>Redbridge</v>
      </c>
      <c r="AH116" s="66" t="str">
        <f>VLOOKUP(BHRAF201920[[#This Row],[OrgID]],'Practice Panel'!$A$14:$F$129,6,FALSE)</f>
        <v>Loxford</v>
      </c>
    </row>
    <row r="117" spans="1:34" x14ac:dyDescent="0.25">
      <c r="A117" s="1" t="s">
        <v>369</v>
      </c>
      <c r="B117" s="65">
        <v>44044</v>
      </c>
      <c r="C117" s="65">
        <v>44046</v>
      </c>
      <c r="D117" s="1" t="s">
        <v>70</v>
      </c>
      <c r="E117" s="66">
        <v>3044</v>
      </c>
      <c r="F117" s="66">
        <v>6</v>
      </c>
      <c r="G117" s="66">
        <v>6</v>
      </c>
      <c r="H117" s="1">
        <v>0</v>
      </c>
      <c r="I117" s="66">
        <v>0</v>
      </c>
      <c r="J117" s="66">
        <v>0</v>
      </c>
      <c r="K117" s="66">
        <v>0</v>
      </c>
      <c r="L117" s="66">
        <v>0</v>
      </c>
      <c r="M117" s="66">
        <v>0</v>
      </c>
      <c r="N117" s="66">
        <v>0</v>
      </c>
      <c r="O117" s="66">
        <v>0</v>
      </c>
      <c r="P117" s="66">
        <v>0</v>
      </c>
      <c r="Q117" s="66">
        <v>0</v>
      </c>
      <c r="R117" s="66">
        <v>0</v>
      </c>
      <c r="S117" s="66">
        <v>0</v>
      </c>
      <c r="T117" s="66">
        <v>0</v>
      </c>
      <c r="U117" s="66">
        <v>0</v>
      </c>
      <c r="V117" s="66">
        <v>0</v>
      </c>
      <c r="W117" s="66">
        <v>0</v>
      </c>
      <c r="X117" s="66">
        <v>0</v>
      </c>
      <c r="Y117" s="66">
        <v>0</v>
      </c>
      <c r="Z117" s="66">
        <v>0</v>
      </c>
      <c r="AA117" s="66">
        <v>0</v>
      </c>
      <c r="AB117" s="66">
        <v>0</v>
      </c>
      <c r="AC117" s="66">
        <v>1</v>
      </c>
      <c r="AD117" s="66">
        <v>0</v>
      </c>
      <c r="AE117" s="66">
        <v>0</v>
      </c>
      <c r="AF117" s="66">
        <v>0</v>
      </c>
      <c r="AG117" s="66" t="str">
        <f>VLOOKUP(BHRAF201920[[#This Row],[OrgID]],'Practice Panel'!$A$14:$F$129,4,FALSE)</f>
        <v>Redbridge</v>
      </c>
      <c r="AH117" s="66" t="str">
        <f>VLOOKUP(BHRAF201920[[#This Row],[OrgID]],'Practice Panel'!$A$14:$F$129,6,FALSE)</f>
        <v>Seven Kings</v>
      </c>
    </row>
    <row r="118" spans="1:34" x14ac:dyDescent="0.25">
      <c r="A118" s="1" t="s">
        <v>369</v>
      </c>
      <c r="B118" s="65">
        <v>44044</v>
      </c>
      <c r="C118" s="65">
        <v>44046</v>
      </c>
      <c r="D118" s="1" t="s">
        <v>79</v>
      </c>
      <c r="E118" s="66">
        <v>3397</v>
      </c>
      <c r="F118" s="66">
        <v>8</v>
      </c>
      <c r="G118" s="66">
        <v>8</v>
      </c>
      <c r="H118" s="1">
        <v>0</v>
      </c>
      <c r="I118" s="66">
        <v>0</v>
      </c>
      <c r="J118" s="66">
        <v>0</v>
      </c>
      <c r="K118" s="66">
        <v>0</v>
      </c>
      <c r="L118" s="66">
        <v>0</v>
      </c>
      <c r="M118" s="66">
        <v>0</v>
      </c>
      <c r="N118" s="66">
        <v>0</v>
      </c>
      <c r="O118" s="66">
        <v>0</v>
      </c>
      <c r="P118" s="66">
        <v>0</v>
      </c>
      <c r="Q118" s="66">
        <v>0</v>
      </c>
      <c r="R118" s="66">
        <v>0</v>
      </c>
      <c r="S118" s="66">
        <v>0</v>
      </c>
      <c r="T118" s="66">
        <v>0</v>
      </c>
      <c r="U118" s="66">
        <v>0</v>
      </c>
      <c r="V118" s="66">
        <v>0</v>
      </c>
      <c r="W118" s="66">
        <v>0</v>
      </c>
      <c r="X118" s="66">
        <v>0</v>
      </c>
      <c r="Y118" s="66">
        <v>0</v>
      </c>
      <c r="Z118" s="66">
        <v>0</v>
      </c>
      <c r="AA118" s="66">
        <v>0</v>
      </c>
      <c r="AB118" s="66">
        <v>0</v>
      </c>
      <c r="AC118" s="66">
        <v>1</v>
      </c>
      <c r="AD118" s="66">
        <v>0</v>
      </c>
      <c r="AE118" s="66">
        <v>0</v>
      </c>
      <c r="AF118" s="66">
        <v>0</v>
      </c>
      <c r="AG118" s="66" t="str">
        <f>VLOOKUP(BHRAF201920[[#This Row],[OrgID]],'Practice Panel'!$A$14:$F$129,4,FALSE)</f>
        <v>Redbridge</v>
      </c>
      <c r="AH118" s="66" t="str">
        <f>VLOOKUP(BHRAF201920[[#This Row],[OrgID]],'Practice Panel'!$A$14:$F$129,6,FALSE)</f>
        <v>Wanstead &amp; Woodford</v>
      </c>
    </row>
    <row r="119" spans="1:34" x14ac:dyDescent="0.25">
      <c r="A119" s="1" t="s">
        <v>369</v>
      </c>
      <c r="B119" s="65">
        <v>44044</v>
      </c>
      <c r="C119" s="65">
        <v>44046</v>
      </c>
      <c r="D119" s="1" t="s">
        <v>113</v>
      </c>
      <c r="E119" s="66">
        <v>5867</v>
      </c>
      <c r="F119" s="66">
        <v>17</v>
      </c>
      <c r="G119" s="66">
        <v>17</v>
      </c>
      <c r="H119" s="1">
        <v>0</v>
      </c>
      <c r="I119" s="66">
        <v>0</v>
      </c>
      <c r="J119" s="66">
        <v>0</v>
      </c>
      <c r="K119" s="66">
        <v>0</v>
      </c>
      <c r="L119" s="66">
        <v>0</v>
      </c>
      <c r="M119" s="66">
        <v>0</v>
      </c>
      <c r="N119" s="66">
        <v>0</v>
      </c>
      <c r="O119" s="66">
        <v>0</v>
      </c>
      <c r="P119" s="66">
        <v>0</v>
      </c>
      <c r="Q119" s="66">
        <v>0</v>
      </c>
      <c r="R119" s="66">
        <v>0</v>
      </c>
      <c r="S119" s="66">
        <v>0</v>
      </c>
      <c r="T119" s="66">
        <v>0</v>
      </c>
      <c r="U119" s="66">
        <v>0</v>
      </c>
      <c r="V119" s="66">
        <v>0</v>
      </c>
      <c r="W119" s="66">
        <v>0</v>
      </c>
      <c r="X119" s="66">
        <v>0</v>
      </c>
      <c r="Y119" s="66">
        <v>0</v>
      </c>
      <c r="Z119" s="66">
        <v>0</v>
      </c>
      <c r="AA119" s="66">
        <v>0</v>
      </c>
      <c r="AB119" s="66">
        <v>0</v>
      </c>
      <c r="AC119" s="66">
        <v>6</v>
      </c>
      <c r="AD119" s="66">
        <v>0</v>
      </c>
      <c r="AE119" s="66">
        <v>0</v>
      </c>
      <c r="AF119" s="66">
        <v>0</v>
      </c>
      <c r="AG119" s="66" t="str">
        <f>VLOOKUP(BHRAF201920[[#This Row],[OrgID]],'Practice Panel'!$A$14:$F$129,4,FALSE)</f>
        <v>Redbridge</v>
      </c>
      <c r="AH119" s="66" t="str">
        <f>VLOOKUP(BHRAF201920[[#This Row],[OrgID]],'Practice Panel'!$A$14:$F$129,6,FALSE)</f>
        <v>NewCross Alliance</v>
      </c>
    </row>
    <row r="120" spans="1:34" x14ac:dyDescent="0.25">
      <c r="A120" s="1" t="s">
        <v>369</v>
      </c>
      <c r="B120" s="65">
        <v>44044</v>
      </c>
      <c r="C120" s="65">
        <v>44046</v>
      </c>
      <c r="D120" s="1" t="s">
        <v>89</v>
      </c>
      <c r="E120" s="66">
        <v>1241</v>
      </c>
      <c r="F120" s="66">
        <v>1</v>
      </c>
      <c r="G120" s="66">
        <v>1</v>
      </c>
      <c r="H120" s="1">
        <v>0</v>
      </c>
      <c r="I120" s="66">
        <v>0</v>
      </c>
      <c r="J120" s="66">
        <v>0</v>
      </c>
      <c r="K120" s="66">
        <v>0</v>
      </c>
      <c r="L120" s="66">
        <v>0</v>
      </c>
      <c r="M120" s="66">
        <v>0</v>
      </c>
      <c r="N120" s="66">
        <v>0</v>
      </c>
      <c r="O120" s="66">
        <v>0</v>
      </c>
      <c r="P120" s="66">
        <v>0</v>
      </c>
      <c r="Q120" s="66">
        <v>0</v>
      </c>
      <c r="R120" s="66">
        <v>0</v>
      </c>
      <c r="S120" s="66">
        <v>0</v>
      </c>
      <c r="T120" s="66">
        <v>0</v>
      </c>
      <c r="U120" s="66">
        <v>0</v>
      </c>
      <c r="V120" s="66">
        <v>0</v>
      </c>
      <c r="W120" s="66">
        <v>0</v>
      </c>
      <c r="X120" s="66">
        <v>0</v>
      </c>
      <c r="Y120" s="66">
        <v>0</v>
      </c>
      <c r="Z120" s="66">
        <v>0</v>
      </c>
      <c r="AA120" s="66">
        <v>0</v>
      </c>
      <c r="AB120" s="66">
        <v>0</v>
      </c>
      <c r="AC120" s="66">
        <v>1</v>
      </c>
      <c r="AD120" s="66">
        <v>0</v>
      </c>
      <c r="AE120" s="66">
        <v>0</v>
      </c>
      <c r="AF120" s="66">
        <v>0</v>
      </c>
      <c r="AG120" s="66" t="str">
        <f>VLOOKUP(BHRAF201920[[#This Row],[OrgID]],'Practice Panel'!$A$14:$F$129,4,FALSE)</f>
        <v>Redbridge</v>
      </c>
      <c r="AH120" s="66" t="str">
        <f>VLOOKUP(BHRAF201920[[#This Row],[OrgID]],'Practice Panel'!$A$14:$F$129,6,FALSE)</f>
        <v>Wanstead &amp; Woodford</v>
      </c>
    </row>
    <row r="121" spans="1:34" x14ac:dyDescent="0.25">
      <c r="A121" s="1" t="s">
        <v>369</v>
      </c>
      <c r="B121" s="65">
        <v>44044</v>
      </c>
      <c r="C121" s="65">
        <v>44046</v>
      </c>
      <c r="D121" s="1" t="s">
        <v>87</v>
      </c>
      <c r="E121" s="66">
        <v>3829</v>
      </c>
      <c r="F121" s="66">
        <v>8</v>
      </c>
      <c r="G121" s="66">
        <v>8</v>
      </c>
      <c r="H121" s="1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66">
        <v>0</v>
      </c>
      <c r="Z121" s="66">
        <v>0</v>
      </c>
      <c r="AA121" s="66">
        <v>0</v>
      </c>
      <c r="AB121" s="66">
        <v>0</v>
      </c>
      <c r="AC121" s="66">
        <v>1</v>
      </c>
      <c r="AD121" s="66">
        <v>0</v>
      </c>
      <c r="AE121" s="66">
        <v>0</v>
      </c>
      <c r="AF121" s="66">
        <v>0</v>
      </c>
      <c r="AG121" s="66" t="str">
        <f>VLOOKUP(BHRAF201920[[#This Row],[OrgID]],'Practice Panel'!$A$14:$F$129,4,FALSE)</f>
        <v>Redbridge</v>
      </c>
      <c r="AH121" s="66" t="str">
        <f>VLOOKUP(BHRAF201920[[#This Row],[OrgID]],'Practice Panel'!$A$14:$F$129,6,FALSE)</f>
        <v>Wanstead &amp; Woodford</v>
      </c>
    </row>
    <row r="122" spans="1:34" x14ac:dyDescent="0.25">
      <c r="A122" s="1" t="s">
        <v>369</v>
      </c>
      <c r="B122" s="65">
        <v>44044</v>
      </c>
      <c r="C122" s="65">
        <v>44046</v>
      </c>
      <c r="D122" s="1" t="s">
        <v>66</v>
      </c>
      <c r="E122" s="66">
        <v>1642</v>
      </c>
      <c r="F122" s="66">
        <v>3</v>
      </c>
      <c r="G122" s="66">
        <v>3</v>
      </c>
      <c r="H122" s="1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66">
        <v>0</v>
      </c>
      <c r="Z122" s="66">
        <v>0</v>
      </c>
      <c r="AA122" s="66">
        <v>0</v>
      </c>
      <c r="AB122" s="66">
        <v>0</v>
      </c>
      <c r="AC122" s="66">
        <v>2</v>
      </c>
      <c r="AD122" s="66">
        <v>0</v>
      </c>
      <c r="AE122" s="66">
        <v>0</v>
      </c>
      <c r="AF122" s="66">
        <v>0</v>
      </c>
      <c r="AG122" s="66" t="str">
        <f>VLOOKUP(BHRAF201920[[#This Row],[OrgID]],'Practice Panel'!$A$14:$F$129,4,FALSE)</f>
        <v>Redbridge</v>
      </c>
      <c r="AH122" s="66" t="str">
        <f>VLOOKUP(BHRAF201920[[#This Row],[OrgID]],'Practice Panel'!$A$14:$F$129,6,FALSE)</f>
        <v>Seven Kings</v>
      </c>
    </row>
    <row r="123" spans="1:34" x14ac:dyDescent="0.25">
      <c r="A123" s="1" t="s">
        <v>369</v>
      </c>
      <c r="B123" s="65">
        <v>44044</v>
      </c>
      <c r="C123" s="65">
        <v>44046</v>
      </c>
      <c r="D123" s="1" t="s">
        <v>342</v>
      </c>
      <c r="E123" s="66">
        <v>1105</v>
      </c>
      <c r="F123" s="66">
        <v>0</v>
      </c>
      <c r="G123" s="66">
        <v>0</v>
      </c>
      <c r="H123" s="1">
        <v>0</v>
      </c>
      <c r="I123" s="66">
        <v>0</v>
      </c>
      <c r="J123" s="66">
        <v>0</v>
      </c>
      <c r="K123" s="66">
        <v>0</v>
      </c>
      <c r="L123" s="66">
        <v>0</v>
      </c>
      <c r="M123" s="66">
        <v>0</v>
      </c>
      <c r="N123" s="66">
        <v>0</v>
      </c>
      <c r="O123" s="66">
        <v>0</v>
      </c>
      <c r="P123" s="66">
        <v>0</v>
      </c>
      <c r="Q123" s="66">
        <v>0</v>
      </c>
      <c r="R123" s="66">
        <v>0</v>
      </c>
      <c r="S123" s="66">
        <v>0</v>
      </c>
      <c r="T123" s="66">
        <v>0</v>
      </c>
      <c r="U123" s="66">
        <v>0</v>
      </c>
      <c r="V123" s="66">
        <v>0</v>
      </c>
      <c r="W123" s="66">
        <v>0</v>
      </c>
      <c r="X123" s="66">
        <v>0</v>
      </c>
      <c r="Y123" s="66">
        <v>0</v>
      </c>
      <c r="Z123" s="66">
        <v>0</v>
      </c>
      <c r="AA123" s="66">
        <v>0</v>
      </c>
      <c r="AB123" s="66">
        <v>0</v>
      </c>
      <c r="AC123" s="66">
        <v>1</v>
      </c>
      <c r="AD123" s="66">
        <v>0</v>
      </c>
      <c r="AE123" s="66">
        <v>0</v>
      </c>
      <c r="AF123" s="66">
        <v>0</v>
      </c>
      <c r="AG123" s="66" t="str">
        <f>VLOOKUP(BHRAF201920[[#This Row],[OrgID]],'Practice Panel'!$A$14:$F$129,4,FALSE)</f>
        <v>Havering</v>
      </c>
      <c r="AH123" s="66" t="str">
        <f>VLOOKUP(BHRAF201920[[#This Row],[OrgID]],'Practice Panel'!$A$14:$F$129,6,FALSE)</f>
        <v>Havering South</v>
      </c>
    </row>
    <row r="124" spans="1:34" x14ac:dyDescent="0.25">
      <c r="A124" s="1" t="s">
        <v>369</v>
      </c>
      <c r="B124" s="65">
        <v>44044</v>
      </c>
      <c r="C124" s="65">
        <v>44046</v>
      </c>
      <c r="D124" s="1" t="s">
        <v>57</v>
      </c>
      <c r="E124" s="66">
        <v>3761</v>
      </c>
      <c r="F124" s="66">
        <v>0</v>
      </c>
      <c r="G124" s="66">
        <v>0</v>
      </c>
      <c r="H124" s="1">
        <v>0</v>
      </c>
      <c r="I124" s="66">
        <v>0</v>
      </c>
      <c r="J124" s="66">
        <v>0</v>
      </c>
      <c r="K124" s="66">
        <v>0</v>
      </c>
      <c r="L124" s="66">
        <v>0</v>
      </c>
      <c r="M124" s="66">
        <v>0</v>
      </c>
      <c r="N124" s="66">
        <v>0</v>
      </c>
      <c r="O124" s="66">
        <v>0</v>
      </c>
      <c r="P124" s="66">
        <v>0</v>
      </c>
      <c r="Q124" s="66">
        <v>0</v>
      </c>
      <c r="R124" s="66">
        <v>0</v>
      </c>
      <c r="S124" s="66">
        <v>0</v>
      </c>
      <c r="T124" s="66">
        <v>0</v>
      </c>
      <c r="U124" s="66">
        <v>0</v>
      </c>
      <c r="V124" s="66">
        <v>0</v>
      </c>
      <c r="W124" s="66">
        <v>0</v>
      </c>
      <c r="X124" s="66">
        <v>0</v>
      </c>
      <c r="Y124" s="66">
        <v>0</v>
      </c>
      <c r="Z124" s="66">
        <v>0</v>
      </c>
      <c r="AA124" s="66">
        <v>0</v>
      </c>
      <c r="AB124" s="66">
        <v>0</v>
      </c>
      <c r="AC124" s="66">
        <v>0</v>
      </c>
      <c r="AD124" s="66">
        <v>0</v>
      </c>
      <c r="AE124" s="66">
        <v>0</v>
      </c>
      <c r="AF124" s="66">
        <v>0</v>
      </c>
      <c r="AG124" s="66" t="str">
        <f>VLOOKUP(BHRAF201920[[#This Row],[OrgID]],'Practice Panel'!$A$14:$F$129,4,FALSE)</f>
        <v>Redbridge</v>
      </c>
      <c r="AH124" s="66" t="str">
        <f>VLOOKUP(BHRAF201920[[#This Row],[OrgID]],'Practice Panel'!$A$14:$F$129,6,FALSE)</f>
        <v>Seven Kings</v>
      </c>
    </row>
    <row r="125" spans="1:34" x14ac:dyDescent="0.25">
      <c r="A125" s="1" t="s">
        <v>369</v>
      </c>
      <c r="B125" s="65">
        <v>44044</v>
      </c>
      <c r="C125" s="65">
        <v>44046</v>
      </c>
      <c r="D125" s="1" t="s">
        <v>36</v>
      </c>
      <c r="E125" s="66">
        <v>2981</v>
      </c>
      <c r="F125" s="66">
        <v>1</v>
      </c>
      <c r="G125" s="66">
        <v>1</v>
      </c>
      <c r="H125" s="1">
        <v>0</v>
      </c>
      <c r="I125" s="66">
        <v>0</v>
      </c>
      <c r="J125" s="66">
        <v>0</v>
      </c>
      <c r="K125" s="66">
        <v>0</v>
      </c>
      <c r="L125" s="66">
        <v>0</v>
      </c>
      <c r="M125" s="66">
        <v>0</v>
      </c>
      <c r="N125" s="66">
        <v>0</v>
      </c>
      <c r="O125" s="66">
        <v>0</v>
      </c>
      <c r="P125" s="66">
        <v>0</v>
      </c>
      <c r="Q125" s="66">
        <v>0</v>
      </c>
      <c r="R125" s="66">
        <v>0</v>
      </c>
      <c r="S125" s="66">
        <v>0</v>
      </c>
      <c r="T125" s="66">
        <v>0</v>
      </c>
      <c r="U125" s="66">
        <v>0</v>
      </c>
      <c r="V125" s="66">
        <v>0</v>
      </c>
      <c r="W125" s="66">
        <v>0</v>
      </c>
      <c r="X125" s="66">
        <v>0</v>
      </c>
      <c r="Y125" s="66">
        <v>0</v>
      </c>
      <c r="Z125" s="66">
        <v>0</v>
      </c>
      <c r="AA125" s="66">
        <v>0</v>
      </c>
      <c r="AB125" s="66">
        <v>0</v>
      </c>
      <c r="AC125" s="66">
        <v>3</v>
      </c>
      <c r="AD125" s="66">
        <v>0</v>
      </c>
      <c r="AE125" s="66">
        <v>0</v>
      </c>
      <c r="AF125" s="66">
        <v>0</v>
      </c>
      <c r="AG125" s="66" t="str">
        <f>VLOOKUP(BHRAF201920[[#This Row],[OrgID]],'Practice Panel'!$A$14:$F$129,4,FALSE)</f>
        <v>Redbridge</v>
      </c>
      <c r="AH125" s="66" t="str">
        <f>VLOOKUP(BHRAF201920[[#This Row],[OrgID]],'Practice Panel'!$A$14:$F$129,6,FALSE)</f>
        <v>Cranbrook</v>
      </c>
    </row>
    <row r="126" spans="1:34" x14ac:dyDescent="0.25">
      <c r="A126" s="1" t="s">
        <v>369</v>
      </c>
      <c r="B126" s="65">
        <v>44044</v>
      </c>
      <c r="C126" s="65">
        <v>44046</v>
      </c>
      <c r="D126" s="1" t="s">
        <v>304</v>
      </c>
      <c r="E126" s="66">
        <v>873</v>
      </c>
      <c r="F126" s="66">
        <v>1</v>
      </c>
      <c r="G126" s="66">
        <v>1</v>
      </c>
      <c r="H126" s="1">
        <v>0</v>
      </c>
      <c r="I126" s="66">
        <v>0</v>
      </c>
      <c r="J126" s="66">
        <v>0</v>
      </c>
      <c r="K126" s="66">
        <v>0</v>
      </c>
      <c r="L126" s="66">
        <v>0</v>
      </c>
      <c r="M126" s="66">
        <v>0</v>
      </c>
      <c r="N126" s="66">
        <v>0</v>
      </c>
      <c r="O126" s="66">
        <v>0</v>
      </c>
      <c r="P126" s="66">
        <v>0</v>
      </c>
      <c r="Q126" s="66">
        <v>0</v>
      </c>
      <c r="R126" s="66">
        <v>0</v>
      </c>
      <c r="S126" s="66">
        <v>0</v>
      </c>
      <c r="T126" s="66">
        <v>0</v>
      </c>
      <c r="U126" s="66">
        <v>0</v>
      </c>
      <c r="V126" s="66">
        <v>0</v>
      </c>
      <c r="W126" s="66">
        <v>0</v>
      </c>
      <c r="X126" s="66">
        <v>0</v>
      </c>
      <c r="Y126" s="66">
        <v>0</v>
      </c>
      <c r="Z126" s="66">
        <v>0</v>
      </c>
      <c r="AA126" s="66">
        <v>0</v>
      </c>
      <c r="AB126" s="66">
        <v>0</v>
      </c>
      <c r="AC126" s="66">
        <v>2</v>
      </c>
      <c r="AD126" s="66">
        <v>0</v>
      </c>
      <c r="AE126" s="66">
        <v>0</v>
      </c>
      <c r="AF126" s="66">
        <v>0</v>
      </c>
      <c r="AG126" s="66" t="str">
        <f>VLOOKUP(BHRAF201920[[#This Row],[OrgID]],'Practice Panel'!$A$14:$F$129,4,FALSE)</f>
        <v>Havering</v>
      </c>
      <c r="AH126" s="66" t="str">
        <f>VLOOKUP(BHRAF201920[[#This Row],[OrgID]],'Practice Panel'!$A$14:$F$129,6,FALSE)</f>
        <v>Havering North</v>
      </c>
    </row>
    <row r="127" spans="1:34" x14ac:dyDescent="0.25">
      <c r="A127" s="1" t="s">
        <v>369</v>
      </c>
      <c r="B127" s="65">
        <v>44044</v>
      </c>
      <c r="C127" s="65">
        <v>44046</v>
      </c>
      <c r="D127" s="1" t="s">
        <v>228</v>
      </c>
      <c r="E127" s="66">
        <v>1683</v>
      </c>
      <c r="F127" s="66">
        <v>5</v>
      </c>
      <c r="G127" s="66">
        <v>5</v>
      </c>
      <c r="H127" s="1">
        <v>0</v>
      </c>
      <c r="I127" s="66">
        <v>0</v>
      </c>
      <c r="J127" s="66">
        <v>0</v>
      </c>
      <c r="K127" s="66">
        <v>0</v>
      </c>
      <c r="L127" s="66">
        <v>0</v>
      </c>
      <c r="M127" s="66">
        <v>0</v>
      </c>
      <c r="N127" s="66">
        <v>0</v>
      </c>
      <c r="O127" s="66">
        <v>0</v>
      </c>
      <c r="P127" s="66">
        <v>0</v>
      </c>
      <c r="Q127" s="66">
        <v>0</v>
      </c>
      <c r="R127" s="66">
        <v>0</v>
      </c>
      <c r="S127" s="66">
        <v>0</v>
      </c>
      <c r="T127" s="66">
        <v>0</v>
      </c>
      <c r="U127" s="66">
        <v>0</v>
      </c>
      <c r="V127" s="66">
        <v>0</v>
      </c>
      <c r="W127" s="66">
        <v>0</v>
      </c>
      <c r="X127" s="66">
        <v>0</v>
      </c>
      <c r="Y127" s="66">
        <v>0</v>
      </c>
      <c r="Z127" s="66">
        <v>0</v>
      </c>
      <c r="AA127" s="66">
        <v>0</v>
      </c>
      <c r="AB127" s="66">
        <v>0</v>
      </c>
      <c r="AC127" s="66">
        <v>2</v>
      </c>
      <c r="AD127" s="66">
        <v>0</v>
      </c>
      <c r="AE127" s="66">
        <v>0</v>
      </c>
      <c r="AF127" s="66">
        <v>0</v>
      </c>
      <c r="AG127" s="66" t="str">
        <f>VLOOKUP(BHRAF201920[[#This Row],[OrgID]],'Practice Panel'!$A$14:$F$129,4,FALSE)</f>
        <v>Barking</v>
      </c>
      <c r="AH127" s="66" t="str">
        <f>VLOOKUP(BHRAF201920[[#This Row],[OrgID]],'Practice Panel'!$A$14:$F$129,6,FALSE)</f>
        <v>East One</v>
      </c>
    </row>
    <row r="128" spans="1:34" x14ac:dyDescent="0.25">
      <c r="A128" s="1" t="s">
        <v>369</v>
      </c>
      <c r="B128" s="65">
        <v>44044</v>
      </c>
      <c r="C128" s="65">
        <v>44046</v>
      </c>
      <c r="D128" s="1" t="s">
        <v>224</v>
      </c>
      <c r="E128" s="66">
        <v>1839</v>
      </c>
      <c r="F128" s="66">
        <v>0</v>
      </c>
      <c r="G128" s="66">
        <v>0</v>
      </c>
      <c r="H128" s="1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66">
        <v>0</v>
      </c>
      <c r="Z128" s="66">
        <v>0</v>
      </c>
      <c r="AA128" s="66">
        <v>0</v>
      </c>
      <c r="AB128" s="66">
        <v>0</v>
      </c>
      <c r="AC128" s="66">
        <v>0</v>
      </c>
      <c r="AD128" s="66">
        <v>0</v>
      </c>
      <c r="AE128" s="66">
        <v>0</v>
      </c>
      <c r="AF128" s="66">
        <v>0</v>
      </c>
      <c r="AG128" s="66" t="str">
        <f>VLOOKUP(BHRAF201920[[#This Row],[OrgID]],'Practice Panel'!$A$14:$F$129,4,FALSE)</f>
        <v>Barking</v>
      </c>
      <c r="AH128" s="66" t="str">
        <f>VLOOKUP(BHRAF201920[[#This Row],[OrgID]],'Practice Panel'!$A$14:$F$129,6,FALSE)</f>
        <v>East One</v>
      </c>
    </row>
    <row r="129" spans="1:34" x14ac:dyDescent="0.25">
      <c r="A129" s="1" t="s">
        <v>369</v>
      </c>
      <c r="B129" s="65">
        <v>44044</v>
      </c>
      <c r="C129" s="65">
        <v>44046</v>
      </c>
      <c r="D129" s="1" t="s">
        <v>280</v>
      </c>
      <c r="E129" s="66">
        <v>1425</v>
      </c>
      <c r="F129" s="66">
        <v>4</v>
      </c>
      <c r="G129" s="66">
        <v>4</v>
      </c>
      <c r="H129" s="1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66">
        <v>0</v>
      </c>
      <c r="Z129" s="66">
        <v>0</v>
      </c>
      <c r="AA129" s="66">
        <v>0</v>
      </c>
      <c r="AB129" s="66">
        <v>0</v>
      </c>
      <c r="AC129" s="66">
        <v>1</v>
      </c>
      <c r="AD129" s="66">
        <v>0</v>
      </c>
      <c r="AE129" s="66">
        <v>0</v>
      </c>
      <c r="AF129" s="66">
        <v>0</v>
      </c>
      <c r="AG129" s="66" t="str">
        <f>VLOOKUP(BHRAF201920[[#This Row],[OrgID]],'Practice Panel'!$A$14:$F$129,4,FALSE)</f>
        <v>Barking</v>
      </c>
      <c r="AH129" s="66" t="str">
        <f>VLOOKUP(BHRAF201920[[#This Row],[OrgID]],'Practice Panel'!$A$14:$F$129,6,FALSE)</f>
        <v>Central</v>
      </c>
    </row>
    <row r="130" spans="1:34" x14ac:dyDescent="0.25">
      <c r="A130" s="1" t="s">
        <v>369</v>
      </c>
      <c r="B130" s="65">
        <v>44044</v>
      </c>
      <c r="C130" s="65">
        <v>44046</v>
      </c>
      <c r="D130" s="1" t="s">
        <v>294</v>
      </c>
      <c r="E130" s="66">
        <v>2507</v>
      </c>
      <c r="F130" s="66">
        <v>2</v>
      </c>
      <c r="G130" s="66">
        <v>2</v>
      </c>
      <c r="H130" s="1">
        <v>0</v>
      </c>
      <c r="I130" s="66">
        <v>0</v>
      </c>
      <c r="J130" s="66">
        <v>0</v>
      </c>
      <c r="K130" s="66">
        <v>0</v>
      </c>
      <c r="L130" s="66">
        <v>0</v>
      </c>
      <c r="M130" s="66">
        <v>0</v>
      </c>
      <c r="N130" s="66">
        <v>0</v>
      </c>
      <c r="O130" s="66">
        <v>0</v>
      </c>
      <c r="P130" s="66">
        <v>0</v>
      </c>
      <c r="Q130" s="66">
        <v>0</v>
      </c>
      <c r="R130" s="66">
        <v>0</v>
      </c>
      <c r="S130" s="66">
        <v>0</v>
      </c>
      <c r="T130" s="66">
        <v>0</v>
      </c>
      <c r="U130" s="66">
        <v>0</v>
      </c>
      <c r="V130" s="66">
        <v>0</v>
      </c>
      <c r="W130" s="66">
        <v>0</v>
      </c>
      <c r="X130" s="66">
        <v>0</v>
      </c>
      <c r="Y130" s="66">
        <v>0</v>
      </c>
      <c r="Z130" s="66">
        <v>0</v>
      </c>
      <c r="AA130" s="66">
        <v>0</v>
      </c>
      <c r="AB130" s="66">
        <v>0</v>
      </c>
      <c r="AC130" s="66">
        <v>4</v>
      </c>
      <c r="AD130" s="66">
        <v>0</v>
      </c>
      <c r="AE130" s="66">
        <v>0</v>
      </c>
      <c r="AF130" s="66">
        <v>0</v>
      </c>
      <c r="AG130" s="66" t="str">
        <f>VLOOKUP(BHRAF201920[[#This Row],[OrgID]],'Practice Panel'!$A$14:$F$129,4,FALSE)</f>
        <v>Havering</v>
      </c>
      <c r="AH130" s="66" t="str">
        <f>VLOOKUP(BHRAF201920[[#This Row],[OrgID]],'Practice Panel'!$A$14:$F$129,6,FALSE)</f>
        <v>Havering Crest</v>
      </c>
    </row>
    <row r="131" spans="1:34" x14ac:dyDescent="0.25">
      <c r="A131" s="1" t="s">
        <v>369</v>
      </c>
      <c r="B131" s="65">
        <v>44044</v>
      </c>
      <c r="C131" s="65">
        <v>44046</v>
      </c>
      <c r="D131" s="1" t="s">
        <v>354</v>
      </c>
      <c r="E131" s="66">
        <v>1159</v>
      </c>
      <c r="F131" s="66">
        <v>5</v>
      </c>
      <c r="G131" s="66">
        <v>5</v>
      </c>
      <c r="H131" s="66">
        <v>0</v>
      </c>
      <c r="I131" s="66">
        <v>0</v>
      </c>
      <c r="J131" s="66">
        <v>0</v>
      </c>
      <c r="K131" s="66">
        <v>0</v>
      </c>
      <c r="L131" s="66">
        <v>0</v>
      </c>
      <c r="M131" s="66">
        <v>0</v>
      </c>
      <c r="N131" s="66">
        <v>0</v>
      </c>
      <c r="O131" s="66">
        <v>0</v>
      </c>
      <c r="P131" s="66">
        <v>0</v>
      </c>
      <c r="Q131" s="66">
        <v>0</v>
      </c>
      <c r="R131" s="66">
        <v>0</v>
      </c>
      <c r="S131" s="66">
        <v>0</v>
      </c>
      <c r="T131" s="66">
        <v>0</v>
      </c>
      <c r="U131" s="66">
        <v>0</v>
      </c>
      <c r="V131" s="66">
        <v>0</v>
      </c>
      <c r="W131" s="66">
        <v>0</v>
      </c>
      <c r="X131" s="66">
        <v>0</v>
      </c>
      <c r="Y131" s="66">
        <v>0</v>
      </c>
      <c r="Z131" s="66">
        <v>0</v>
      </c>
      <c r="AA131" s="66">
        <v>0</v>
      </c>
      <c r="AB131" s="66">
        <v>0</v>
      </c>
      <c r="AC131" s="66">
        <v>2</v>
      </c>
      <c r="AD131" s="66">
        <v>0</v>
      </c>
      <c r="AE131" s="66">
        <v>0</v>
      </c>
      <c r="AF131" s="66">
        <v>0</v>
      </c>
      <c r="AG131" s="66" t="str">
        <f>VLOOKUP(BHRAF201920[[#This Row],[OrgID]],'Practice Panel'!$A$14:$F$129,4,FALSE)</f>
        <v>Havering</v>
      </c>
      <c r="AH131" s="66" t="str">
        <f>VLOOKUP(BHRAF201920[[#This Row],[OrgID]],'Practice Panel'!$A$14:$F$129,6,FALSE)</f>
        <v>Havering South</v>
      </c>
    </row>
    <row r="132" spans="1:34" x14ac:dyDescent="0.25">
      <c r="A132" s="1" t="s">
        <v>369</v>
      </c>
      <c r="B132" s="65">
        <v>44044</v>
      </c>
      <c r="C132" s="65">
        <v>44046</v>
      </c>
      <c r="D132" s="1" t="s">
        <v>310</v>
      </c>
      <c r="E132" s="66">
        <v>1372</v>
      </c>
      <c r="F132" s="66">
        <v>2</v>
      </c>
      <c r="G132" s="66">
        <v>2</v>
      </c>
      <c r="H132" s="1">
        <v>0</v>
      </c>
      <c r="I132" s="66">
        <v>0</v>
      </c>
      <c r="J132" s="66">
        <v>0</v>
      </c>
      <c r="K132" s="66">
        <v>0</v>
      </c>
      <c r="L132" s="66">
        <v>0</v>
      </c>
      <c r="M132" s="66">
        <v>0</v>
      </c>
      <c r="N132" s="66">
        <v>0</v>
      </c>
      <c r="O132" s="66">
        <v>0</v>
      </c>
      <c r="P132" s="66">
        <v>0</v>
      </c>
      <c r="Q132" s="66">
        <v>0</v>
      </c>
      <c r="R132" s="66">
        <v>0</v>
      </c>
      <c r="S132" s="66">
        <v>0</v>
      </c>
      <c r="T132" s="66">
        <v>0</v>
      </c>
      <c r="U132" s="66">
        <v>0</v>
      </c>
      <c r="V132" s="66">
        <v>0</v>
      </c>
      <c r="W132" s="66">
        <v>0</v>
      </c>
      <c r="X132" s="66">
        <v>0</v>
      </c>
      <c r="Y132" s="66">
        <v>0</v>
      </c>
      <c r="Z132" s="66">
        <v>0</v>
      </c>
      <c r="AA132" s="66">
        <v>0</v>
      </c>
      <c r="AB132" s="66">
        <v>0</v>
      </c>
      <c r="AC132" s="66">
        <v>1</v>
      </c>
      <c r="AD132" s="66">
        <v>0</v>
      </c>
      <c r="AE132" s="66">
        <v>0</v>
      </c>
      <c r="AF132" s="66">
        <v>0</v>
      </c>
      <c r="AG132" s="66" t="str">
        <f>VLOOKUP(BHRAF201920[[#This Row],[OrgID]],'Practice Panel'!$A$14:$F$129,4,FALSE)</f>
        <v>Havering</v>
      </c>
      <c r="AH132" s="66" t="str">
        <f>VLOOKUP(BHRAF201920[[#This Row],[OrgID]],'Practice Panel'!$A$14:$F$129,6,FALSE)</f>
        <v>Havering North</v>
      </c>
    </row>
    <row r="133" spans="1:34" x14ac:dyDescent="0.25">
      <c r="A133" s="1" t="s">
        <v>369</v>
      </c>
      <c r="B133" s="65">
        <v>44044</v>
      </c>
      <c r="C133" s="65">
        <v>44046</v>
      </c>
      <c r="D133" s="1" t="s">
        <v>312</v>
      </c>
      <c r="E133" s="66">
        <v>796</v>
      </c>
      <c r="F133" s="66">
        <v>8</v>
      </c>
      <c r="G133" s="66">
        <v>8</v>
      </c>
      <c r="H133" s="1">
        <v>0</v>
      </c>
      <c r="I133" s="66">
        <v>0</v>
      </c>
      <c r="J133" s="66">
        <v>0</v>
      </c>
      <c r="K133" s="66">
        <v>0</v>
      </c>
      <c r="L133" s="66">
        <v>0</v>
      </c>
      <c r="M133" s="66">
        <v>0</v>
      </c>
      <c r="N133" s="66">
        <v>0</v>
      </c>
      <c r="O133" s="66">
        <v>0</v>
      </c>
      <c r="P133" s="66">
        <v>0</v>
      </c>
      <c r="Q133" s="66">
        <v>0</v>
      </c>
      <c r="R133" s="66">
        <v>0</v>
      </c>
      <c r="S133" s="66">
        <v>0</v>
      </c>
      <c r="T133" s="66">
        <v>0</v>
      </c>
      <c r="U133" s="66">
        <v>0</v>
      </c>
      <c r="V133" s="66">
        <v>0</v>
      </c>
      <c r="W133" s="66">
        <v>0</v>
      </c>
      <c r="X133" s="66">
        <v>0</v>
      </c>
      <c r="Y133" s="66">
        <v>0</v>
      </c>
      <c r="Z133" s="66">
        <v>0</v>
      </c>
      <c r="AA133" s="66">
        <v>0</v>
      </c>
      <c r="AB133" s="66">
        <v>0</v>
      </c>
      <c r="AC133" s="66">
        <v>2</v>
      </c>
      <c r="AD133" s="66">
        <v>0</v>
      </c>
      <c r="AE133" s="66">
        <v>0</v>
      </c>
      <c r="AF133" s="66">
        <v>0</v>
      </c>
      <c r="AG133" s="66" t="str">
        <f>VLOOKUP(BHRAF201920[[#This Row],[OrgID]],'Practice Panel'!$A$14:$F$129,4,FALSE)</f>
        <v>Havering</v>
      </c>
      <c r="AH133" s="66" t="str">
        <f>VLOOKUP(BHRAF201920[[#This Row],[OrgID]],'Practice Panel'!$A$14:$F$129,6,FALSE)</f>
        <v>Havering North</v>
      </c>
    </row>
    <row r="134" spans="1:34" x14ac:dyDescent="0.25">
      <c r="A134" s="1" t="s">
        <v>369</v>
      </c>
      <c r="B134" s="65">
        <v>44044</v>
      </c>
      <c r="C134" s="65">
        <v>44046</v>
      </c>
      <c r="D134" s="1" t="s">
        <v>42</v>
      </c>
      <c r="E134" s="66">
        <v>1913</v>
      </c>
      <c r="F134" s="66">
        <v>2</v>
      </c>
      <c r="G134" s="66">
        <v>2</v>
      </c>
      <c r="H134" s="1">
        <v>0</v>
      </c>
      <c r="I134" s="66">
        <v>0</v>
      </c>
      <c r="J134" s="66">
        <v>0</v>
      </c>
      <c r="K134" s="66">
        <v>0</v>
      </c>
      <c r="L134" s="66">
        <v>0</v>
      </c>
      <c r="M134" s="66">
        <v>0</v>
      </c>
      <c r="N134" s="66">
        <v>0</v>
      </c>
      <c r="O134" s="66">
        <v>0</v>
      </c>
      <c r="P134" s="66">
        <v>0</v>
      </c>
      <c r="Q134" s="66">
        <v>0</v>
      </c>
      <c r="R134" s="66">
        <v>0</v>
      </c>
      <c r="S134" s="66">
        <v>0</v>
      </c>
      <c r="T134" s="66">
        <v>0</v>
      </c>
      <c r="U134" s="66">
        <v>0</v>
      </c>
      <c r="V134" s="66">
        <v>0</v>
      </c>
      <c r="W134" s="66">
        <v>0</v>
      </c>
      <c r="X134" s="66">
        <v>0</v>
      </c>
      <c r="Y134" s="66">
        <v>0</v>
      </c>
      <c r="Z134" s="66">
        <v>0</v>
      </c>
      <c r="AA134" s="66">
        <v>0</v>
      </c>
      <c r="AB134" s="66">
        <v>0</v>
      </c>
      <c r="AC134" s="66">
        <v>0</v>
      </c>
      <c r="AD134" s="66">
        <v>0</v>
      </c>
      <c r="AE134" s="66">
        <v>0</v>
      </c>
      <c r="AF134" s="66">
        <v>0</v>
      </c>
      <c r="AG134" s="66" t="str">
        <f>VLOOKUP(BHRAF201920[[#This Row],[OrgID]],'Practice Panel'!$A$14:$F$129,4,FALSE)</f>
        <v>Redbridge</v>
      </c>
      <c r="AH134" s="66" t="str">
        <f>VLOOKUP(BHRAF201920[[#This Row],[OrgID]],'Practice Panel'!$A$14:$F$129,6,FALSE)</f>
        <v>Fairlop</v>
      </c>
    </row>
    <row r="135" spans="1:34" x14ac:dyDescent="0.25">
      <c r="A135" s="1" t="s">
        <v>369</v>
      </c>
      <c r="B135" s="65">
        <v>44044</v>
      </c>
      <c r="C135" s="65">
        <v>44046</v>
      </c>
      <c r="D135" s="1" t="s">
        <v>268</v>
      </c>
      <c r="E135" s="66">
        <v>833</v>
      </c>
      <c r="F135" s="66">
        <v>0</v>
      </c>
      <c r="G135" s="66">
        <v>0</v>
      </c>
      <c r="H135" s="1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66">
        <v>0</v>
      </c>
      <c r="Z135" s="66">
        <v>0</v>
      </c>
      <c r="AA135" s="66">
        <v>0</v>
      </c>
      <c r="AB135" s="66">
        <v>0</v>
      </c>
      <c r="AC135" s="66">
        <v>1</v>
      </c>
      <c r="AD135" s="66">
        <v>0</v>
      </c>
      <c r="AE135" s="66">
        <v>0</v>
      </c>
      <c r="AF135" s="66">
        <v>0</v>
      </c>
      <c r="AG135" s="66" t="str">
        <f>VLOOKUP(BHRAF201920[[#This Row],[OrgID]],'Practice Panel'!$A$14:$F$129,4,FALSE)</f>
        <v>Barking</v>
      </c>
      <c r="AH135" s="66" t="str">
        <f>VLOOKUP(BHRAF201920[[#This Row],[OrgID]],'Practice Panel'!$A$14:$F$129,6,FALSE)</f>
        <v>North</v>
      </c>
    </row>
    <row r="136" spans="1:34" x14ac:dyDescent="0.25">
      <c r="A136" s="1" t="s">
        <v>369</v>
      </c>
      <c r="B136" s="65">
        <v>44044</v>
      </c>
      <c r="C136" s="65">
        <v>44046</v>
      </c>
      <c r="D136" s="1" t="s">
        <v>45</v>
      </c>
      <c r="E136" s="66">
        <v>1967</v>
      </c>
      <c r="F136" s="66">
        <v>2</v>
      </c>
      <c r="G136" s="66">
        <v>2</v>
      </c>
      <c r="H136" s="1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66">
        <v>0</v>
      </c>
      <c r="Z136" s="66">
        <v>0</v>
      </c>
      <c r="AA136" s="66">
        <v>0</v>
      </c>
      <c r="AB136" s="66">
        <v>0</v>
      </c>
      <c r="AC136" s="66">
        <v>4</v>
      </c>
      <c r="AD136" s="66">
        <v>0</v>
      </c>
      <c r="AE136" s="66">
        <v>0</v>
      </c>
      <c r="AF136" s="66">
        <v>0</v>
      </c>
      <c r="AG136" s="66" t="str">
        <f>VLOOKUP(BHRAF201920[[#This Row],[OrgID]],'Practice Panel'!$A$14:$F$129,4,FALSE)</f>
        <v>Redbridge</v>
      </c>
      <c r="AH136" s="66" t="str">
        <f>VLOOKUP(BHRAF201920[[#This Row],[OrgID]],'Practice Panel'!$A$14:$F$129,6,FALSE)</f>
        <v>Fairlop</v>
      </c>
    </row>
    <row r="137" spans="1:34" x14ac:dyDescent="0.25">
      <c r="A137" s="1" t="s">
        <v>369</v>
      </c>
      <c r="B137" s="65">
        <v>44044</v>
      </c>
      <c r="C137" s="65">
        <v>44046</v>
      </c>
      <c r="D137" s="1" t="s">
        <v>38</v>
      </c>
      <c r="E137" s="66">
        <v>528</v>
      </c>
      <c r="F137" s="66">
        <v>0</v>
      </c>
      <c r="G137" s="66">
        <v>0</v>
      </c>
      <c r="H137" s="1">
        <v>0</v>
      </c>
      <c r="I137" s="66">
        <v>0</v>
      </c>
      <c r="J137" s="66">
        <v>0</v>
      </c>
      <c r="K137" s="66">
        <v>0</v>
      </c>
      <c r="L137" s="66">
        <v>0</v>
      </c>
      <c r="M137" s="66">
        <v>0</v>
      </c>
      <c r="N137" s="66">
        <v>0</v>
      </c>
      <c r="O137" s="66">
        <v>0</v>
      </c>
      <c r="P137" s="66">
        <v>0</v>
      </c>
      <c r="Q137" s="66">
        <v>0</v>
      </c>
      <c r="R137" s="66">
        <v>0</v>
      </c>
      <c r="S137" s="66">
        <v>0</v>
      </c>
      <c r="T137" s="66">
        <v>0</v>
      </c>
      <c r="U137" s="66">
        <v>0</v>
      </c>
      <c r="V137" s="66">
        <v>0</v>
      </c>
      <c r="W137" s="66">
        <v>0</v>
      </c>
      <c r="X137" s="66">
        <v>0</v>
      </c>
      <c r="Y137" s="66">
        <v>0</v>
      </c>
      <c r="Z137" s="66">
        <v>0</v>
      </c>
      <c r="AA137" s="66">
        <v>0</v>
      </c>
      <c r="AB137" s="66">
        <v>0</v>
      </c>
      <c r="AC137" s="66">
        <v>2</v>
      </c>
      <c r="AD137" s="66">
        <v>0</v>
      </c>
      <c r="AE137" s="66">
        <v>0</v>
      </c>
      <c r="AF137" s="66">
        <v>0</v>
      </c>
      <c r="AG137" s="66" t="str">
        <f>VLOOKUP(BHRAF201920[[#This Row],[OrgID]],'Practice Panel'!$A$14:$F$129,4,FALSE)</f>
        <v>Redbridge</v>
      </c>
      <c r="AH137" s="66" t="str">
        <f>VLOOKUP(BHRAF201920[[#This Row],[OrgID]],'Practice Panel'!$A$14:$F$129,6,FALSE)</f>
        <v>Cranbrook</v>
      </c>
    </row>
    <row r="138" spans="1:34" x14ac:dyDescent="0.25">
      <c r="A138" s="1" t="s">
        <v>369</v>
      </c>
      <c r="B138" s="65">
        <v>44044</v>
      </c>
      <c r="C138" s="65">
        <v>44046</v>
      </c>
      <c r="D138" s="1" t="s">
        <v>60</v>
      </c>
      <c r="E138" s="66">
        <v>2080</v>
      </c>
      <c r="F138" s="66">
        <v>4</v>
      </c>
      <c r="G138" s="66">
        <v>4</v>
      </c>
      <c r="H138" s="1">
        <v>0</v>
      </c>
      <c r="I138" s="66">
        <v>0</v>
      </c>
      <c r="J138" s="66">
        <v>0</v>
      </c>
      <c r="K138" s="66">
        <v>0</v>
      </c>
      <c r="L138" s="66">
        <v>0</v>
      </c>
      <c r="M138" s="66">
        <v>0</v>
      </c>
      <c r="N138" s="66">
        <v>0</v>
      </c>
      <c r="O138" s="66">
        <v>0</v>
      </c>
      <c r="P138" s="66">
        <v>0</v>
      </c>
      <c r="Q138" s="66">
        <v>0</v>
      </c>
      <c r="R138" s="66">
        <v>0</v>
      </c>
      <c r="S138" s="66">
        <v>0</v>
      </c>
      <c r="T138" s="66">
        <v>0</v>
      </c>
      <c r="U138" s="66">
        <v>0</v>
      </c>
      <c r="V138" s="66">
        <v>0</v>
      </c>
      <c r="W138" s="66">
        <v>0</v>
      </c>
      <c r="X138" s="66">
        <v>0</v>
      </c>
      <c r="Y138" s="66">
        <v>0</v>
      </c>
      <c r="Z138" s="66">
        <v>0</v>
      </c>
      <c r="AA138" s="66">
        <v>0</v>
      </c>
      <c r="AB138" s="66">
        <v>0</v>
      </c>
      <c r="AC138" s="66">
        <v>1</v>
      </c>
      <c r="AD138" s="66">
        <v>0</v>
      </c>
      <c r="AE138" s="66">
        <v>0</v>
      </c>
      <c r="AF138" s="66">
        <v>0</v>
      </c>
      <c r="AG138" s="66" t="str">
        <f>VLOOKUP(BHRAF201920[[#This Row],[OrgID]],'Practice Panel'!$A$14:$F$129,4,FALSE)</f>
        <v>Redbridge</v>
      </c>
      <c r="AH138" s="66" t="str">
        <f>VLOOKUP(BHRAF201920[[#This Row],[OrgID]],'Practice Panel'!$A$14:$F$129,6,FALSE)</f>
        <v>Seven Kings</v>
      </c>
    </row>
    <row r="139" spans="1:34" x14ac:dyDescent="0.25">
      <c r="A139" s="1" t="s">
        <v>369</v>
      </c>
      <c r="B139" s="65">
        <v>44044</v>
      </c>
      <c r="C139" s="65">
        <v>44046</v>
      </c>
      <c r="D139" s="1" t="s">
        <v>53</v>
      </c>
      <c r="E139" s="66">
        <v>4292</v>
      </c>
      <c r="F139" s="66">
        <v>9</v>
      </c>
      <c r="G139" s="66">
        <v>9</v>
      </c>
      <c r="H139" s="1">
        <v>0</v>
      </c>
      <c r="I139" s="66">
        <v>0</v>
      </c>
      <c r="J139" s="66">
        <v>0</v>
      </c>
      <c r="K139" s="66">
        <v>0</v>
      </c>
      <c r="L139" s="66">
        <v>0</v>
      </c>
      <c r="M139" s="66">
        <v>0</v>
      </c>
      <c r="N139" s="66">
        <v>0</v>
      </c>
      <c r="O139" s="66">
        <v>0</v>
      </c>
      <c r="P139" s="66">
        <v>0</v>
      </c>
      <c r="Q139" s="66">
        <v>0</v>
      </c>
      <c r="R139" s="66">
        <v>0</v>
      </c>
      <c r="S139" s="66">
        <v>0</v>
      </c>
      <c r="T139" s="66">
        <v>0</v>
      </c>
      <c r="U139" s="66">
        <v>0</v>
      </c>
      <c r="V139" s="66">
        <v>0</v>
      </c>
      <c r="W139" s="66">
        <v>0</v>
      </c>
      <c r="X139" s="66">
        <v>0</v>
      </c>
      <c r="Y139" s="66">
        <v>0</v>
      </c>
      <c r="Z139" s="66">
        <v>0</v>
      </c>
      <c r="AA139" s="66">
        <v>0</v>
      </c>
      <c r="AB139" s="66">
        <v>0</v>
      </c>
      <c r="AC139" s="66">
        <v>1</v>
      </c>
      <c r="AD139" s="66">
        <v>0</v>
      </c>
      <c r="AE139" s="66">
        <v>0</v>
      </c>
      <c r="AF139" s="66">
        <v>0</v>
      </c>
      <c r="AG139" s="66" t="str">
        <f>VLOOKUP(BHRAF201920[[#This Row],[OrgID]],'Practice Panel'!$A$14:$F$129,4,FALSE)</f>
        <v>Redbridge</v>
      </c>
      <c r="AH139" s="66" t="str">
        <f>VLOOKUP(BHRAF201920[[#This Row],[OrgID]],'Practice Panel'!$A$14:$F$129,6,FALSE)</f>
        <v>Fairlop</v>
      </c>
    </row>
    <row r="140" spans="1:34" x14ac:dyDescent="0.25">
      <c r="A140" s="1" t="s">
        <v>369</v>
      </c>
      <c r="B140" s="65">
        <v>44044</v>
      </c>
      <c r="C140" s="65">
        <v>44046</v>
      </c>
      <c r="D140" s="1" t="s">
        <v>100</v>
      </c>
      <c r="E140" s="66">
        <v>7149</v>
      </c>
      <c r="F140" s="66">
        <v>11</v>
      </c>
      <c r="G140" s="66">
        <v>11</v>
      </c>
      <c r="H140" s="1">
        <v>0</v>
      </c>
      <c r="I140" s="66">
        <v>0</v>
      </c>
      <c r="J140" s="66">
        <v>0</v>
      </c>
      <c r="K140" s="66">
        <v>0</v>
      </c>
      <c r="L140" s="66">
        <v>0</v>
      </c>
      <c r="M140" s="66">
        <v>0</v>
      </c>
      <c r="N140" s="66">
        <v>0</v>
      </c>
      <c r="O140" s="66">
        <v>0</v>
      </c>
      <c r="P140" s="66">
        <v>0</v>
      </c>
      <c r="Q140" s="66">
        <v>0</v>
      </c>
      <c r="R140" s="66">
        <v>0</v>
      </c>
      <c r="S140" s="66">
        <v>0</v>
      </c>
      <c r="T140" s="66">
        <v>0</v>
      </c>
      <c r="U140" s="66">
        <v>0</v>
      </c>
      <c r="V140" s="66">
        <v>0</v>
      </c>
      <c r="W140" s="66">
        <v>0</v>
      </c>
      <c r="X140" s="66">
        <v>0</v>
      </c>
      <c r="Y140" s="66">
        <v>0</v>
      </c>
      <c r="Z140" s="66">
        <v>0</v>
      </c>
      <c r="AA140" s="66">
        <v>0</v>
      </c>
      <c r="AB140" s="66">
        <v>0</v>
      </c>
      <c r="AC140" s="66">
        <v>1</v>
      </c>
      <c r="AD140" s="66">
        <v>0</v>
      </c>
      <c r="AE140" s="66">
        <v>0</v>
      </c>
      <c r="AF140" s="66">
        <v>0</v>
      </c>
      <c r="AG140" s="66" t="str">
        <f>VLOOKUP(BHRAF201920[[#This Row],[OrgID]],'Practice Panel'!$A$14:$F$129,4,FALSE)</f>
        <v>Redbridge</v>
      </c>
      <c r="AH140" s="66" t="str">
        <f>VLOOKUP(BHRAF201920[[#This Row],[OrgID]],'Practice Panel'!$A$14:$F$129,6,FALSE)</f>
        <v>Loxford</v>
      </c>
    </row>
    <row r="141" spans="1:34" x14ac:dyDescent="0.25">
      <c r="A141" s="1" t="s">
        <v>369</v>
      </c>
      <c r="B141" s="65">
        <v>44044</v>
      </c>
      <c r="C141" s="65">
        <v>44046</v>
      </c>
      <c r="D141" s="1" t="s">
        <v>324</v>
      </c>
      <c r="E141" s="66">
        <v>11576</v>
      </c>
      <c r="F141" s="66">
        <v>0</v>
      </c>
      <c r="G141" s="66">
        <v>0</v>
      </c>
      <c r="H141" s="1">
        <v>0</v>
      </c>
      <c r="I141" s="66">
        <v>0</v>
      </c>
      <c r="J141" s="66">
        <v>0</v>
      </c>
      <c r="K141" s="66">
        <v>0</v>
      </c>
      <c r="L141" s="66">
        <v>0</v>
      </c>
      <c r="M141" s="66">
        <v>0</v>
      </c>
      <c r="N141" s="66">
        <v>0</v>
      </c>
      <c r="O141" s="66">
        <v>0</v>
      </c>
      <c r="P141" s="66">
        <v>0</v>
      </c>
      <c r="Q141" s="66">
        <v>0</v>
      </c>
      <c r="R141" s="66">
        <v>0</v>
      </c>
      <c r="S141" s="66">
        <v>0</v>
      </c>
      <c r="T141" s="66">
        <v>0</v>
      </c>
      <c r="U141" s="66">
        <v>0</v>
      </c>
      <c r="V141" s="66">
        <v>0</v>
      </c>
      <c r="W141" s="66">
        <v>0</v>
      </c>
      <c r="X141" s="66">
        <v>0</v>
      </c>
      <c r="Y141" s="66">
        <v>0</v>
      </c>
      <c r="Z141" s="66">
        <v>0</v>
      </c>
      <c r="AA141" s="66">
        <v>0</v>
      </c>
      <c r="AB141" s="66">
        <v>0</v>
      </c>
      <c r="AC141" s="66">
        <v>4</v>
      </c>
      <c r="AD141" s="66">
        <v>0</v>
      </c>
      <c r="AE141" s="66">
        <v>0</v>
      </c>
      <c r="AF141" s="66">
        <v>0</v>
      </c>
      <c r="AG141" s="66" t="str">
        <f>VLOOKUP(BHRAF201920[[#This Row],[OrgID]],'Practice Panel'!$A$14:$F$129,4,FALSE)</f>
        <v>Havering</v>
      </c>
      <c r="AH141" s="66" t="str">
        <f>VLOOKUP(BHRAF201920[[#This Row],[OrgID]],'Practice Panel'!$A$14:$F$129,6,FALSE)</f>
        <v>Havering North</v>
      </c>
    </row>
    <row r="142" spans="1:34" x14ac:dyDescent="0.25">
      <c r="A142" s="1" t="s">
        <v>369</v>
      </c>
      <c r="B142" s="65">
        <v>44044</v>
      </c>
      <c r="C142" s="65">
        <v>44046</v>
      </c>
      <c r="D142" s="1" t="s">
        <v>200</v>
      </c>
      <c r="E142" s="66">
        <v>888</v>
      </c>
      <c r="F142" s="66">
        <v>1</v>
      </c>
      <c r="G142" s="66">
        <v>1</v>
      </c>
      <c r="H142" s="1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66">
        <v>0</v>
      </c>
      <c r="Z142" s="66">
        <v>0</v>
      </c>
      <c r="AA142" s="66">
        <v>0</v>
      </c>
      <c r="AB142" s="66">
        <v>0</v>
      </c>
      <c r="AC142" s="66">
        <v>3</v>
      </c>
      <c r="AD142" s="66">
        <v>0</v>
      </c>
      <c r="AE142" s="66">
        <v>0</v>
      </c>
      <c r="AF142" s="66">
        <v>0</v>
      </c>
      <c r="AG142" s="66" t="str">
        <f>VLOOKUP(BHRAF201920[[#This Row],[OrgID]],'Practice Panel'!$A$14:$F$129,4,FALSE)</f>
        <v>Barking</v>
      </c>
      <c r="AH142" s="66" t="str">
        <f>VLOOKUP(BHRAF201920[[#This Row],[OrgID]],'Practice Panel'!$A$14:$F$129,6,FALSE)</f>
        <v>East</v>
      </c>
    </row>
    <row r="143" spans="1:34" x14ac:dyDescent="0.25">
      <c r="A143" s="1" t="s">
        <v>369</v>
      </c>
      <c r="B143" s="65">
        <v>44044</v>
      </c>
      <c r="C143" s="65">
        <v>44046</v>
      </c>
      <c r="D143" s="1" t="s">
        <v>272</v>
      </c>
      <c r="E143" s="66">
        <v>711</v>
      </c>
      <c r="F143" s="66">
        <v>1</v>
      </c>
      <c r="G143" s="66">
        <v>1</v>
      </c>
      <c r="H143" s="1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66">
        <v>0</v>
      </c>
      <c r="Z143" s="66">
        <v>0</v>
      </c>
      <c r="AA143" s="66">
        <v>0</v>
      </c>
      <c r="AB143" s="66">
        <v>0</v>
      </c>
      <c r="AC143" s="66">
        <v>0</v>
      </c>
      <c r="AD143" s="66">
        <v>0</v>
      </c>
      <c r="AE143" s="66">
        <v>0</v>
      </c>
      <c r="AF143" s="66">
        <v>0</v>
      </c>
      <c r="AG143" s="66" t="str">
        <f>VLOOKUP(BHRAF201920[[#This Row],[OrgID]],'Practice Panel'!$A$14:$F$129,4,FALSE)</f>
        <v>Barking</v>
      </c>
      <c r="AH143" s="66" t="str">
        <f>VLOOKUP(BHRAF201920[[#This Row],[OrgID]],'Practice Panel'!$A$14:$F$129,6,FALSE)</f>
        <v>North</v>
      </c>
    </row>
    <row r="144" spans="1:34" x14ac:dyDescent="0.25">
      <c r="A144" s="1" t="s">
        <v>369</v>
      </c>
      <c r="B144" s="65">
        <v>44044</v>
      </c>
      <c r="C144" s="65">
        <v>44046</v>
      </c>
      <c r="D144" s="1" t="s">
        <v>195</v>
      </c>
      <c r="E144" s="66">
        <v>11939</v>
      </c>
      <c r="F144" s="66">
        <v>2</v>
      </c>
      <c r="G144" s="66">
        <v>2</v>
      </c>
      <c r="H144" s="1">
        <v>0</v>
      </c>
      <c r="I144" s="66">
        <v>0</v>
      </c>
      <c r="J144" s="66">
        <v>0</v>
      </c>
      <c r="K144" s="66">
        <v>0</v>
      </c>
      <c r="L144" s="66">
        <v>0</v>
      </c>
      <c r="M144" s="66">
        <v>0</v>
      </c>
      <c r="N144" s="66">
        <v>0</v>
      </c>
      <c r="O144" s="66">
        <v>0</v>
      </c>
      <c r="P144" s="66">
        <v>0</v>
      </c>
      <c r="Q144" s="66">
        <v>0</v>
      </c>
      <c r="R144" s="66">
        <v>0</v>
      </c>
      <c r="S144" s="66">
        <v>0</v>
      </c>
      <c r="T144" s="66">
        <v>0</v>
      </c>
      <c r="U144" s="66">
        <v>0</v>
      </c>
      <c r="V144" s="66">
        <v>0</v>
      </c>
      <c r="W144" s="66">
        <v>0</v>
      </c>
      <c r="X144" s="66">
        <v>0</v>
      </c>
      <c r="Y144" s="66">
        <v>0</v>
      </c>
      <c r="Z144" s="66">
        <v>0</v>
      </c>
      <c r="AA144" s="66">
        <v>0</v>
      </c>
      <c r="AB144" s="66">
        <v>0</v>
      </c>
      <c r="AC144" s="66">
        <v>2</v>
      </c>
      <c r="AD144" s="66">
        <v>0</v>
      </c>
      <c r="AE144" s="66">
        <v>0</v>
      </c>
      <c r="AF144" s="66">
        <v>0</v>
      </c>
      <c r="AG144" s="66" t="str">
        <f>VLOOKUP(BHRAF201920[[#This Row],[OrgID]],'Practice Panel'!$A$14:$F$129,4,FALSE)</f>
        <v>Barking</v>
      </c>
      <c r="AH144" s="66" t="str">
        <f>VLOOKUP(BHRAF201920[[#This Row],[OrgID]],'Practice Panel'!$A$14:$F$129,6,FALSE)</f>
        <v>East</v>
      </c>
    </row>
    <row r="145" spans="1:34" x14ac:dyDescent="0.25">
      <c r="A145" s="1" t="s">
        <v>369</v>
      </c>
      <c r="B145" s="65">
        <v>44044</v>
      </c>
      <c r="C145" s="65">
        <v>44046</v>
      </c>
      <c r="D145" s="1" t="s">
        <v>240</v>
      </c>
      <c r="E145" s="66">
        <v>5195</v>
      </c>
      <c r="F145" s="66">
        <v>0</v>
      </c>
      <c r="G145" s="66">
        <v>0</v>
      </c>
      <c r="H145" s="1">
        <v>0</v>
      </c>
      <c r="I145" s="66">
        <v>0</v>
      </c>
      <c r="J145" s="66">
        <v>0</v>
      </c>
      <c r="K145" s="66">
        <v>0</v>
      </c>
      <c r="L145" s="66">
        <v>0</v>
      </c>
      <c r="M145" s="66">
        <v>0</v>
      </c>
      <c r="N145" s="66">
        <v>0</v>
      </c>
      <c r="O145" s="66">
        <v>0</v>
      </c>
      <c r="P145" s="66">
        <v>0</v>
      </c>
      <c r="Q145" s="66">
        <v>0</v>
      </c>
      <c r="R145" s="66">
        <v>0</v>
      </c>
      <c r="S145" s="66">
        <v>0</v>
      </c>
      <c r="T145" s="66">
        <v>0</v>
      </c>
      <c r="U145" s="66">
        <v>0</v>
      </c>
      <c r="V145" s="66">
        <v>0</v>
      </c>
      <c r="W145" s="66">
        <v>0</v>
      </c>
      <c r="X145" s="66">
        <v>0</v>
      </c>
      <c r="Y145" s="66">
        <v>0</v>
      </c>
      <c r="Z145" s="66">
        <v>0</v>
      </c>
      <c r="AA145" s="66">
        <v>0</v>
      </c>
      <c r="AB145" s="66">
        <v>0</v>
      </c>
      <c r="AC145" s="66">
        <v>0</v>
      </c>
      <c r="AD145" s="66">
        <v>0</v>
      </c>
      <c r="AE145" s="66">
        <v>0</v>
      </c>
      <c r="AF145" s="66">
        <v>0</v>
      </c>
      <c r="AG145" s="66" t="str">
        <f>VLOOKUP(BHRAF201920[[#This Row],[OrgID]],'Practice Panel'!$A$14:$F$129,4,FALSE)</f>
        <v>Barking</v>
      </c>
      <c r="AH145" s="66" t="str">
        <f>VLOOKUP(BHRAF201920[[#This Row],[OrgID]],'Practice Panel'!$A$14:$F$129,6,FALSE)</f>
        <v>West</v>
      </c>
    </row>
    <row r="146" spans="1:34" x14ac:dyDescent="0.25">
      <c r="A146" s="1" t="s">
        <v>369</v>
      </c>
      <c r="B146" s="65">
        <v>44044</v>
      </c>
      <c r="C146" s="65">
        <v>44046</v>
      </c>
      <c r="D146" s="1" t="s">
        <v>30</v>
      </c>
      <c r="E146" s="66">
        <v>1208</v>
      </c>
      <c r="F146" s="66">
        <v>5</v>
      </c>
      <c r="G146" s="66">
        <v>5</v>
      </c>
      <c r="H146" s="1">
        <v>0</v>
      </c>
      <c r="I146" s="66">
        <v>0</v>
      </c>
      <c r="J146" s="66">
        <v>0</v>
      </c>
      <c r="K146" s="66">
        <v>0</v>
      </c>
      <c r="L146" s="66">
        <v>0</v>
      </c>
      <c r="M146" s="66">
        <v>0</v>
      </c>
      <c r="N146" s="66">
        <v>0</v>
      </c>
      <c r="O146" s="66">
        <v>0</v>
      </c>
      <c r="P146" s="66">
        <v>0</v>
      </c>
      <c r="Q146" s="66">
        <v>0</v>
      </c>
      <c r="R146" s="66">
        <v>0</v>
      </c>
      <c r="S146" s="66">
        <v>0</v>
      </c>
      <c r="T146" s="66">
        <v>0</v>
      </c>
      <c r="U146" s="66">
        <v>0</v>
      </c>
      <c r="V146" s="66">
        <v>0</v>
      </c>
      <c r="W146" s="66">
        <v>0</v>
      </c>
      <c r="X146" s="66">
        <v>0</v>
      </c>
      <c r="Y146" s="66">
        <v>0</v>
      </c>
      <c r="Z146" s="66">
        <v>0</v>
      </c>
      <c r="AA146" s="66">
        <v>0</v>
      </c>
      <c r="AB146" s="66">
        <v>0</v>
      </c>
      <c r="AC146" s="66">
        <v>2</v>
      </c>
      <c r="AD146" s="66">
        <v>0</v>
      </c>
      <c r="AE146" s="66">
        <v>0</v>
      </c>
      <c r="AF146" s="66">
        <v>0</v>
      </c>
      <c r="AG146" s="66" t="str">
        <f>VLOOKUP(BHRAF201920[[#This Row],[OrgID]],'Practice Panel'!$A$14:$F$129,4,FALSE)</f>
        <v>Redbridge</v>
      </c>
      <c r="AH146" s="66" t="str">
        <f>VLOOKUP(BHRAF201920[[#This Row],[OrgID]],'Practice Panel'!$A$14:$F$129,6,FALSE)</f>
        <v>Cranbrook</v>
      </c>
    </row>
    <row r="147" spans="1:34" x14ac:dyDescent="0.25">
      <c r="A147" s="1" t="s">
        <v>369</v>
      </c>
      <c r="B147" s="65">
        <v>44044</v>
      </c>
      <c r="C147" s="65">
        <v>44046</v>
      </c>
      <c r="D147" s="1" t="s">
        <v>318</v>
      </c>
      <c r="E147" s="66">
        <v>3834</v>
      </c>
      <c r="F147" s="66">
        <v>0</v>
      </c>
      <c r="G147" s="66">
        <v>0</v>
      </c>
      <c r="H147" s="1">
        <v>0</v>
      </c>
      <c r="I147" s="66">
        <v>0</v>
      </c>
      <c r="J147" s="66">
        <v>0</v>
      </c>
      <c r="K147" s="66">
        <v>0</v>
      </c>
      <c r="L147" s="66">
        <v>0</v>
      </c>
      <c r="M147" s="66">
        <v>0</v>
      </c>
      <c r="N147" s="66">
        <v>0</v>
      </c>
      <c r="O147" s="66">
        <v>0</v>
      </c>
      <c r="P147" s="66">
        <v>0</v>
      </c>
      <c r="Q147" s="66">
        <v>0</v>
      </c>
      <c r="R147" s="66">
        <v>0</v>
      </c>
      <c r="S147" s="66">
        <v>0</v>
      </c>
      <c r="T147" s="66">
        <v>0</v>
      </c>
      <c r="U147" s="66">
        <v>0</v>
      </c>
      <c r="V147" s="66">
        <v>0</v>
      </c>
      <c r="W147" s="66">
        <v>0</v>
      </c>
      <c r="X147" s="66">
        <v>0</v>
      </c>
      <c r="Y147" s="66">
        <v>0</v>
      </c>
      <c r="Z147" s="66">
        <v>0</v>
      </c>
      <c r="AA147" s="66">
        <v>0</v>
      </c>
      <c r="AB147" s="66">
        <v>0</v>
      </c>
      <c r="AC147" s="66">
        <v>1</v>
      </c>
      <c r="AD147" s="66">
        <v>0</v>
      </c>
      <c r="AE147" s="66">
        <v>0</v>
      </c>
      <c r="AF147" s="66">
        <v>0</v>
      </c>
      <c r="AG147" s="66" t="str">
        <f>VLOOKUP(BHRAF201920[[#This Row],[OrgID]],'Practice Panel'!$A$14:$F$129,4,FALSE)</f>
        <v>Havering</v>
      </c>
      <c r="AH147" s="66" t="str">
        <f>VLOOKUP(BHRAF201920[[#This Row],[OrgID]],'Practice Panel'!$A$14:$F$129,6,FALSE)</f>
        <v>Havering North</v>
      </c>
    </row>
    <row r="148" spans="1:34" x14ac:dyDescent="0.25">
      <c r="A148" s="1" t="s">
        <v>369</v>
      </c>
      <c r="B148" s="65">
        <v>44044</v>
      </c>
      <c r="C148" s="65">
        <v>44046</v>
      </c>
      <c r="D148" s="1" t="s">
        <v>81</v>
      </c>
      <c r="E148" s="66">
        <v>884</v>
      </c>
      <c r="F148" s="66">
        <v>6</v>
      </c>
      <c r="G148" s="66">
        <v>6</v>
      </c>
      <c r="H148" s="1">
        <v>0</v>
      </c>
      <c r="I148" s="66">
        <v>0</v>
      </c>
      <c r="J148" s="66">
        <v>0</v>
      </c>
      <c r="K148" s="66">
        <v>0</v>
      </c>
      <c r="L148" s="66">
        <v>0</v>
      </c>
      <c r="M148" s="66">
        <v>0</v>
      </c>
      <c r="N148" s="66">
        <v>0</v>
      </c>
      <c r="O148" s="66">
        <v>0</v>
      </c>
      <c r="P148" s="66">
        <v>0</v>
      </c>
      <c r="Q148" s="66">
        <v>0</v>
      </c>
      <c r="R148" s="66">
        <v>0</v>
      </c>
      <c r="S148" s="66">
        <v>0</v>
      </c>
      <c r="T148" s="66">
        <v>0</v>
      </c>
      <c r="U148" s="66">
        <v>0</v>
      </c>
      <c r="V148" s="66">
        <v>0</v>
      </c>
      <c r="W148" s="66">
        <v>0</v>
      </c>
      <c r="X148" s="66">
        <v>0</v>
      </c>
      <c r="Y148" s="66">
        <v>0</v>
      </c>
      <c r="Z148" s="66">
        <v>0</v>
      </c>
      <c r="AA148" s="66">
        <v>0</v>
      </c>
      <c r="AB148" s="66">
        <v>0</v>
      </c>
      <c r="AC148" s="66">
        <v>2</v>
      </c>
      <c r="AD148" s="66">
        <v>0</v>
      </c>
      <c r="AE148" s="66">
        <v>0</v>
      </c>
      <c r="AF148" s="66">
        <v>0</v>
      </c>
      <c r="AG148" s="66" t="str">
        <f>VLOOKUP(BHRAF201920[[#This Row],[OrgID]],'Practice Panel'!$A$14:$F$129,4,FALSE)</f>
        <v>Redbridge</v>
      </c>
      <c r="AH148" s="66" t="str">
        <f>VLOOKUP(BHRAF201920[[#This Row],[OrgID]],'Practice Panel'!$A$14:$F$129,6,FALSE)</f>
        <v>Wanstead &amp; Woodford</v>
      </c>
    </row>
    <row r="149" spans="1:34" x14ac:dyDescent="0.25">
      <c r="A149" s="1" t="s">
        <v>369</v>
      </c>
      <c r="B149" s="65">
        <v>44044</v>
      </c>
      <c r="C149" s="65">
        <v>44046</v>
      </c>
      <c r="D149" s="1" t="s">
        <v>51</v>
      </c>
      <c r="E149" s="66">
        <v>1102</v>
      </c>
      <c r="F149" s="66">
        <v>0</v>
      </c>
      <c r="G149" s="66">
        <v>0</v>
      </c>
      <c r="H149" s="1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66">
        <v>0</v>
      </c>
      <c r="Z149" s="66">
        <v>0</v>
      </c>
      <c r="AA149" s="66">
        <v>0</v>
      </c>
      <c r="AB149" s="66">
        <v>0</v>
      </c>
      <c r="AC149" s="66">
        <v>0</v>
      </c>
      <c r="AD149" s="66">
        <v>0</v>
      </c>
      <c r="AE149" s="66">
        <v>0</v>
      </c>
      <c r="AF149" s="66">
        <v>0</v>
      </c>
      <c r="AG149" s="66" t="str">
        <f>VLOOKUP(BHRAF201920[[#This Row],[OrgID]],'Practice Panel'!$A$14:$F$129,4,FALSE)</f>
        <v>Redbridge</v>
      </c>
      <c r="AH149" s="66" t="str">
        <f>VLOOKUP(BHRAF201920[[#This Row],[OrgID]],'Practice Panel'!$A$14:$F$129,6,FALSE)</f>
        <v>Fairlop</v>
      </c>
    </row>
    <row r="150" spans="1:34" x14ac:dyDescent="0.25">
      <c r="A150" s="1" t="s">
        <v>369</v>
      </c>
      <c r="B150" s="65">
        <v>44044</v>
      </c>
      <c r="C150" s="65">
        <v>44046</v>
      </c>
      <c r="D150" s="1" t="s">
        <v>28</v>
      </c>
      <c r="E150" s="66">
        <v>3043</v>
      </c>
      <c r="F150" s="66">
        <v>4</v>
      </c>
      <c r="G150" s="66">
        <v>4</v>
      </c>
      <c r="H150" s="1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66">
        <v>0</v>
      </c>
      <c r="Z150" s="66">
        <v>0</v>
      </c>
      <c r="AA150" s="66">
        <v>0</v>
      </c>
      <c r="AB150" s="66">
        <v>0</v>
      </c>
      <c r="AC150" s="66">
        <v>1</v>
      </c>
      <c r="AD150" s="66">
        <v>0</v>
      </c>
      <c r="AE150" s="66">
        <v>0</v>
      </c>
      <c r="AF150" s="66">
        <v>0</v>
      </c>
      <c r="AG150" s="66" t="str">
        <f>VLOOKUP(BHRAF201920[[#This Row],[OrgID]],'Practice Panel'!$A$14:$F$129,4,FALSE)</f>
        <v>Redbridge</v>
      </c>
      <c r="AH150" s="66" t="str">
        <f>VLOOKUP(BHRAF201920[[#This Row],[OrgID]],'Practice Panel'!$A$14:$F$129,6,FALSE)</f>
        <v>Cranbrook</v>
      </c>
    </row>
    <row r="151" spans="1:34" x14ac:dyDescent="0.25">
      <c r="A151" s="1" t="s">
        <v>369</v>
      </c>
      <c r="B151" s="65">
        <v>44044</v>
      </c>
      <c r="C151" s="65">
        <v>44046</v>
      </c>
      <c r="D151" s="1" t="s">
        <v>34</v>
      </c>
      <c r="E151" s="66">
        <v>976</v>
      </c>
      <c r="F151" s="66">
        <v>2</v>
      </c>
      <c r="G151" s="66">
        <v>2</v>
      </c>
      <c r="H151" s="1">
        <v>0</v>
      </c>
      <c r="I151" s="66">
        <v>0</v>
      </c>
      <c r="J151" s="66">
        <v>0</v>
      </c>
      <c r="K151" s="66">
        <v>0</v>
      </c>
      <c r="L151" s="66">
        <v>0</v>
      </c>
      <c r="M151" s="66">
        <v>0</v>
      </c>
      <c r="N151" s="66">
        <v>0</v>
      </c>
      <c r="O151" s="66">
        <v>0</v>
      </c>
      <c r="P151" s="66">
        <v>0</v>
      </c>
      <c r="Q151" s="66">
        <v>0</v>
      </c>
      <c r="R151" s="66">
        <v>0</v>
      </c>
      <c r="S151" s="66">
        <v>0</v>
      </c>
      <c r="T151" s="66">
        <v>0</v>
      </c>
      <c r="U151" s="66">
        <v>0</v>
      </c>
      <c r="V151" s="66">
        <v>0</v>
      </c>
      <c r="W151" s="66">
        <v>0</v>
      </c>
      <c r="X151" s="66">
        <v>0</v>
      </c>
      <c r="Y151" s="66">
        <v>0</v>
      </c>
      <c r="Z151" s="66">
        <v>0</v>
      </c>
      <c r="AA151" s="66">
        <v>0</v>
      </c>
      <c r="AB151" s="66">
        <v>0</v>
      </c>
      <c r="AC151" s="66">
        <v>2</v>
      </c>
      <c r="AD151" s="66">
        <v>0</v>
      </c>
      <c r="AE151" s="66">
        <v>0</v>
      </c>
      <c r="AF151" s="66">
        <v>0</v>
      </c>
      <c r="AG151" s="66" t="str">
        <f>VLOOKUP(BHRAF201920[[#This Row],[OrgID]],'Practice Panel'!$A$14:$F$129,4,FALSE)</f>
        <v>Redbridge</v>
      </c>
      <c r="AH151" s="66" t="str">
        <f>VLOOKUP(BHRAF201920[[#This Row],[OrgID]],'Practice Panel'!$A$14:$F$129,6,FALSE)</f>
        <v>Cranbrook</v>
      </c>
    </row>
    <row r="152" spans="1:34" x14ac:dyDescent="0.25">
      <c r="A152" s="1" t="s">
        <v>369</v>
      </c>
      <c r="B152" s="65">
        <v>44044</v>
      </c>
      <c r="C152" s="65">
        <v>44046</v>
      </c>
      <c r="D152" s="1" t="s">
        <v>102</v>
      </c>
      <c r="E152" s="66">
        <v>2076</v>
      </c>
      <c r="F152" s="66">
        <v>1</v>
      </c>
      <c r="G152" s="66">
        <v>1</v>
      </c>
      <c r="H152" s="1">
        <v>0</v>
      </c>
      <c r="I152" s="66">
        <v>0</v>
      </c>
      <c r="J152" s="66">
        <v>0</v>
      </c>
      <c r="K152" s="66">
        <v>0</v>
      </c>
      <c r="L152" s="66">
        <v>0</v>
      </c>
      <c r="M152" s="66">
        <v>0</v>
      </c>
      <c r="N152" s="66">
        <v>0</v>
      </c>
      <c r="O152" s="66">
        <v>0</v>
      </c>
      <c r="P152" s="66">
        <v>0</v>
      </c>
      <c r="Q152" s="66">
        <v>0</v>
      </c>
      <c r="R152" s="66">
        <v>0</v>
      </c>
      <c r="S152" s="66">
        <v>0</v>
      </c>
      <c r="T152" s="66">
        <v>0</v>
      </c>
      <c r="U152" s="66">
        <v>0</v>
      </c>
      <c r="V152" s="66">
        <v>0</v>
      </c>
      <c r="W152" s="66">
        <v>0</v>
      </c>
      <c r="X152" s="66">
        <v>0</v>
      </c>
      <c r="Y152" s="66">
        <v>0</v>
      </c>
      <c r="Z152" s="66">
        <v>0</v>
      </c>
      <c r="AA152" s="66">
        <v>0</v>
      </c>
      <c r="AB152" s="66">
        <v>0</v>
      </c>
      <c r="AC152" s="66">
        <v>2</v>
      </c>
      <c r="AD152" s="66">
        <v>0</v>
      </c>
      <c r="AE152" s="66">
        <v>0</v>
      </c>
      <c r="AF152" s="66">
        <v>0</v>
      </c>
      <c r="AG152" s="66" t="str">
        <f>VLOOKUP(BHRAF201920[[#This Row],[OrgID]],'Practice Panel'!$A$14:$F$129,4,FALSE)</f>
        <v>Redbridge</v>
      </c>
      <c r="AH152" s="66" t="str">
        <f>VLOOKUP(BHRAF201920[[#This Row],[OrgID]],'Practice Panel'!$A$14:$F$129,6,FALSE)</f>
        <v>Loxford</v>
      </c>
    </row>
    <row r="153" spans="1:34" x14ac:dyDescent="0.25">
      <c r="A153" s="1" t="s">
        <v>369</v>
      </c>
      <c r="B153" s="65">
        <v>44044</v>
      </c>
      <c r="C153" s="65">
        <v>44046</v>
      </c>
      <c r="D153" s="1" t="s">
        <v>68</v>
      </c>
      <c r="E153" s="66">
        <v>861</v>
      </c>
      <c r="F153" s="66">
        <v>1</v>
      </c>
      <c r="G153" s="66">
        <v>1</v>
      </c>
      <c r="H153" s="1">
        <v>0</v>
      </c>
      <c r="I153" s="66">
        <v>0</v>
      </c>
      <c r="J153" s="66">
        <v>0</v>
      </c>
      <c r="K153" s="66">
        <v>0</v>
      </c>
      <c r="L153" s="66">
        <v>0</v>
      </c>
      <c r="M153" s="66">
        <v>0</v>
      </c>
      <c r="N153" s="66">
        <v>0</v>
      </c>
      <c r="O153" s="66">
        <v>0</v>
      </c>
      <c r="P153" s="66">
        <v>0</v>
      </c>
      <c r="Q153" s="66">
        <v>0</v>
      </c>
      <c r="R153" s="66">
        <v>0</v>
      </c>
      <c r="S153" s="66">
        <v>0</v>
      </c>
      <c r="T153" s="66">
        <v>0</v>
      </c>
      <c r="U153" s="66">
        <v>0</v>
      </c>
      <c r="V153" s="66">
        <v>0</v>
      </c>
      <c r="W153" s="66">
        <v>0</v>
      </c>
      <c r="X153" s="66">
        <v>0</v>
      </c>
      <c r="Y153" s="66">
        <v>0</v>
      </c>
      <c r="Z153" s="66">
        <v>0</v>
      </c>
      <c r="AA153" s="66">
        <v>0</v>
      </c>
      <c r="AB153" s="66">
        <v>0</v>
      </c>
      <c r="AC153" s="66">
        <v>1</v>
      </c>
      <c r="AD153" s="66">
        <v>0</v>
      </c>
      <c r="AE153" s="66">
        <v>0</v>
      </c>
      <c r="AF153" s="66">
        <v>0</v>
      </c>
      <c r="AG153" s="66" t="str">
        <f>VLOOKUP(BHRAF201920[[#This Row],[OrgID]],'Practice Panel'!$A$14:$F$129,4,FALSE)</f>
        <v>Redbridge</v>
      </c>
      <c r="AH153" s="66" t="str">
        <f>VLOOKUP(BHRAF201920[[#This Row],[OrgID]],'Practice Panel'!$A$14:$F$129,6,FALSE)</f>
        <v>Seven Kings</v>
      </c>
    </row>
    <row r="154" spans="1:34" x14ac:dyDescent="0.25">
      <c r="A154" s="1" t="s">
        <v>369</v>
      </c>
      <c r="B154" s="65">
        <v>44044</v>
      </c>
      <c r="C154" s="65">
        <v>44046</v>
      </c>
      <c r="D154" s="1" t="s">
        <v>62</v>
      </c>
      <c r="E154" s="66">
        <v>1689</v>
      </c>
      <c r="F154" s="66">
        <v>28</v>
      </c>
      <c r="G154" s="66">
        <v>28</v>
      </c>
      <c r="H154" s="1">
        <v>0</v>
      </c>
      <c r="I154" s="66">
        <v>0</v>
      </c>
      <c r="J154" s="66">
        <v>0</v>
      </c>
      <c r="K154" s="66">
        <v>0</v>
      </c>
      <c r="L154" s="66">
        <v>0</v>
      </c>
      <c r="M154" s="66">
        <v>0</v>
      </c>
      <c r="N154" s="66">
        <v>0</v>
      </c>
      <c r="O154" s="66">
        <v>0</v>
      </c>
      <c r="P154" s="66">
        <v>0</v>
      </c>
      <c r="Q154" s="66">
        <v>0</v>
      </c>
      <c r="R154" s="66">
        <v>0</v>
      </c>
      <c r="S154" s="66">
        <v>0</v>
      </c>
      <c r="T154" s="66">
        <v>0</v>
      </c>
      <c r="U154" s="66">
        <v>0</v>
      </c>
      <c r="V154" s="66">
        <v>0</v>
      </c>
      <c r="W154" s="66">
        <v>0</v>
      </c>
      <c r="X154" s="66">
        <v>0</v>
      </c>
      <c r="Y154" s="66">
        <v>0</v>
      </c>
      <c r="Z154" s="66">
        <v>0</v>
      </c>
      <c r="AA154" s="66">
        <v>0</v>
      </c>
      <c r="AB154" s="66">
        <v>0</v>
      </c>
      <c r="AC154" s="66">
        <v>4</v>
      </c>
      <c r="AD154" s="66">
        <v>0</v>
      </c>
      <c r="AE154" s="66">
        <v>0</v>
      </c>
      <c r="AF154" s="66">
        <v>0</v>
      </c>
      <c r="AG154" s="66" t="str">
        <f>VLOOKUP(BHRAF201920[[#This Row],[OrgID]],'Practice Panel'!$A$14:$F$129,4,FALSE)</f>
        <v>Redbridge</v>
      </c>
      <c r="AH154" s="66" t="str">
        <f>VLOOKUP(BHRAF201920[[#This Row],[OrgID]],'Practice Panel'!$A$14:$F$129,6,FALSE)</f>
        <v>Seven Kings</v>
      </c>
    </row>
    <row r="155" spans="1:34" x14ac:dyDescent="0.25">
      <c r="A155" s="1" t="s">
        <v>369</v>
      </c>
      <c r="B155" s="65">
        <v>44044</v>
      </c>
      <c r="C155" s="65">
        <v>44046</v>
      </c>
      <c r="D155" s="1" t="s">
        <v>49</v>
      </c>
      <c r="E155" s="66">
        <v>1004</v>
      </c>
      <c r="F155" s="66">
        <v>0</v>
      </c>
      <c r="G155" s="66">
        <v>0</v>
      </c>
      <c r="H155" s="1">
        <v>0</v>
      </c>
      <c r="I155" s="66">
        <v>0</v>
      </c>
      <c r="J155" s="66">
        <v>0</v>
      </c>
      <c r="K155" s="66">
        <v>0</v>
      </c>
      <c r="L155" s="66">
        <v>0</v>
      </c>
      <c r="M155" s="66">
        <v>0</v>
      </c>
      <c r="N155" s="66">
        <v>0</v>
      </c>
      <c r="O155" s="66">
        <v>0</v>
      </c>
      <c r="P155" s="66">
        <v>0</v>
      </c>
      <c r="Q155" s="66">
        <v>0</v>
      </c>
      <c r="R155" s="66">
        <v>0</v>
      </c>
      <c r="S155" s="66">
        <v>0</v>
      </c>
      <c r="T155" s="66">
        <v>0</v>
      </c>
      <c r="U155" s="66">
        <v>0</v>
      </c>
      <c r="V155" s="66">
        <v>0</v>
      </c>
      <c r="W155" s="66">
        <v>0</v>
      </c>
      <c r="X155" s="66">
        <v>0</v>
      </c>
      <c r="Y155" s="66">
        <v>0</v>
      </c>
      <c r="Z155" s="66">
        <v>0</v>
      </c>
      <c r="AA155" s="66">
        <v>0</v>
      </c>
      <c r="AB155" s="66">
        <v>0</v>
      </c>
      <c r="AC155" s="66">
        <v>2</v>
      </c>
      <c r="AD155" s="66">
        <v>0</v>
      </c>
      <c r="AE155" s="66">
        <v>0</v>
      </c>
      <c r="AF155" s="66">
        <v>0</v>
      </c>
      <c r="AG155" s="66" t="str">
        <f>VLOOKUP(BHRAF201920[[#This Row],[OrgID]],'Practice Panel'!$A$14:$F$129,4,FALSE)</f>
        <v>Redbridge</v>
      </c>
      <c r="AH155" s="66" t="str">
        <f>VLOOKUP(BHRAF201920[[#This Row],[OrgID]],'Practice Panel'!$A$14:$F$129,6,FALSE)</f>
        <v>Fairlop</v>
      </c>
    </row>
    <row r="156" spans="1:34" x14ac:dyDescent="0.25">
      <c r="A156" s="1" t="s">
        <v>369</v>
      </c>
      <c r="B156" s="65">
        <v>44044</v>
      </c>
      <c r="C156" s="65">
        <v>44046</v>
      </c>
      <c r="D156" s="1" t="s">
        <v>47</v>
      </c>
      <c r="E156" s="66">
        <v>1084</v>
      </c>
      <c r="F156" s="66">
        <v>1</v>
      </c>
      <c r="G156" s="66">
        <v>1</v>
      </c>
      <c r="H156" s="1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66">
        <v>0</v>
      </c>
      <c r="Z156" s="66">
        <v>0</v>
      </c>
      <c r="AA156" s="66">
        <v>0</v>
      </c>
      <c r="AB156" s="66">
        <v>0</v>
      </c>
      <c r="AC156" s="66">
        <v>0</v>
      </c>
      <c r="AD156" s="66">
        <v>0</v>
      </c>
      <c r="AE156" s="66">
        <v>0</v>
      </c>
      <c r="AF156" s="66">
        <v>0</v>
      </c>
      <c r="AG156" s="66" t="str">
        <f>VLOOKUP(BHRAF201920[[#This Row],[OrgID]],'Practice Panel'!$A$14:$F$129,4,FALSE)</f>
        <v>Redbridge</v>
      </c>
      <c r="AH156" s="66" t="str">
        <f>VLOOKUP(BHRAF201920[[#This Row],[OrgID]],'Practice Panel'!$A$14:$F$129,6,FALSE)</f>
        <v>Fairlop</v>
      </c>
    </row>
    <row r="157" spans="1:34" x14ac:dyDescent="0.25">
      <c r="A157" s="1" t="s">
        <v>369</v>
      </c>
      <c r="B157" s="65">
        <v>44044</v>
      </c>
      <c r="C157" s="65">
        <v>44046</v>
      </c>
      <c r="D157" s="1" t="s">
        <v>254</v>
      </c>
      <c r="E157" s="66">
        <v>2234</v>
      </c>
      <c r="F157" s="66">
        <v>1</v>
      </c>
      <c r="G157" s="66">
        <v>1</v>
      </c>
      <c r="H157" s="1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66">
        <v>0</v>
      </c>
      <c r="Z157" s="66">
        <v>0</v>
      </c>
      <c r="AA157" s="66">
        <v>0</v>
      </c>
      <c r="AB157" s="66">
        <v>0</v>
      </c>
      <c r="AC157" s="66">
        <v>3</v>
      </c>
      <c r="AD157" s="66">
        <v>0</v>
      </c>
      <c r="AE157" s="66">
        <v>0</v>
      </c>
      <c r="AF157" s="66">
        <v>0</v>
      </c>
      <c r="AG157" s="66" t="str">
        <f>VLOOKUP(BHRAF201920[[#This Row],[OrgID]],'Practice Panel'!$A$14:$F$129,4,FALSE)</f>
        <v>Barking</v>
      </c>
      <c r="AH157" s="66" t="str">
        <f>VLOOKUP(BHRAF201920[[#This Row],[OrgID]],'Practice Panel'!$A$14:$F$129,6,FALSE)</f>
        <v>West One</v>
      </c>
    </row>
    <row r="158" spans="1:34" x14ac:dyDescent="0.25">
      <c r="A158" s="1" t="s">
        <v>369</v>
      </c>
      <c r="B158" s="65">
        <v>44044</v>
      </c>
      <c r="C158" s="65">
        <v>44046</v>
      </c>
      <c r="D158" s="1" t="s">
        <v>25</v>
      </c>
      <c r="E158" s="66">
        <v>1785</v>
      </c>
      <c r="F158" s="66">
        <v>2</v>
      </c>
      <c r="G158" s="66">
        <v>2</v>
      </c>
      <c r="H158" s="1">
        <v>0</v>
      </c>
      <c r="I158" s="66">
        <v>0</v>
      </c>
      <c r="J158" s="66">
        <v>0</v>
      </c>
      <c r="K158" s="66">
        <v>0</v>
      </c>
      <c r="L158" s="66">
        <v>0</v>
      </c>
      <c r="M158" s="66">
        <v>0</v>
      </c>
      <c r="N158" s="66">
        <v>0</v>
      </c>
      <c r="O158" s="66">
        <v>0</v>
      </c>
      <c r="P158" s="66">
        <v>0</v>
      </c>
      <c r="Q158" s="66">
        <v>0</v>
      </c>
      <c r="R158" s="66">
        <v>0</v>
      </c>
      <c r="S158" s="66">
        <v>0</v>
      </c>
      <c r="T158" s="66">
        <v>0</v>
      </c>
      <c r="U158" s="66">
        <v>0</v>
      </c>
      <c r="V158" s="66">
        <v>0</v>
      </c>
      <c r="W158" s="66">
        <v>0</v>
      </c>
      <c r="X158" s="66">
        <v>0</v>
      </c>
      <c r="Y158" s="66">
        <v>0</v>
      </c>
      <c r="Z158" s="66">
        <v>0</v>
      </c>
      <c r="AA158" s="66">
        <v>0</v>
      </c>
      <c r="AB158" s="66">
        <v>0</v>
      </c>
      <c r="AC158" s="66">
        <v>1</v>
      </c>
      <c r="AD158" s="66">
        <v>0</v>
      </c>
      <c r="AE158" s="66">
        <v>0</v>
      </c>
      <c r="AF158" s="66">
        <v>0</v>
      </c>
      <c r="AG158" s="66" t="str">
        <f>VLOOKUP(BHRAF201920[[#This Row],[OrgID]],'Practice Panel'!$A$14:$F$129,4,FALSE)</f>
        <v>Redbridge</v>
      </c>
      <c r="AH158" s="66" t="str">
        <f>VLOOKUP(BHRAF201920[[#This Row],[OrgID]],'Practice Panel'!$A$14:$F$129,6,FALSE)</f>
        <v>Cranbrook</v>
      </c>
    </row>
    <row r="159" spans="1:34" x14ac:dyDescent="0.25">
      <c r="A159" s="1" t="s">
        <v>369</v>
      </c>
      <c r="B159" s="65">
        <v>44044</v>
      </c>
      <c r="C159" s="65">
        <v>44046</v>
      </c>
      <c r="D159" s="1" t="s">
        <v>308</v>
      </c>
      <c r="E159" s="66">
        <v>1006</v>
      </c>
      <c r="F159" s="66">
        <v>1</v>
      </c>
      <c r="G159" s="66">
        <v>1</v>
      </c>
      <c r="H159" s="1">
        <v>0</v>
      </c>
      <c r="I159" s="66">
        <v>0</v>
      </c>
      <c r="J159" s="66">
        <v>0</v>
      </c>
      <c r="K159" s="66">
        <v>0</v>
      </c>
      <c r="L159" s="66">
        <v>0</v>
      </c>
      <c r="M159" s="66">
        <v>0</v>
      </c>
      <c r="N159" s="66">
        <v>0</v>
      </c>
      <c r="O159" s="66">
        <v>0</v>
      </c>
      <c r="P159" s="66">
        <v>0</v>
      </c>
      <c r="Q159" s="66">
        <v>0</v>
      </c>
      <c r="R159" s="66">
        <v>0</v>
      </c>
      <c r="S159" s="66">
        <v>0</v>
      </c>
      <c r="T159" s="66">
        <v>0</v>
      </c>
      <c r="U159" s="66">
        <v>0</v>
      </c>
      <c r="V159" s="66">
        <v>0</v>
      </c>
      <c r="W159" s="66">
        <v>0</v>
      </c>
      <c r="X159" s="66">
        <v>0</v>
      </c>
      <c r="Y159" s="66">
        <v>0</v>
      </c>
      <c r="Z159" s="66">
        <v>0</v>
      </c>
      <c r="AA159" s="66">
        <v>0</v>
      </c>
      <c r="AB159" s="66">
        <v>0</v>
      </c>
      <c r="AC159" s="66">
        <v>0</v>
      </c>
      <c r="AD159" s="66">
        <v>0</v>
      </c>
      <c r="AE159" s="66">
        <v>0</v>
      </c>
      <c r="AF159" s="66">
        <v>0</v>
      </c>
      <c r="AG159" s="66" t="str">
        <f>VLOOKUP(BHRAF201920[[#This Row],[OrgID]],'Practice Panel'!$A$14:$F$129,4,FALSE)</f>
        <v>Havering</v>
      </c>
      <c r="AH159" s="66" t="str">
        <f>VLOOKUP(BHRAF201920[[#This Row],[OrgID]],'Practice Panel'!$A$14:$F$129,6,FALSE)</f>
        <v>Havering North</v>
      </c>
    </row>
    <row r="160" spans="1:34" x14ac:dyDescent="0.25">
      <c r="A160" s="1" t="s">
        <v>369</v>
      </c>
      <c r="B160" s="65">
        <v>44044</v>
      </c>
      <c r="C160" s="65">
        <v>44046</v>
      </c>
      <c r="D160" s="1" t="s">
        <v>261</v>
      </c>
      <c r="E160" s="66">
        <v>1904</v>
      </c>
      <c r="F160" s="66">
        <v>0</v>
      </c>
      <c r="G160" s="66">
        <v>0</v>
      </c>
      <c r="H160" s="1">
        <v>0</v>
      </c>
      <c r="I160" s="66">
        <v>0</v>
      </c>
      <c r="J160" s="66">
        <v>0</v>
      </c>
      <c r="K160" s="66">
        <v>0</v>
      </c>
      <c r="L160" s="66">
        <v>0</v>
      </c>
      <c r="M160" s="66">
        <v>0</v>
      </c>
      <c r="N160" s="66">
        <v>0</v>
      </c>
      <c r="O160" s="66">
        <v>0</v>
      </c>
      <c r="P160" s="66">
        <v>0</v>
      </c>
      <c r="Q160" s="66">
        <v>0</v>
      </c>
      <c r="R160" s="66">
        <v>0</v>
      </c>
      <c r="S160" s="66">
        <v>0</v>
      </c>
      <c r="T160" s="66">
        <v>0</v>
      </c>
      <c r="U160" s="66">
        <v>0</v>
      </c>
      <c r="V160" s="66">
        <v>0</v>
      </c>
      <c r="W160" s="66">
        <v>0</v>
      </c>
      <c r="X160" s="66">
        <v>0</v>
      </c>
      <c r="Y160" s="66">
        <v>0</v>
      </c>
      <c r="Z160" s="66">
        <v>0</v>
      </c>
      <c r="AA160" s="66">
        <v>0</v>
      </c>
      <c r="AB160" s="66">
        <v>0</v>
      </c>
      <c r="AC160" s="66">
        <v>1</v>
      </c>
      <c r="AD160" s="66">
        <v>0</v>
      </c>
      <c r="AE160" s="66">
        <v>0</v>
      </c>
      <c r="AF160" s="66">
        <v>0</v>
      </c>
      <c r="AG160" s="66" t="str">
        <f>VLOOKUP(BHRAF201920[[#This Row],[OrgID]],'Practice Panel'!$A$14:$F$129,4,FALSE)</f>
        <v>Barking</v>
      </c>
      <c r="AH160" s="66" t="str">
        <f>VLOOKUP(BHRAF201920[[#This Row],[OrgID]],'Practice Panel'!$A$14:$F$129,6,FALSE)</f>
        <v>North</v>
      </c>
    </row>
    <row r="161" spans="1:34" x14ac:dyDescent="0.25">
      <c r="A161" s="1" t="s">
        <v>369</v>
      </c>
      <c r="B161" s="65">
        <v>44044</v>
      </c>
      <c r="C161" s="65">
        <v>44046</v>
      </c>
      <c r="D161" s="1" t="s">
        <v>292</v>
      </c>
      <c r="E161" s="66">
        <v>1626</v>
      </c>
      <c r="F161" s="66">
        <v>1</v>
      </c>
      <c r="G161" s="66">
        <v>1</v>
      </c>
      <c r="H161" s="1">
        <v>0</v>
      </c>
      <c r="I161" s="66">
        <v>0</v>
      </c>
      <c r="J161" s="66">
        <v>0</v>
      </c>
      <c r="K161" s="66">
        <v>0</v>
      </c>
      <c r="L161" s="66">
        <v>0</v>
      </c>
      <c r="M161" s="66">
        <v>0</v>
      </c>
      <c r="N161" s="66">
        <v>0</v>
      </c>
      <c r="O161" s="66">
        <v>0</v>
      </c>
      <c r="P161" s="66">
        <v>0</v>
      </c>
      <c r="Q161" s="66">
        <v>0</v>
      </c>
      <c r="R161" s="66">
        <v>0</v>
      </c>
      <c r="S161" s="66">
        <v>0</v>
      </c>
      <c r="T161" s="66">
        <v>0</v>
      </c>
      <c r="U161" s="66">
        <v>0</v>
      </c>
      <c r="V161" s="66">
        <v>0</v>
      </c>
      <c r="W161" s="66">
        <v>0</v>
      </c>
      <c r="X161" s="66">
        <v>0</v>
      </c>
      <c r="Y161" s="66">
        <v>0</v>
      </c>
      <c r="Z161" s="66">
        <v>0</v>
      </c>
      <c r="AA161" s="66">
        <v>0</v>
      </c>
      <c r="AB161" s="66">
        <v>0</v>
      </c>
      <c r="AC161" s="66">
        <v>1</v>
      </c>
      <c r="AD161" s="66">
        <v>0</v>
      </c>
      <c r="AE161" s="66">
        <v>0</v>
      </c>
      <c r="AF161" s="66">
        <v>0</v>
      </c>
      <c r="AG161" s="66" t="str">
        <f>VLOOKUP(BHRAF201920[[#This Row],[OrgID]],'Practice Panel'!$A$14:$F$129,4,FALSE)</f>
        <v>Havering</v>
      </c>
      <c r="AH161" s="66" t="str">
        <f>VLOOKUP(BHRAF201920[[#This Row],[OrgID]],'Practice Panel'!$A$14:$F$129,6,FALSE)</f>
        <v>Havering Crest</v>
      </c>
    </row>
    <row r="162" spans="1:34" x14ac:dyDescent="0.25">
      <c r="A162" s="1" t="s">
        <v>369</v>
      </c>
      <c r="B162" s="65">
        <v>44044</v>
      </c>
      <c r="C162" s="65">
        <v>44046</v>
      </c>
      <c r="D162" s="1" t="s">
        <v>284</v>
      </c>
      <c r="E162" s="66">
        <v>2711</v>
      </c>
      <c r="F162" s="66">
        <v>18</v>
      </c>
      <c r="G162" s="66">
        <v>18</v>
      </c>
      <c r="H162" s="1">
        <v>0</v>
      </c>
      <c r="I162" s="66">
        <v>0</v>
      </c>
      <c r="J162" s="66">
        <v>0</v>
      </c>
      <c r="K162" s="66">
        <v>0</v>
      </c>
      <c r="L162" s="66">
        <v>0</v>
      </c>
      <c r="M162" s="66">
        <v>0</v>
      </c>
      <c r="N162" s="66">
        <v>0</v>
      </c>
      <c r="O162" s="66">
        <v>0</v>
      </c>
      <c r="P162" s="66">
        <v>0</v>
      </c>
      <c r="Q162" s="66">
        <v>0</v>
      </c>
      <c r="R162" s="66">
        <v>0</v>
      </c>
      <c r="S162" s="66">
        <v>0</v>
      </c>
      <c r="T162" s="66">
        <v>0</v>
      </c>
      <c r="U162" s="66">
        <v>0</v>
      </c>
      <c r="V162" s="66">
        <v>0</v>
      </c>
      <c r="W162" s="66">
        <v>0</v>
      </c>
      <c r="X162" s="66">
        <v>0</v>
      </c>
      <c r="Y162" s="66">
        <v>0</v>
      </c>
      <c r="Z162" s="66">
        <v>0</v>
      </c>
      <c r="AA162" s="66">
        <v>0</v>
      </c>
      <c r="AB162" s="66">
        <v>0</v>
      </c>
      <c r="AC162" s="66">
        <v>2</v>
      </c>
      <c r="AD162" s="66">
        <v>0</v>
      </c>
      <c r="AE162" s="66">
        <v>0</v>
      </c>
      <c r="AF162" s="66">
        <v>0</v>
      </c>
      <c r="AG162" s="66" t="str">
        <f>VLOOKUP(BHRAF201920[[#This Row],[OrgID]],'Practice Panel'!$A$14:$F$129,4,FALSE)</f>
        <v>Havering</v>
      </c>
      <c r="AH162" s="66" t="str">
        <f>VLOOKUP(BHRAF201920[[#This Row],[OrgID]],'Practice Panel'!$A$14:$F$129,6,FALSE)</f>
        <v>Havering Crest</v>
      </c>
    </row>
    <row r="163" spans="1:34" x14ac:dyDescent="0.25">
      <c r="A163" s="1" t="s">
        <v>369</v>
      </c>
      <c r="B163" s="65">
        <v>44044</v>
      </c>
      <c r="C163" s="65">
        <v>44046</v>
      </c>
      <c r="D163" s="1" t="s">
        <v>212</v>
      </c>
      <c r="E163" s="66">
        <v>2855</v>
      </c>
      <c r="F163" s="66">
        <v>1</v>
      </c>
      <c r="G163" s="66">
        <v>1</v>
      </c>
      <c r="H163" s="1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66">
        <v>0</v>
      </c>
      <c r="Z163" s="66">
        <v>0</v>
      </c>
      <c r="AA163" s="66">
        <v>0</v>
      </c>
      <c r="AB163" s="66">
        <v>0</v>
      </c>
      <c r="AC163" s="66">
        <v>2</v>
      </c>
      <c r="AD163" s="66">
        <v>0</v>
      </c>
      <c r="AE163" s="66">
        <v>0</v>
      </c>
      <c r="AF163" s="66">
        <v>0</v>
      </c>
      <c r="AG163" s="66" t="str">
        <f>VLOOKUP(BHRAF201920[[#This Row],[OrgID]],'Practice Panel'!$A$14:$F$129,4,FALSE)</f>
        <v>Barking</v>
      </c>
      <c r="AH163" s="66" t="str">
        <f>VLOOKUP(BHRAF201920[[#This Row],[OrgID]],'Practice Panel'!$A$14:$F$129,6,FALSE)</f>
        <v>East One</v>
      </c>
    </row>
    <row r="164" spans="1:34" x14ac:dyDescent="0.25">
      <c r="A164" s="1" t="s">
        <v>369</v>
      </c>
      <c r="B164" s="65">
        <v>44044</v>
      </c>
      <c r="C164" s="65">
        <v>44046</v>
      </c>
      <c r="D164" s="1" t="s">
        <v>314</v>
      </c>
      <c r="E164" s="66">
        <v>3379</v>
      </c>
      <c r="F164" s="66">
        <v>16</v>
      </c>
      <c r="G164" s="66">
        <v>16</v>
      </c>
      <c r="H164" s="1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66">
        <v>0</v>
      </c>
      <c r="Z164" s="66">
        <v>0</v>
      </c>
      <c r="AA164" s="66">
        <v>0</v>
      </c>
      <c r="AB164" s="66">
        <v>0</v>
      </c>
      <c r="AC164" s="66">
        <v>1</v>
      </c>
      <c r="AD164" s="66">
        <v>0</v>
      </c>
      <c r="AE164" s="66">
        <v>0</v>
      </c>
      <c r="AF164" s="66">
        <v>0</v>
      </c>
      <c r="AG164" s="66" t="str">
        <f>VLOOKUP(BHRAF201920[[#This Row],[OrgID]],'Practice Panel'!$A$14:$F$129,4,FALSE)</f>
        <v>Havering</v>
      </c>
      <c r="AH164" s="66" t="str">
        <f>VLOOKUP(BHRAF201920[[#This Row],[OrgID]],'Practice Panel'!$A$14:$F$129,6,FALSE)</f>
        <v>Havering North</v>
      </c>
    </row>
    <row r="165" spans="1:34" x14ac:dyDescent="0.25">
      <c r="A165" s="1" t="s">
        <v>369</v>
      </c>
      <c r="B165" s="65">
        <v>44044</v>
      </c>
      <c r="C165" s="65">
        <v>44046</v>
      </c>
      <c r="D165" s="1" t="s">
        <v>259</v>
      </c>
      <c r="E165" s="66">
        <v>5613</v>
      </c>
      <c r="F165" s="66">
        <v>9</v>
      </c>
      <c r="G165" s="66">
        <v>9</v>
      </c>
      <c r="H165" s="1">
        <v>0</v>
      </c>
      <c r="I165" s="66">
        <v>0</v>
      </c>
      <c r="J165" s="66">
        <v>0</v>
      </c>
      <c r="K165" s="66">
        <v>0</v>
      </c>
      <c r="L165" s="66">
        <v>0</v>
      </c>
      <c r="M165" s="66">
        <v>0</v>
      </c>
      <c r="N165" s="66">
        <v>0</v>
      </c>
      <c r="O165" s="66">
        <v>0</v>
      </c>
      <c r="P165" s="66">
        <v>0</v>
      </c>
      <c r="Q165" s="66">
        <v>0</v>
      </c>
      <c r="R165" s="66">
        <v>0</v>
      </c>
      <c r="S165" s="66">
        <v>0</v>
      </c>
      <c r="T165" s="66">
        <v>0</v>
      </c>
      <c r="U165" s="66">
        <v>0</v>
      </c>
      <c r="V165" s="66">
        <v>0</v>
      </c>
      <c r="W165" s="66">
        <v>0</v>
      </c>
      <c r="X165" s="66">
        <v>0</v>
      </c>
      <c r="Y165" s="66">
        <v>0</v>
      </c>
      <c r="Z165" s="66">
        <v>0</v>
      </c>
      <c r="AA165" s="66">
        <v>0</v>
      </c>
      <c r="AB165" s="66">
        <v>0</v>
      </c>
      <c r="AC165" s="66">
        <v>1</v>
      </c>
      <c r="AD165" s="66">
        <v>0</v>
      </c>
      <c r="AE165" s="66">
        <v>0</v>
      </c>
      <c r="AF165" s="66">
        <v>0</v>
      </c>
      <c r="AG165" s="66" t="str">
        <f>VLOOKUP(BHRAF201920[[#This Row],[OrgID]],'Practice Panel'!$A$14:$F$129,4,FALSE)</f>
        <v>Barking</v>
      </c>
      <c r="AH165" s="66" t="str">
        <f>VLOOKUP(BHRAF201920[[#This Row],[OrgID]],'Practice Panel'!$A$14:$F$129,6,FALSE)</f>
        <v>North</v>
      </c>
    </row>
    <row r="166" spans="1:34" x14ac:dyDescent="0.25">
      <c r="A166" s="1" t="s">
        <v>369</v>
      </c>
      <c r="B166" s="65">
        <v>44044</v>
      </c>
      <c r="C166" s="65">
        <v>44046</v>
      </c>
      <c r="D166" s="1" t="s">
        <v>306</v>
      </c>
      <c r="E166" s="66">
        <v>3514</v>
      </c>
      <c r="F166" s="66">
        <v>3</v>
      </c>
      <c r="G166" s="66">
        <v>3</v>
      </c>
      <c r="H166" s="1">
        <v>0</v>
      </c>
      <c r="I166" s="66">
        <v>0</v>
      </c>
      <c r="J166" s="66">
        <v>0</v>
      </c>
      <c r="K166" s="66">
        <v>0</v>
      </c>
      <c r="L166" s="66">
        <v>0</v>
      </c>
      <c r="M166" s="66">
        <v>0</v>
      </c>
      <c r="N166" s="66">
        <v>0</v>
      </c>
      <c r="O166" s="66">
        <v>0</v>
      </c>
      <c r="P166" s="66">
        <v>0</v>
      </c>
      <c r="Q166" s="66">
        <v>0</v>
      </c>
      <c r="R166" s="66">
        <v>0</v>
      </c>
      <c r="S166" s="66">
        <v>0</v>
      </c>
      <c r="T166" s="66">
        <v>0</v>
      </c>
      <c r="U166" s="66">
        <v>0</v>
      </c>
      <c r="V166" s="66">
        <v>0</v>
      </c>
      <c r="W166" s="66">
        <v>0</v>
      </c>
      <c r="X166" s="66">
        <v>0</v>
      </c>
      <c r="Y166" s="66">
        <v>0</v>
      </c>
      <c r="Z166" s="66">
        <v>0</v>
      </c>
      <c r="AA166" s="66">
        <v>0</v>
      </c>
      <c r="AB166" s="66">
        <v>0</v>
      </c>
      <c r="AC166" s="66">
        <v>6</v>
      </c>
      <c r="AD166" s="66">
        <v>0</v>
      </c>
      <c r="AE166" s="66">
        <v>0</v>
      </c>
      <c r="AF166" s="66">
        <v>0</v>
      </c>
      <c r="AG166" s="66" t="str">
        <f>VLOOKUP(BHRAF201920[[#This Row],[OrgID]],'Practice Panel'!$A$14:$F$129,4,FALSE)</f>
        <v>Havering</v>
      </c>
      <c r="AH166" s="66" t="str">
        <f>VLOOKUP(BHRAF201920[[#This Row],[OrgID]],'Practice Panel'!$A$14:$F$129,6,FALSE)</f>
        <v>Havering North</v>
      </c>
    </row>
    <row r="167" spans="1:34" x14ac:dyDescent="0.25">
      <c r="A167" s="1" t="s">
        <v>369</v>
      </c>
      <c r="B167" s="65">
        <v>44044</v>
      </c>
      <c r="C167" s="65">
        <v>44046</v>
      </c>
      <c r="D167" s="1" t="s">
        <v>338</v>
      </c>
      <c r="E167" s="66">
        <v>5960</v>
      </c>
      <c r="F167" s="66">
        <v>20</v>
      </c>
      <c r="G167" s="66">
        <v>20</v>
      </c>
      <c r="H167" s="1">
        <v>0</v>
      </c>
      <c r="I167" s="66">
        <v>0</v>
      </c>
      <c r="J167" s="66">
        <v>0</v>
      </c>
      <c r="K167" s="66">
        <v>0</v>
      </c>
      <c r="L167" s="66">
        <v>0</v>
      </c>
      <c r="M167" s="66">
        <v>0</v>
      </c>
      <c r="N167" s="66">
        <v>0</v>
      </c>
      <c r="O167" s="66">
        <v>0</v>
      </c>
      <c r="P167" s="66">
        <v>0</v>
      </c>
      <c r="Q167" s="66">
        <v>0</v>
      </c>
      <c r="R167" s="66">
        <v>0</v>
      </c>
      <c r="S167" s="66">
        <v>0</v>
      </c>
      <c r="T167" s="66">
        <v>0</v>
      </c>
      <c r="U167" s="66">
        <v>0</v>
      </c>
      <c r="V167" s="66">
        <v>0</v>
      </c>
      <c r="W167" s="66">
        <v>0</v>
      </c>
      <c r="X167" s="66">
        <v>0</v>
      </c>
      <c r="Y167" s="66">
        <v>0</v>
      </c>
      <c r="Z167" s="66">
        <v>0</v>
      </c>
      <c r="AA167" s="66">
        <v>0</v>
      </c>
      <c r="AB167" s="66">
        <v>0</v>
      </c>
      <c r="AC167" s="66">
        <v>10</v>
      </c>
      <c r="AD167" s="66">
        <v>0</v>
      </c>
      <c r="AE167" s="66">
        <v>0</v>
      </c>
      <c r="AF167" s="66">
        <v>0</v>
      </c>
      <c r="AG167" s="66" t="str">
        <f>VLOOKUP(BHRAF201920[[#This Row],[OrgID]],'Practice Panel'!$A$14:$F$129,4,FALSE)</f>
        <v>Havering</v>
      </c>
      <c r="AH167" s="66" t="str">
        <f>VLOOKUP(BHRAF201920[[#This Row],[OrgID]],'Practice Panel'!$A$14:$F$129,6,FALSE)</f>
        <v>Havering South</v>
      </c>
    </row>
    <row r="168" spans="1:34" x14ac:dyDescent="0.25">
      <c r="A168" s="1" t="s">
        <v>369</v>
      </c>
      <c r="B168" s="65">
        <v>44044</v>
      </c>
      <c r="C168" s="65">
        <v>44046</v>
      </c>
      <c r="D168" s="1" t="s">
        <v>356</v>
      </c>
      <c r="E168" s="66">
        <v>4701</v>
      </c>
      <c r="F168" s="66">
        <v>8</v>
      </c>
      <c r="G168" s="66">
        <v>8</v>
      </c>
      <c r="H168" s="1">
        <v>0</v>
      </c>
      <c r="I168" s="66">
        <v>0</v>
      </c>
      <c r="J168" s="66">
        <v>0</v>
      </c>
      <c r="K168" s="66">
        <v>0</v>
      </c>
      <c r="L168" s="66">
        <v>0</v>
      </c>
      <c r="M168" s="66">
        <v>0</v>
      </c>
      <c r="N168" s="66">
        <v>0</v>
      </c>
      <c r="O168" s="66">
        <v>0</v>
      </c>
      <c r="P168" s="66">
        <v>0</v>
      </c>
      <c r="Q168" s="66">
        <v>0</v>
      </c>
      <c r="R168" s="66">
        <v>0</v>
      </c>
      <c r="S168" s="66">
        <v>0</v>
      </c>
      <c r="T168" s="66">
        <v>0</v>
      </c>
      <c r="U168" s="66">
        <v>0</v>
      </c>
      <c r="V168" s="66">
        <v>0</v>
      </c>
      <c r="W168" s="66">
        <v>0</v>
      </c>
      <c r="X168" s="66">
        <v>0</v>
      </c>
      <c r="Y168" s="66">
        <v>0</v>
      </c>
      <c r="Z168" s="66">
        <v>0</v>
      </c>
      <c r="AA168" s="66">
        <v>0</v>
      </c>
      <c r="AB168" s="66">
        <v>0</v>
      </c>
      <c r="AC168" s="66">
        <v>5</v>
      </c>
      <c r="AD168" s="66">
        <v>0</v>
      </c>
      <c r="AE168" s="66">
        <v>0</v>
      </c>
      <c r="AF168" s="66">
        <v>0</v>
      </c>
      <c r="AG168" s="66" t="str">
        <f>VLOOKUP(BHRAF201920[[#This Row],[OrgID]],'Practice Panel'!$A$14:$F$129,4,FALSE)</f>
        <v>Havering</v>
      </c>
      <c r="AH168" s="66" t="str">
        <f>VLOOKUP(BHRAF201920[[#This Row],[OrgID]],'Practice Panel'!$A$14:$F$129,6,FALSE)</f>
        <v>Havering South</v>
      </c>
    </row>
    <row r="169" spans="1:34" x14ac:dyDescent="0.25">
      <c r="A169" s="1" t="s">
        <v>369</v>
      </c>
      <c r="B169" s="65">
        <v>44044</v>
      </c>
      <c r="C169" s="65">
        <v>44046</v>
      </c>
      <c r="D169" s="1" t="s">
        <v>204</v>
      </c>
      <c r="E169" s="66">
        <v>1500</v>
      </c>
      <c r="F169" s="66">
        <v>3</v>
      </c>
      <c r="G169" s="66">
        <v>3</v>
      </c>
      <c r="H169" s="1">
        <v>0</v>
      </c>
      <c r="I169" s="66">
        <v>0</v>
      </c>
      <c r="J169" s="66">
        <v>0</v>
      </c>
      <c r="K169" s="66">
        <v>0</v>
      </c>
      <c r="L169" s="66">
        <v>0</v>
      </c>
      <c r="M169" s="66">
        <v>0</v>
      </c>
      <c r="N169" s="66">
        <v>0</v>
      </c>
      <c r="O169" s="66">
        <v>0</v>
      </c>
      <c r="P169" s="66">
        <v>0</v>
      </c>
      <c r="Q169" s="66">
        <v>0</v>
      </c>
      <c r="R169" s="66">
        <v>0</v>
      </c>
      <c r="S169" s="66">
        <v>0</v>
      </c>
      <c r="T169" s="66">
        <v>0</v>
      </c>
      <c r="U169" s="66">
        <v>0</v>
      </c>
      <c r="V169" s="66">
        <v>0</v>
      </c>
      <c r="W169" s="66">
        <v>0</v>
      </c>
      <c r="X169" s="66">
        <v>0</v>
      </c>
      <c r="Y169" s="66">
        <v>0</v>
      </c>
      <c r="Z169" s="66">
        <v>0</v>
      </c>
      <c r="AA169" s="66">
        <v>0</v>
      </c>
      <c r="AB169" s="66">
        <v>0</v>
      </c>
      <c r="AC169" s="66">
        <v>1</v>
      </c>
      <c r="AD169" s="66">
        <v>0</v>
      </c>
      <c r="AE169" s="66">
        <v>0</v>
      </c>
      <c r="AF169" s="66">
        <v>0</v>
      </c>
      <c r="AG169" s="66" t="str">
        <f>VLOOKUP(BHRAF201920[[#This Row],[OrgID]],'Practice Panel'!$A$14:$F$129,4,FALSE)</f>
        <v>Barking</v>
      </c>
      <c r="AH169" s="66" t="str">
        <f>VLOOKUP(BHRAF201920[[#This Row],[OrgID]],'Practice Panel'!$A$14:$F$129,6,FALSE)</f>
        <v>East One</v>
      </c>
    </row>
    <row r="170" spans="1:34" x14ac:dyDescent="0.25">
      <c r="A170" s="1" t="s">
        <v>369</v>
      </c>
      <c r="B170" s="65">
        <v>44044</v>
      </c>
      <c r="C170" s="65">
        <v>44046</v>
      </c>
      <c r="D170" s="1" t="s">
        <v>183</v>
      </c>
      <c r="E170" s="66">
        <v>2080</v>
      </c>
      <c r="F170" s="66">
        <v>0</v>
      </c>
      <c r="G170" s="66">
        <v>0</v>
      </c>
      <c r="H170" s="1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66">
        <v>0</v>
      </c>
      <c r="Z170" s="66">
        <v>0</v>
      </c>
      <c r="AA170" s="66">
        <v>0</v>
      </c>
      <c r="AB170" s="66">
        <v>0</v>
      </c>
      <c r="AC170" s="66">
        <v>1</v>
      </c>
      <c r="AD170" s="66">
        <v>0</v>
      </c>
      <c r="AE170" s="66">
        <v>0</v>
      </c>
      <c r="AF170" s="66">
        <v>0</v>
      </c>
      <c r="AG170" s="66" t="str">
        <f>VLOOKUP(BHRAF201920[[#This Row],[OrgID]],'Practice Panel'!$A$14:$F$129,4,FALSE)</f>
        <v>Barking</v>
      </c>
      <c r="AH170" s="66" t="str">
        <f>VLOOKUP(BHRAF201920[[#This Row],[OrgID]],'Practice Panel'!$A$14:$F$129,6,FALSE)</f>
        <v>East</v>
      </c>
    </row>
    <row r="171" spans="1:34" x14ac:dyDescent="0.25">
      <c r="A171" s="1" t="s">
        <v>369</v>
      </c>
      <c r="B171" s="65">
        <v>44044</v>
      </c>
      <c r="C171" s="65">
        <v>44046</v>
      </c>
      <c r="D171" s="1" t="s">
        <v>350</v>
      </c>
      <c r="E171" s="66">
        <v>2218</v>
      </c>
      <c r="F171" s="66">
        <v>7</v>
      </c>
      <c r="G171" s="66">
        <v>7</v>
      </c>
      <c r="H171" s="1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66">
        <v>0</v>
      </c>
      <c r="Z171" s="66">
        <v>0</v>
      </c>
      <c r="AA171" s="66">
        <v>0</v>
      </c>
      <c r="AB171" s="66">
        <v>0</v>
      </c>
      <c r="AC171" s="66">
        <v>5</v>
      </c>
      <c r="AD171" s="66">
        <v>0</v>
      </c>
      <c r="AE171" s="66">
        <v>0</v>
      </c>
      <c r="AF171" s="66">
        <v>0</v>
      </c>
      <c r="AG171" s="66" t="str">
        <f>VLOOKUP(BHRAF201920[[#This Row],[OrgID]],'Practice Panel'!$A$14:$F$129,4,FALSE)</f>
        <v>Havering</v>
      </c>
      <c r="AH171" s="66" t="str">
        <f>VLOOKUP(BHRAF201920[[#This Row],[OrgID]],'Practice Panel'!$A$14:$F$129,6,FALSE)</f>
        <v>Havering South</v>
      </c>
    </row>
    <row r="172" spans="1:34" x14ac:dyDescent="0.25">
      <c r="A172" s="1" t="s">
        <v>369</v>
      </c>
      <c r="B172" s="65">
        <v>44044</v>
      </c>
      <c r="C172" s="65">
        <v>44046</v>
      </c>
      <c r="D172" s="1" t="s">
        <v>246</v>
      </c>
      <c r="E172" s="66">
        <v>2340</v>
      </c>
      <c r="F172" s="66">
        <v>1</v>
      </c>
      <c r="G172" s="66">
        <v>1</v>
      </c>
      <c r="H172" s="1">
        <v>0</v>
      </c>
      <c r="I172" s="66">
        <v>0</v>
      </c>
      <c r="J172" s="66">
        <v>0</v>
      </c>
      <c r="K172" s="66">
        <v>0</v>
      </c>
      <c r="L172" s="66">
        <v>0</v>
      </c>
      <c r="M172" s="66">
        <v>0</v>
      </c>
      <c r="N172" s="66">
        <v>0</v>
      </c>
      <c r="O172" s="66">
        <v>0</v>
      </c>
      <c r="P172" s="66">
        <v>0</v>
      </c>
      <c r="Q172" s="66">
        <v>0</v>
      </c>
      <c r="R172" s="66">
        <v>0</v>
      </c>
      <c r="S172" s="66">
        <v>0</v>
      </c>
      <c r="T172" s="66">
        <v>0</v>
      </c>
      <c r="U172" s="66">
        <v>0</v>
      </c>
      <c r="V172" s="66">
        <v>0</v>
      </c>
      <c r="W172" s="66">
        <v>0</v>
      </c>
      <c r="X172" s="66">
        <v>0</v>
      </c>
      <c r="Y172" s="66">
        <v>0</v>
      </c>
      <c r="Z172" s="66">
        <v>0</v>
      </c>
      <c r="AA172" s="66">
        <v>0</v>
      </c>
      <c r="AB172" s="66">
        <v>0</v>
      </c>
      <c r="AC172" s="66">
        <v>4</v>
      </c>
      <c r="AD172" s="66">
        <v>0</v>
      </c>
      <c r="AE172" s="66">
        <v>0</v>
      </c>
      <c r="AF172" s="66">
        <v>0</v>
      </c>
      <c r="AG172" s="66" t="str">
        <f>VLOOKUP(BHRAF201920[[#This Row],[OrgID]],'Practice Panel'!$A$14:$F$129,4,FALSE)</f>
        <v>Barking</v>
      </c>
      <c r="AH172" s="66" t="str">
        <f>VLOOKUP(BHRAF201920[[#This Row],[OrgID]],'Practice Panel'!$A$14:$F$129,6,FALSE)</f>
        <v>West One</v>
      </c>
    </row>
    <row r="173" spans="1:34" x14ac:dyDescent="0.25">
      <c r="A173" s="1" t="s">
        <v>369</v>
      </c>
      <c r="B173" s="65">
        <v>44044</v>
      </c>
      <c r="C173" s="65">
        <v>44046</v>
      </c>
      <c r="D173" s="1" t="s">
        <v>340</v>
      </c>
      <c r="E173" s="66">
        <v>2418</v>
      </c>
      <c r="F173" s="66">
        <v>9</v>
      </c>
      <c r="G173" s="66">
        <v>9</v>
      </c>
      <c r="H173" s="1">
        <v>0</v>
      </c>
      <c r="I173" s="66">
        <v>0</v>
      </c>
      <c r="J173" s="66">
        <v>0</v>
      </c>
      <c r="K173" s="66">
        <v>0</v>
      </c>
      <c r="L173" s="66">
        <v>0</v>
      </c>
      <c r="M173" s="66">
        <v>0</v>
      </c>
      <c r="N173" s="66">
        <v>0</v>
      </c>
      <c r="O173" s="66">
        <v>0</v>
      </c>
      <c r="P173" s="66">
        <v>0</v>
      </c>
      <c r="Q173" s="66">
        <v>0</v>
      </c>
      <c r="R173" s="66">
        <v>0</v>
      </c>
      <c r="S173" s="66">
        <v>0</v>
      </c>
      <c r="T173" s="66">
        <v>0</v>
      </c>
      <c r="U173" s="66">
        <v>0</v>
      </c>
      <c r="V173" s="66">
        <v>0</v>
      </c>
      <c r="W173" s="66">
        <v>0</v>
      </c>
      <c r="X173" s="66">
        <v>0</v>
      </c>
      <c r="Y173" s="66">
        <v>0</v>
      </c>
      <c r="Z173" s="66">
        <v>0</v>
      </c>
      <c r="AA173" s="66">
        <v>0</v>
      </c>
      <c r="AB173" s="66">
        <v>0</v>
      </c>
      <c r="AC173" s="66">
        <v>4</v>
      </c>
      <c r="AD173" s="66">
        <v>0</v>
      </c>
      <c r="AE173" s="66">
        <v>0</v>
      </c>
      <c r="AF173" s="66">
        <v>0</v>
      </c>
      <c r="AG173" s="66" t="str">
        <f>VLOOKUP(BHRAF201920[[#This Row],[OrgID]],'Practice Panel'!$A$14:$F$129,4,FALSE)</f>
        <v>Havering</v>
      </c>
      <c r="AH173" s="66" t="str">
        <f>VLOOKUP(BHRAF201920[[#This Row],[OrgID]],'Practice Panel'!$A$14:$F$129,6,FALSE)</f>
        <v>Havering South</v>
      </c>
    </row>
    <row r="174" spans="1:34" x14ac:dyDescent="0.25">
      <c r="A174" s="1" t="s">
        <v>369</v>
      </c>
      <c r="B174" s="65">
        <v>44044</v>
      </c>
      <c r="C174" s="65">
        <v>44046</v>
      </c>
      <c r="D174" s="1" t="s">
        <v>32</v>
      </c>
      <c r="E174" s="66">
        <v>943</v>
      </c>
      <c r="F174" s="66">
        <v>2</v>
      </c>
      <c r="G174" s="66">
        <v>2</v>
      </c>
      <c r="H174" s="1">
        <v>0</v>
      </c>
      <c r="I174" s="66">
        <v>0</v>
      </c>
      <c r="J174" s="66">
        <v>0</v>
      </c>
      <c r="K174" s="66">
        <v>0</v>
      </c>
      <c r="L174" s="66">
        <v>0</v>
      </c>
      <c r="M174" s="66">
        <v>0</v>
      </c>
      <c r="N174" s="66">
        <v>0</v>
      </c>
      <c r="O174" s="66">
        <v>0</v>
      </c>
      <c r="P174" s="66">
        <v>0</v>
      </c>
      <c r="Q174" s="66">
        <v>0</v>
      </c>
      <c r="R174" s="66">
        <v>0</v>
      </c>
      <c r="S174" s="66">
        <v>0</v>
      </c>
      <c r="T174" s="66">
        <v>0</v>
      </c>
      <c r="U174" s="66">
        <v>0</v>
      </c>
      <c r="V174" s="66">
        <v>0</v>
      </c>
      <c r="W174" s="66">
        <v>0</v>
      </c>
      <c r="X174" s="66">
        <v>0</v>
      </c>
      <c r="Y174" s="66">
        <v>0</v>
      </c>
      <c r="Z174" s="66">
        <v>0</v>
      </c>
      <c r="AA174" s="66">
        <v>0</v>
      </c>
      <c r="AB174" s="66">
        <v>0</v>
      </c>
      <c r="AC174" s="66">
        <v>1</v>
      </c>
      <c r="AD174" s="66">
        <v>0</v>
      </c>
      <c r="AE174" s="66">
        <v>0</v>
      </c>
      <c r="AF174" s="66">
        <v>0</v>
      </c>
      <c r="AG174" s="66" t="str">
        <f>VLOOKUP(BHRAF201920[[#This Row],[OrgID]],'Practice Panel'!$A$14:$F$129,4,FALSE)</f>
        <v>Redbridge</v>
      </c>
      <c r="AH174" s="66" t="str">
        <f>VLOOKUP(BHRAF201920[[#This Row],[OrgID]],'Practice Panel'!$A$14:$F$129,6,FALSE)</f>
        <v>Cranbrook</v>
      </c>
    </row>
    <row r="175" spans="1:34" x14ac:dyDescent="0.25">
      <c r="A175" s="1" t="s">
        <v>369</v>
      </c>
      <c r="B175" s="65">
        <v>44044</v>
      </c>
      <c r="C175" s="65">
        <v>44046</v>
      </c>
      <c r="D175" s="1" t="s">
        <v>290</v>
      </c>
      <c r="E175" s="66">
        <v>2756</v>
      </c>
      <c r="F175" s="66">
        <v>7</v>
      </c>
      <c r="G175" s="66">
        <v>7</v>
      </c>
      <c r="H175" s="1">
        <v>0</v>
      </c>
      <c r="I175" s="66">
        <v>0</v>
      </c>
      <c r="J175" s="66">
        <v>0</v>
      </c>
      <c r="K175" s="66">
        <v>0</v>
      </c>
      <c r="L175" s="66">
        <v>0</v>
      </c>
      <c r="M175" s="66">
        <v>0</v>
      </c>
      <c r="N175" s="66">
        <v>0</v>
      </c>
      <c r="O175" s="66">
        <v>0</v>
      </c>
      <c r="P175" s="66">
        <v>0</v>
      </c>
      <c r="Q175" s="66">
        <v>0</v>
      </c>
      <c r="R175" s="66">
        <v>0</v>
      </c>
      <c r="S175" s="66">
        <v>0</v>
      </c>
      <c r="T175" s="66">
        <v>0</v>
      </c>
      <c r="U175" s="66">
        <v>0</v>
      </c>
      <c r="V175" s="66">
        <v>0</v>
      </c>
      <c r="W175" s="66">
        <v>0</v>
      </c>
      <c r="X175" s="66">
        <v>0</v>
      </c>
      <c r="Y175" s="66">
        <v>0</v>
      </c>
      <c r="Z175" s="66">
        <v>0</v>
      </c>
      <c r="AA175" s="66">
        <v>0</v>
      </c>
      <c r="AB175" s="66">
        <v>0</v>
      </c>
      <c r="AC175" s="66">
        <v>1</v>
      </c>
      <c r="AD175" s="66">
        <v>0</v>
      </c>
      <c r="AE175" s="66">
        <v>0</v>
      </c>
      <c r="AF175" s="66">
        <v>0</v>
      </c>
      <c r="AG175" s="66" t="str">
        <f>VLOOKUP(BHRAF201920[[#This Row],[OrgID]],'Practice Panel'!$A$14:$F$129,4,FALSE)</f>
        <v>Havering</v>
      </c>
      <c r="AH175" s="66" t="str">
        <f>VLOOKUP(BHRAF201920[[#This Row],[OrgID]],'Practice Panel'!$A$14:$F$129,6,FALSE)</f>
        <v>Havering Crest</v>
      </c>
    </row>
    <row r="176" spans="1:34" x14ac:dyDescent="0.25">
      <c r="A176" s="1" t="s">
        <v>369</v>
      </c>
      <c r="B176" s="65">
        <v>44044</v>
      </c>
      <c r="C176" s="65">
        <v>44046</v>
      </c>
      <c r="D176" s="1" t="s">
        <v>252</v>
      </c>
      <c r="E176" s="66">
        <v>1570</v>
      </c>
      <c r="F176" s="66">
        <v>7</v>
      </c>
      <c r="G176" s="66">
        <v>7</v>
      </c>
      <c r="H176" s="1">
        <v>0</v>
      </c>
      <c r="I176" s="66">
        <v>0</v>
      </c>
      <c r="J176" s="66">
        <v>0</v>
      </c>
      <c r="K176" s="66">
        <v>0</v>
      </c>
      <c r="L176" s="66">
        <v>0</v>
      </c>
      <c r="M176" s="66">
        <v>0</v>
      </c>
      <c r="N176" s="66">
        <v>0</v>
      </c>
      <c r="O176" s="66">
        <v>0</v>
      </c>
      <c r="P176" s="66">
        <v>0</v>
      </c>
      <c r="Q176" s="66">
        <v>0</v>
      </c>
      <c r="R176" s="66">
        <v>0</v>
      </c>
      <c r="S176" s="66">
        <v>0</v>
      </c>
      <c r="T176" s="66">
        <v>0</v>
      </c>
      <c r="U176" s="66">
        <v>0</v>
      </c>
      <c r="V176" s="66">
        <v>0</v>
      </c>
      <c r="W176" s="66">
        <v>0</v>
      </c>
      <c r="X176" s="66">
        <v>0</v>
      </c>
      <c r="Y176" s="66">
        <v>0</v>
      </c>
      <c r="Z176" s="66">
        <v>0</v>
      </c>
      <c r="AA176" s="66">
        <v>0</v>
      </c>
      <c r="AB176" s="66">
        <v>0</v>
      </c>
      <c r="AC176" s="66">
        <v>2</v>
      </c>
      <c r="AD176" s="66">
        <v>0</v>
      </c>
      <c r="AE176" s="66">
        <v>0</v>
      </c>
      <c r="AF176" s="66">
        <v>0</v>
      </c>
      <c r="AG176" s="66" t="str">
        <f>VLOOKUP(BHRAF201920[[#This Row],[OrgID]],'Practice Panel'!$A$14:$F$129,4,FALSE)</f>
        <v>Barking</v>
      </c>
      <c r="AH176" s="66" t="str">
        <f>VLOOKUP(BHRAF201920[[#This Row],[OrgID]],'Practice Panel'!$A$14:$F$129,6,FALSE)</f>
        <v>West One</v>
      </c>
    </row>
    <row r="177" spans="1:34" x14ac:dyDescent="0.25">
      <c r="A177" s="1" t="s">
        <v>369</v>
      </c>
      <c r="B177" s="65">
        <v>44044</v>
      </c>
      <c r="C177" s="65">
        <v>44046</v>
      </c>
      <c r="D177" s="1" t="s">
        <v>286</v>
      </c>
      <c r="E177" s="66">
        <v>1565</v>
      </c>
      <c r="F177" s="66">
        <v>2</v>
      </c>
      <c r="G177" s="66">
        <v>2</v>
      </c>
      <c r="H177" s="1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66">
        <v>0</v>
      </c>
      <c r="Z177" s="66">
        <v>0</v>
      </c>
      <c r="AA177" s="66">
        <v>0</v>
      </c>
      <c r="AB177" s="66">
        <v>0</v>
      </c>
      <c r="AC177" s="66">
        <v>2</v>
      </c>
      <c r="AD177" s="66">
        <v>0</v>
      </c>
      <c r="AE177" s="66">
        <v>0</v>
      </c>
      <c r="AF177" s="66">
        <v>0</v>
      </c>
      <c r="AG177" s="66" t="str">
        <f>VLOOKUP(BHRAF201920[[#This Row],[OrgID]],'Practice Panel'!$A$14:$F$129,4,FALSE)</f>
        <v>Havering</v>
      </c>
      <c r="AH177" s="66" t="str">
        <f>VLOOKUP(BHRAF201920[[#This Row],[OrgID]],'Practice Panel'!$A$14:$F$129,6,FALSE)</f>
        <v>Havering Crest</v>
      </c>
    </row>
    <row r="178" spans="1:34" x14ac:dyDescent="0.25">
      <c r="A178" s="1" t="s">
        <v>369</v>
      </c>
      <c r="B178" s="65">
        <v>44044</v>
      </c>
      <c r="C178" s="65">
        <v>44046</v>
      </c>
      <c r="D178" s="1" t="s">
        <v>328</v>
      </c>
      <c r="E178" s="66">
        <v>2159</v>
      </c>
      <c r="F178" s="66">
        <v>3</v>
      </c>
      <c r="G178" s="66">
        <v>3</v>
      </c>
      <c r="H178" s="1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66">
        <v>0</v>
      </c>
      <c r="Z178" s="66">
        <v>0</v>
      </c>
      <c r="AA178" s="66">
        <v>0</v>
      </c>
      <c r="AB178" s="66">
        <v>0</v>
      </c>
      <c r="AC178" s="66">
        <v>2</v>
      </c>
      <c r="AD178" s="66">
        <v>0</v>
      </c>
      <c r="AE178" s="66">
        <v>0</v>
      </c>
      <c r="AF178" s="66">
        <v>0</v>
      </c>
      <c r="AG178" s="66" t="str">
        <f>VLOOKUP(BHRAF201920[[#This Row],[OrgID]],'Practice Panel'!$A$14:$F$129,4,FALSE)</f>
        <v>Havering</v>
      </c>
      <c r="AH178" s="66" t="str">
        <f>VLOOKUP(BHRAF201920[[#This Row],[OrgID]],'Practice Panel'!$A$14:$F$129,6,FALSE)</f>
        <v>Havering North</v>
      </c>
    </row>
    <row r="179" spans="1:34" x14ac:dyDescent="0.25">
      <c r="A179" s="1" t="s">
        <v>369</v>
      </c>
      <c r="B179" s="65">
        <v>44044</v>
      </c>
      <c r="C179" s="65">
        <v>44046</v>
      </c>
      <c r="D179" s="1" t="s">
        <v>348</v>
      </c>
      <c r="E179" s="66">
        <v>1954</v>
      </c>
      <c r="F179" s="66">
        <v>9</v>
      </c>
      <c r="G179" s="66">
        <v>9</v>
      </c>
      <c r="H179" s="1">
        <v>0</v>
      </c>
      <c r="I179" s="66">
        <v>0</v>
      </c>
      <c r="J179" s="66">
        <v>0</v>
      </c>
      <c r="K179" s="66">
        <v>0</v>
      </c>
      <c r="L179" s="66">
        <v>0</v>
      </c>
      <c r="M179" s="66">
        <v>0</v>
      </c>
      <c r="N179" s="66">
        <v>0</v>
      </c>
      <c r="O179" s="66">
        <v>0</v>
      </c>
      <c r="P179" s="66">
        <v>0</v>
      </c>
      <c r="Q179" s="66">
        <v>0</v>
      </c>
      <c r="R179" s="66">
        <v>0</v>
      </c>
      <c r="S179" s="66">
        <v>0</v>
      </c>
      <c r="T179" s="66">
        <v>0</v>
      </c>
      <c r="U179" s="66">
        <v>0</v>
      </c>
      <c r="V179" s="66">
        <v>0</v>
      </c>
      <c r="W179" s="66">
        <v>0</v>
      </c>
      <c r="X179" s="66">
        <v>0</v>
      </c>
      <c r="Y179" s="66">
        <v>0</v>
      </c>
      <c r="Z179" s="66">
        <v>0</v>
      </c>
      <c r="AA179" s="66">
        <v>0</v>
      </c>
      <c r="AB179" s="66">
        <v>0</v>
      </c>
      <c r="AC179" s="66">
        <v>3</v>
      </c>
      <c r="AD179" s="66">
        <v>0</v>
      </c>
      <c r="AE179" s="66">
        <v>0</v>
      </c>
      <c r="AF179" s="66">
        <v>0</v>
      </c>
      <c r="AG179" s="66" t="str">
        <f>VLOOKUP(BHRAF201920[[#This Row],[OrgID]],'Practice Panel'!$A$14:$F$129,4,FALSE)</f>
        <v>Havering</v>
      </c>
      <c r="AH179" s="66" t="str">
        <f>VLOOKUP(BHRAF201920[[#This Row],[OrgID]],'Practice Panel'!$A$14:$F$129,6,FALSE)</f>
        <v>Havering South</v>
      </c>
    </row>
    <row r="180" spans="1:34" x14ac:dyDescent="0.25">
      <c r="A180" s="1" t="s">
        <v>369</v>
      </c>
      <c r="B180" s="65">
        <v>44044</v>
      </c>
      <c r="C180" s="65">
        <v>44046</v>
      </c>
      <c r="D180" s="1" t="s">
        <v>360</v>
      </c>
      <c r="E180" s="66">
        <v>1452</v>
      </c>
      <c r="F180" s="66">
        <v>22</v>
      </c>
      <c r="G180" s="66">
        <v>22</v>
      </c>
      <c r="H180" s="1">
        <v>0</v>
      </c>
      <c r="I180" s="66">
        <v>0</v>
      </c>
      <c r="J180" s="66">
        <v>0</v>
      </c>
      <c r="K180" s="66">
        <v>0</v>
      </c>
      <c r="L180" s="66">
        <v>0</v>
      </c>
      <c r="M180" s="66">
        <v>0</v>
      </c>
      <c r="N180" s="66">
        <v>0</v>
      </c>
      <c r="O180" s="66">
        <v>0</v>
      </c>
      <c r="P180" s="66">
        <v>0</v>
      </c>
      <c r="Q180" s="66">
        <v>0</v>
      </c>
      <c r="R180" s="66">
        <v>0</v>
      </c>
      <c r="S180" s="66">
        <v>0</v>
      </c>
      <c r="T180" s="66">
        <v>0</v>
      </c>
      <c r="U180" s="66">
        <v>0</v>
      </c>
      <c r="V180" s="66">
        <v>0</v>
      </c>
      <c r="W180" s="66">
        <v>0</v>
      </c>
      <c r="X180" s="66">
        <v>0</v>
      </c>
      <c r="Y180" s="66">
        <v>0</v>
      </c>
      <c r="Z180" s="66">
        <v>0</v>
      </c>
      <c r="AA180" s="66">
        <v>0</v>
      </c>
      <c r="AB180" s="66">
        <v>0</v>
      </c>
      <c r="AC180" s="66">
        <v>3</v>
      </c>
      <c r="AD180" s="66">
        <v>0</v>
      </c>
      <c r="AE180" s="66">
        <v>0</v>
      </c>
      <c r="AF180" s="66">
        <v>0</v>
      </c>
      <c r="AG180" s="66" t="str">
        <f>VLOOKUP(BHRAF201920[[#This Row],[OrgID]],'Practice Panel'!$A$14:$F$129,4,FALSE)</f>
        <v>Havering</v>
      </c>
      <c r="AH180" s="66" t="str">
        <f>VLOOKUP(BHRAF201920[[#This Row],[OrgID]],'Practice Panel'!$A$14:$F$129,6,FALSE)</f>
        <v>Havering South</v>
      </c>
    </row>
    <row r="181" spans="1:34" x14ac:dyDescent="0.25">
      <c r="A181" s="1" t="s">
        <v>369</v>
      </c>
      <c r="B181" s="65">
        <v>44044</v>
      </c>
      <c r="C181" s="65">
        <v>44046</v>
      </c>
      <c r="D181" s="1" t="s">
        <v>216</v>
      </c>
      <c r="E181" s="66">
        <v>1386</v>
      </c>
      <c r="F181" s="66">
        <v>2</v>
      </c>
      <c r="G181" s="66">
        <v>2</v>
      </c>
      <c r="H181" s="1">
        <v>0</v>
      </c>
      <c r="I181" s="66">
        <v>0</v>
      </c>
      <c r="J181" s="66">
        <v>0</v>
      </c>
      <c r="K181" s="66">
        <v>0</v>
      </c>
      <c r="L181" s="66">
        <v>0</v>
      </c>
      <c r="M181" s="66">
        <v>0</v>
      </c>
      <c r="N181" s="66">
        <v>0</v>
      </c>
      <c r="O181" s="66">
        <v>0</v>
      </c>
      <c r="P181" s="66">
        <v>0</v>
      </c>
      <c r="Q181" s="66">
        <v>0</v>
      </c>
      <c r="R181" s="66">
        <v>0</v>
      </c>
      <c r="S181" s="66">
        <v>0</v>
      </c>
      <c r="T181" s="66">
        <v>0</v>
      </c>
      <c r="U181" s="66">
        <v>0</v>
      </c>
      <c r="V181" s="66">
        <v>0</v>
      </c>
      <c r="W181" s="66">
        <v>0</v>
      </c>
      <c r="X181" s="66">
        <v>0</v>
      </c>
      <c r="Y181" s="66">
        <v>0</v>
      </c>
      <c r="Z181" s="66">
        <v>0</v>
      </c>
      <c r="AA181" s="66">
        <v>0</v>
      </c>
      <c r="AB181" s="66">
        <v>0</v>
      </c>
      <c r="AC181" s="66">
        <v>1</v>
      </c>
      <c r="AD181" s="66">
        <v>0</v>
      </c>
      <c r="AE181" s="66">
        <v>0</v>
      </c>
      <c r="AF181" s="66">
        <v>0</v>
      </c>
      <c r="AG181" s="66" t="str">
        <f>VLOOKUP(BHRAF201920[[#This Row],[OrgID]],'Practice Panel'!$A$14:$F$129,4,FALSE)</f>
        <v>Barking</v>
      </c>
      <c r="AH181" s="66" t="str">
        <f>VLOOKUP(BHRAF201920[[#This Row],[OrgID]],'Practice Panel'!$A$14:$F$129,6,FALSE)</f>
        <v>East One</v>
      </c>
    </row>
    <row r="182" spans="1:34" x14ac:dyDescent="0.25">
      <c r="A182" s="1" t="s">
        <v>369</v>
      </c>
      <c r="B182" s="65">
        <v>44044</v>
      </c>
      <c r="C182" s="65">
        <v>44046</v>
      </c>
      <c r="D182" s="1" t="s">
        <v>346</v>
      </c>
      <c r="E182" s="66">
        <v>1025</v>
      </c>
      <c r="F182" s="66">
        <v>3</v>
      </c>
      <c r="G182" s="66">
        <v>3</v>
      </c>
      <c r="H182" s="1">
        <v>0</v>
      </c>
      <c r="I182" s="66">
        <v>0</v>
      </c>
      <c r="J182" s="66">
        <v>0</v>
      </c>
      <c r="K182" s="66">
        <v>0</v>
      </c>
      <c r="L182" s="66">
        <v>0</v>
      </c>
      <c r="M182" s="66">
        <v>0</v>
      </c>
      <c r="N182" s="66">
        <v>0</v>
      </c>
      <c r="O182" s="66">
        <v>0</v>
      </c>
      <c r="P182" s="66">
        <v>0</v>
      </c>
      <c r="Q182" s="66">
        <v>0</v>
      </c>
      <c r="R182" s="66">
        <v>0</v>
      </c>
      <c r="S182" s="66">
        <v>0</v>
      </c>
      <c r="T182" s="66">
        <v>0</v>
      </c>
      <c r="U182" s="66">
        <v>0</v>
      </c>
      <c r="V182" s="66">
        <v>0</v>
      </c>
      <c r="W182" s="66">
        <v>0</v>
      </c>
      <c r="X182" s="66">
        <v>0</v>
      </c>
      <c r="Y182" s="66">
        <v>0</v>
      </c>
      <c r="Z182" s="66">
        <v>0</v>
      </c>
      <c r="AA182" s="66">
        <v>0</v>
      </c>
      <c r="AB182" s="66">
        <v>0</v>
      </c>
      <c r="AC182" s="66">
        <v>2</v>
      </c>
      <c r="AD182" s="66">
        <v>0</v>
      </c>
      <c r="AE182" s="66">
        <v>0</v>
      </c>
      <c r="AF182" s="66">
        <v>0</v>
      </c>
      <c r="AG182" s="66" t="str">
        <f>VLOOKUP(BHRAF201920[[#This Row],[OrgID]],'Practice Panel'!$A$14:$F$129,4,FALSE)</f>
        <v>Havering</v>
      </c>
      <c r="AH182" s="66" t="str">
        <f>VLOOKUP(BHRAF201920[[#This Row],[OrgID]],'Practice Panel'!$A$14:$F$129,6,FALSE)</f>
        <v>Havering South</v>
      </c>
    </row>
    <row r="183" spans="1:34" x14ac:dyDescent="0.25">
      <c r="A183" s="1" t="s">
        <v>369</v>
      </c>
      <c r="B183" s="65">
        <v>44044</v>
      </c>
      <c r="C183" s="65">
        <v>44046</v>
      </c>
      <c r="D183" s="1" t="s">
        <v>250</v>
      </c>
      <c r="E183" s="66">
        <v>1885</v>
      </c>
      <c r="F183" s="66">
        <v>2</v>
      </c>
      <c r="G183" s="66">
        <v>2</v>
      </c>
      <c r="H183" s="1">
        <v>0</v>
      </c>
      <c r="I183" s="66">
        <v>0</v>
      </c>
      <c r="J183" s="66">
        <v>0</v>
      </c>
      <c r="K183" s="66">
        <v>0</v>
      </c>
      <c r="L183" s="66">
        <v>0</v>
      </c>
      <c r="M183" s="66">
        <v>0</v>
      </c>
      <c r="N183" s="66">
        <v>0</v>
      </c>
      <c r="O183" s="66">
        <v>0</v>
      </c>
      <c r="P183" s="66">
        <v>0</v>
      </c>
      <c r="Q183" s="66">
        <v>0</v>
      </c>
      <c r="R183" s="66">
        <v>0</v>
      </c>
      <c r="S183" s="66">
        <v>0</v>
      </c>
      <c r="T183" s="66">
        <v>0</v>
      </c>
      <c r="U183" s="66">
        <v>0</v>
      </c>
      <c r="V183" s="66">
        <v>0</v>
      </c>
      <c r="W183" s="66">
        <v>0</v>
      </c>
      <c r="X183" s="66">
        <v>0</v>
      </c>
      <c r="Y183" s="66">
        <v>0</v>
      </c>
      <c r="Z183" s="66">
        <v>0</v>
      </c>
      <c r="AA183" s="66">
        <v>0</v>
      </c>
      <c r="AB183" s="66">
        <v>0</v>
      </c>
      <c r="AC183" s="66">
        <v>0</v>
      </c>
      <c r="AD183" s="66">
        <v>0</v>
      </c>
      <c r="AE183" s="66">
        <v>0</v>
      </c>
      <c r="AF183" s="66">
        <v>0</v>
      </c>
      <c r="AG183" s="66" t="str">
        <f>VLOOKUP(BHRAF201920[[#This Row],[OrgID]],'Practice Panel'!$A$14:$F$129,4,FALSE)</f>
        <v>Barking</v>
      </c>
      <c r="AH183" s="66" t="str">
        <f>VLOOKUP(BHRAF201920[[#This Row],[OrgID]],'Practice Panel'!$A$14:$F$129,6,FALSE)</f>
        <v>West One</v>
      </c>
    </row>
    <row r="184" spans="1:34" x14ac:dyDescent="0.25">
      <c r="A184" s="1" t="s">
        <v>369</v>
      </c>
      <c r="B184" s="65">
        <v>44044</v>
      </c>
      <c r="C184" s="65">
        <v>44046</v>
      </c>
      <c r="D184" s="1" t="s">
        <v>330</v>
      </c>
      <c r="E184" s="66">
        <v>896</v>
      </c>
      <c r="F184" s="66">
        <v>2</v>
      </c>
      <c r="G184" s="66">
        <v>2</v>
      </c>
      <c r="H184" s="1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66">
        <v>0</v>
      </c>
      <c r="Z184" s="66">
        <v>0</v>
      </c>
      <c r="AA184" s="66">
        <v>0</v>
      </c>
      <c r="AB184" s="66">
        <v>0</v>
      </c>
      <c r="AC184" s="66">
        <v>0</v>
      </c>
      <c r="AD184" s="66">
        <v>0</v>
      </c>
      <c r="AE184" s="66">
        <v>0</v>
      </c>
      <c r="AF184" s="66">
        <v>0</v>
      </c>
      <c r="AG184" s="66" t="str">
        <f>VLOOKUP(BHRAF201920[[#This Row],[OrgID]],'Practice Panel'!$A$14:$F$129,4,FALSE)</f>
        <v>Havering</v>
      </c>
      <c r="AH184" s="66" t="str">
        <f>VLOOKUP(BHRAF201920[[#This Row],[OrgID]],'Practice Panel'!$A$14:$F$129,6,FALSE)</f>
        <v>Havering North</v>
      </c>
    </row>
    <row r="185" spans="1:34" x14ac:dyDescent="0.25">
      <c r="A185" s="1" t="s">
        <v>369</v>
      </c>
      <c r="B185" s="65">
        <v>44044</v>
      </c>
      <c r="C185" s="65">
        <v>44046</v>
      </c>
      <c r="D185" s="1" t="s">
        <v>266</v>
      </c>
      <c r="E185" s="66">
        <v>5277</v>
      </c>
      <c r="F185" s="66">
        <v>1</v>
      </c>
      <c r="G185" s="66">
        <v>1</v>
      </c>
      <c r="H185" s="1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66">
        <v>0</v>
      </c>
      <c r="Z185" s="66">
        <v>0</v>
      </c>
      <c r="AA185" s="66">
        <v>0</v>
      </c>
      <c r="AB185" s="66">
        <v>0</v>
      </c>
      <c r="AC185" s="66">
        <v>2</v>
      </c>
      <c r="AD185" s="66">
        <v>0</v>
      </c>
      <c r="AE185" s="66">
        <v>0</v>
      </c>
      <c r="AF185" s="66">
        <v>0</v>
      </c>
      <c r="AG185" s="66" t="str">
        <f>VLOOKUP(BHRAF201920[[#This Row],[OrgID]],'Practice Panel'!$A$14:$F$129,4,FALSE)</f>
        <v>Barking</v>
      </c>
      <c r="AH185" s="66" t="str">
        <f>VLOOKUP(BHRAF201920[[#This Row],[OrgID]],'Practice Panel'!$A$14:$F$129,6,FALSE)</f>
        <v>North</v>
      </c>
    </row>
    <row r="186" spans="1:34" x14ac:dyDescent="0.25">
      <c r="A186" s="1" t="s">
        <v>369</v>
      </c>
      <c r="B186" s="65">
        <v>44044</v>
      </c>
      <c r="C186" s="65">
        <v>44046</v>
      </c>
      <c r="D186" s="1" t="s">
        <v>352</v>
      </c>
      <c r="E186" s="66">
        <v>1517</v>
      </c>
      <c r="F186" s="66">
        <v>10</v>
      </c>
      <c r="G186" s="66">
        <v>10</v>
      </c>
      <c r="H186" s="1">
        <v>0</v>
      </c>
      <c r="I186" s="66">
        <v>0</v>
      </c>
      <c r="J186" s="66">
        <v>0</v>
      </c>
      <c r="K186" s="66">
        <v>0</v>
      </c>
      <c r="L186" s="66">
        <v>0</v>
      </c>
      <c r="M186" s="66">
        <v>0</v>
      </c>
      <c r="N186" s="66">
        <v>0</v>
      </c>
      <c r="O186" s="66">
        <v>0</v>
      </c>
      <c r="P186" s="66">
        <v>0</v>
      </c>
      <c r="Q186" s="66">
        <v>0</v>
      </c>
      <c r="R186" s="66">
        <v>0</v>
      </c>
      <c r="S186" s="66">
        <v>0</v>
      </c>
      <c r="T186" s="66">
        <v>0</v>
      </c>
      <c r="U186" s="66">
        <v>0</v>
      </c>
      <c r="V186" s="66">
        <v>0</v>
      </c>
      <c r="W186" s="66">
        <v>0</v>
      </c>
      <c r="X186" s="66">
        <v>0</v>
      </c>
      <c r="Y186" s="66">
        <v>0</v>
      </c>
      <c r="Z186" s="66">
        <v>0</v>
      </c>
      <c r="AA186" s="66">
        <v>0</v>
      </c>
      <c r="AB186" s="66">
        <v>0</v>
      </c>
      <c r="AC186" s="66">
        <v>0</v>
      </c>
      <c r="AD186" s="66">
        <v>0</v>
      </c>
      <c r="AE186" s="66">
        <v>0</v>
      </c>
      <c r="AF186" s="66">
        <v>0</v>
      </c>
      <c r="AG186" s="66" t="str">
        <f>VLOOKUP(BHRAF201920[[#This Row],[OrgID]],'Practice Panel'!$A$14:$F$129,4,FALSE)</f>
        <v>Havering</v>
      </c>
      <c r="AH186" s="66" t="str">
        <f>VLOOKUP(BHRAF201920[[#This Row],[OrgID]],'Practice Panel'!$A$14:$F$129,6,FALSE)</f>
        <v>Havering South</v>
      </c>
    </row>
    <row r="187" spans="1:34" x14ac:dyDescent="0.25">
      <c r="A187" s="1" t="s">
        <v>369</v>
      </c>
      <c r="B187" s="65">
        <v>44044</v>
      </c>
      <c r="C187" s="65">
        <v>44046</v>
      </c>
      <c r="D187" s="1" t="s">
        <v>358</v>
      </c>
      <c r="E187" s="66">
        <v>1150</v>
      </c>
      <c r="F187" s="66">
        <v>2</v>
      </c>
      <c r="G187" s="66">
        <v>2</v>
      </c>
      <c r="H187" s="1">
        <v>0</v>
      </c>
      <c r="I187" s="66">
        <v>0</v>
      </c>
      <c r="J187" s="66">
        <v>0</v>
      </c>
      <c r="K187" s="66">
        <v>0</v>
      </c>
      <c r="L187" s="66">
        <v>0</v>
      </c>
      <c r="M187" s="66">
        <v>0</v>
      </c>
      <c r="N187" s="66">
        <v>0</v>
      </c>
      <c r="O187" s="66">
        <v>0</v>
      </c>
      <c r="P187" s="66">
        <v>0</v>
      </c>
      <c r="Q187" s="66">
        <v>0</v>
      </c>
      <c r="R187" s="66">
        <v>0</v>
      </c>
      <c r="S187" s="66">
        <v>0</v>
      </c>
      <c r="T187" s="66">
        <v>0</v>
      </c>
      <c r="U187" s="66">
        <v>0</v>
      </c>
      <c r="V187" s="66">
        <v>0</v>
      </c>
      <c r="W187" s="66">
        <v>0</v>
      </c>
      <c r="X187" s="66">
        <v>0</v>
      </c>
      <c r="Y187" s="66">
        <v>0</v>
      </c>
      <c r="Z187" s="66">
        <v>0</v>
      </c>
      <c r="AA187" s="66">
        <v>0</v>
      </c>
      <c r="AB187" s="66">
        <v>0</v>
      </c>
      <c r="AC187" s="66">
        <v>5</v>
      </c>
      <c r="AD187" s="66">
        <v>0</v>
      </c>
      <c r="AE187" s="66">
        <v>0</v>
      </c>
      <c r="AF187" s="66">
        <v>0</v>
      </c>
      <c r="AG187" s="66" t="str">
        <f>VLOOKUP(BHRAF201920[[#This Row],[OrgID]],'Practice Panel'!$A$14:$F$129,4,FALSE)</f>
        <v>Havering</v>
      </c>
      <c r="AH187" s="66" t="str">
        <f>VLOOKUP(BHRAF201920[[#This Row],[OrgID]],'Practice Panel'!$A$14:$F$129,6,FALSE)</f>
        <v>Havering South</v>
      </c>
    </row>
    <row r="188" spans="1:34" x14ac:dyDescent="0.25">
      <c r="A188" s="1" t="s">
        <v>369</v>
      </c>
      <c r="B188" s="65">
        <v>44044</v>
      </c>
      <c r="C188" s="65">
        <v>44046</v>
      </c>
      <c r="D188" s="1" t="s">
        <v>322</v>
      </c>
      <c r="E188" s="66">
        <v>1750</v>
      </c>
      <c r="F188" s="66">
        <v>1</v>
      </c>
      <c r="G188" s="66">
        <v>1</v>
      </c>
      <c r="H188" s="1">
        <v>0</v>
      </c>
      <c r="I188" s="66">
        <v>0</v>
      </c>
      <c r="J188" s="66">
        <v>0</v>
      </c>
      <c r="K188" s="66">
        <v>0</v>
      </c>
      <c r="L188" s="66">
        <v>0</v>
      </c>
      <c r="M188" s="66">
        <v>0</v>
      </c>
      <c r="N188" s="66">
        <v>0</v>
      </c>
      <c r="O188" s="66">
        <v>0</v>
      </c>
      <c r="P188" s="66">
        <v>0</v>
      </c>
      <c r="Q188" s="66">
        <v>0</v>
      </c>
      <c r="R188" s="66">
        <v>0</v>
      </c>
      <c r="S188" s="66">
        <v>0</v>
      </c>
      <c r="T188" s="66">
        <v>0</v>
      </c>
      <c r="U188" s="66">
        <v>0</v>
      </c>
      <c r="V188" s="66">
        <v>0</v>
      </c>
      <c r="W188" s="66">
        <v>0</v>
      </c>
      <c r="X188" s="66">
        <v>0</v>
      </c>
      <c r="Y188" s="66">
        <v>0</v>
      </c>
      <c r="Z188" s="66">
        <v>0</v>
      </c>
      <c r="AA188" s="66">
        <v>0</v>
      </c>
      <c r="AB188" s="66">
        <v>0</v>
      </c>
      <c r="AC188" s="66">
        <v>2</v>
      </c>
      <c r="AD188" s="66">
        <v>0</v>
      </c>
      <c r="AE188" s="66">
        <v>0</v>
      </c>
      <c r="AF188" s="66">
        <v>0</v>
      </c>
      <c r="AG188" s="66" t="str">
        <f>VLOOKUP(BHRAF201920[[#This Row],[OrgID]],'Practice Panel'!$A$14:$F$129,4,FALSE)</f>
        <v>Havering</v>
      </c>
      <c r="AH188" s="66" t="str">
        <f>VLOOKUP(BHRAF201920[[#This Row],[OrgID]],'Practice Panel'!$A$14:$F$129,6,FALSE)</f>
        <v>Havering North</v>
      </c>
    </row>
    <row r="189" spans="1:34" x14ac:dyDescent="0.25">
      <c r="A189" s="1" t="s">
        <v>369</v>
      </c>
      <c r="B189" s="65">
        <v>44044</v>
      </c>
      <c r="C189" s="65">
        <v>44046</v>
      </c>
      <c r="D189" s="1" t="s">
        <v>248</v>
      </c>
      <c r="E189" s="66">
        <v>1157</v>
      </c>
      <c r="F189" s="66">
        <v>3</v>
      </c>
      <c r="G189" s="66">
        <v>3</v>
      </c>
      <c r="H189" s="1">
        <v>0</v>
      </c>
      <c r="I189" s="66">
        <v>0</v>
      </c>
      <c r="J189" s="66">
        <v>0</v>
      </c>
      <c r="K189" s="66">
        <v>0</v>
      </c>
      <c r="L189" s="66">
        <v>0</v>
      </c>
      <c r="M189" s="66">
        <v>0</v>
      </c>
      <c r="N189" s="66">
        <v>0</v>
      </c>
      <c r="O189" s="66">
        <v>0</v>
      </c>
      <c r="P189" s="66">
        <v>0</v>
      </c>
      <c r="Q189" s="66">
        <v>0</v>
      </c>
      <c r="R189" s="66">
        <v>0</v>
      </c>
      <c r="S189" s="66">
        <v>0</v>
      </c>
      <c r="T189" s="66">
        <v>0</v>
      </c>
      <c r="U189" s="66">
        <v>0</v>
      </c>
      <c r="V189" s="66">
        <v>0</v>
      </c>
      <c r="W189" s="66">
        <v>0</v>
      </c>
      <c r="X189" s="66">
        <v>0</v>
      </c>
      <c r="Y189" s="66">
        <v>0</v>
      </c>
      <c r="Z189" s="66">
        <v>0</v>
      </c>
      <c r="AA189" s="66">
        <v>0</v>
      </c>
      <c r="AB189" s="66">
        <v>0</v>
      </c>
      <c r="AC189" s="66">
        <v>3</v>
      </c>
      <c r="AD189" s="66">
        <v>0</v>
      </c>
      <c r="AE189" s="66">
        <v>0</v>
      </c>
      <c r="AF189" s="66">
        <v>0</v>
      </c>
      <c r="AG189" s="66" t="str">
        <f>VLOOKUP(BHRAF201920[[#This Row],[OrgID]],'Practice Panel'!$A$14:$F$129,4,FALSE)</f>
        <v>Barking</v>
      </c>
      <c r="AH189" s="66" t="str">
        <f>VLOOKUP(BHRAF201920[[#This Row],[OrgID]],'Practice Panel'!$A$14:$F$129,6,FALSE)</f>
        <v>West One</v>
      </c>
    </row>
    <row r="190" spans="1:34" x14ac:dyDescent="0.25">
      <c r="A190" s="1" t="s">
        <v>369</v>
      </c>
      <c r="B190" s="65">
        <v>44044</v>
      </c>
      <c r="C190" s="65">
        <v>44046</v>
      </c>
      <c r="D190" s="1" t="s">
        <v>288</v>
      </c>
      <c r="E190" s="66">
        <v>2313</v>
      </c>
      <c r="F190" s="66">
        <v>13</v>
      </c>
      <c r="G190" s="66">
        <v>13</v>
      </c>
      <c r="H190" s="1">
        <v>0</v>
      </c>
      <c r="I190" s="66">
        <v>0</v>
      </c>
      <c r="J190" s="66">
        <v>0</v>
      </c>
      <c r="K190" s="66">
        <v>0</v>
      </c>
      <c r="L190" s="66">
        <v>0</v>
      </c>
      <c r="M190" s="66">
        <v>0</v>
      </c>
      <c r="N190" s="66">
        <v>0</v>
      </c>
      <c r="O190" s="66">
        <v>0</v>
      </c>
      <c r="P190" s="66">
        <v>0</v>
      </c>
      <c r="Q190" s="66">
        <v>0</v>
      </c>
      <c r="R190" s="66">
        <v>0</v>
      </c>
      <c r="S190" s="66">
        <v>0</v>
      </c>
      <c r="T190" s="66">
        <v>0</v>
      </c>
      <c r="U190" s="66">
        <v>0</v>
      </c>
      <c r="V190" s="66">
        <v>0</v>
      </c>
      <c r="W190" s="66">
        <v>0</v>
      </c>
      <c r="X190" s="66">
        <v>0</v>
      </c>
      <c r="Y190" s="66">
        <v>0</v>
      </c>
      <c r="Z190" s="66">
        <v>0</v>
      </c>
      <c r="AA190" s="66">
        <v>0</v>
      </c>
      <c r="AB190" s="66">
        <v>0</v>
      </c>
      <c r="AC190" s="66">
        <v>3</v>
      </c>
      <c r="AD190" s="66">
        <v>0</v>
      </c>
      <c r="AE190" s="66">
        <v>0</v>
      </c>
      <c r="AF190" s="66">
        <v>0</v>
      </c>
      <c r="AG190" s="66" t="str">
        <f>VLOOKUP(BHRAF201920[[#This Row],[OrgID]],'Practice Panel'!$A$14:$F$129,4,FALSE)</f>
        <v>Havering</v>
      </c>
      <c r="AH190" s="66" t="str">
        <f>VLOOKUP(BHRAF201920[[#This Row],[OrgID]],'Practice Panel'!$A$14:$F$129,6,FALSE)</f>
        <v>Havering Crest</v>
      </c>
    </row>
    <row r="191" spans="1:34" x14ac:dyDescent="0.25">
      <c r="A191" s="1" t="s">
        <v>369</v>
      </c>
      <c r="B191" s="65">
        <v>44044</v>
      </c>
      <c r="C191" s="65">
        <v>44046</v>
      </c>
      <c r="D191" s="1" t="s">
        <v>231</v>
      </c>
      <c r="E191" s="66">
        <v>2072</v>
      </c>
      <c r="F191" s="66">
        <v>0</v>
      </c>
      <c r="G191" s="66">
        <v>0</v>
      </c>
      <c r="H191" s="1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66">
        <v>0</v>
      </c>
      <c r="Z191" s="66">
        <v>0</v>
      </c>
      <c r="AA191" s="66">
        <v>0</v>
      </c>
      <c r="AB191" s="66">
        <v>0</v>
      </c>
      <c r="AC191" s="66">
        <v>1</v>
      </c>
      <c r="AD191" s="66">
        <v>0</v>
      </c>
      <c r="AE191" s="66">
        <v>0</v>
      </c>
      <c r="AF191" s="66">
        <v>0</v>
      </c>
      <c r="AG191" s="66" t="str">
        <f>VLOOKUP(BHRAF201920[[#This Row],[OrgID]],'Practice Panel'!$A$14:$F$129,4,FALSE)</f>
        <v>Barking</v>
      </c>
      <c r="AH191" s="66" t="str">
        <f>VLOOKUP(BHRAF201920[[#This Row],[OrgID]],'Practice Panel'!$A$14:$F$129,6,FALSE)</f>
        <v>West</v>
      </c>
    </row>
    <row r="192" spans="1:34" x14ac:dyDescent="0.25">
      <c r="A192" s="1" t="s">
        <v>369</v>
      </c>
      <c r="B192" s="65">
        <v>44044</v>
      </c>
      <c r="C192" s="65">
        <v>44046</v>
      </c>
      <c r="D192" s="1" t="s">
        <v>278</v>
      </c>
      <c r="E192" s="66">
        <v>4754</v>
      </c>
      <c r="F192" s="66">
        <v>18</v>
      </c>
      <c r="G192" s="66">
        <v>17</v>
      </c>
      <c r="H192" s="1">
        <v>1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66">
        <v>0</v>
      </c>
      <c r="Z192" s="66">
        <v>0</v>
      </c>
      <c r="AA192" s="66">
        <v>0</v>
      </c>
      <c r="AB192" s="66">
        <v>0</v>
      </c>
      <c r="AC192" s="66">
        <v>3</v>
      </c>
      <c r="AD192" s="66">
        <v>0</v>
      </c>
      <c r="AE192" s="66">
        <v>0</v>
      </c>
      <c r="AF192" s="66">
        <v>0</v>
      </c>
      <c r="AG192" s="66" t="str">
        <f>VLOOKUP(BHRAF201920[[#This Row],[OrgID]],'Practice Panel'!$A$14:$F$129,4,FALSE)</f>
        <v>Barking</v>
      </c>
      <c r="AH192" s="66" t="str">
        <f>VLOOKUP(BHRAF201920[[#This Row],[OrgID]],'Practice Panel'!$A$14:$F$129,6,FALSE)</f>
        <v>Central</v>
      </c>
    </row>
    <row r="193" spans="1:34" x14ac:dyDescent="0.25">
      <c r="A193" s="1" t="s">
        <v>369</v>
      </c>
      <c r="B193" s="65">
        <v>44044</v>
      </c>
      <c r="C193" s="65">
        <v>44046</v>
      </c>
      <c r="D193" s="1" t="s">
        <v>85</v>
      </c>
      <c r="E193" s="66">
        <v>2004</v>
      </c>
      <c r="F193" s="66">
        <v>7</v>
      </c>
      <c r="G193" s="66">
        <v>6</v>
      </c>
      <c r="H193" s="1">
        <v>1</v>
      </c>
      <c r="I193" s="66">
        <v>0</v>
      </c>
      <c r="J193" s="66">
        <v>0</v>
      </c>
      <c r="K193" s="66">
        <v>0</v>
      </c>
      <c r="L193" s="66">
        <v>0</v>
      </c>
      <c r="M193" s="66">
        <v>0</v>
      </c>
      <c r="N193" s="66">
        <v>0</v>
      </c>
      <c r="O193" s="66">
        <v>0</v>
      </c>
      <c r="P193" s="66">
        <v>0</v>
      </c>
      <c r="Q193" s="66">
        <v>0</v>
      </c>
      <c r="R193" s="66">
        <v>0</v>
      </c>
      <c r="S193" s="66">
        <v>0</v>
      </c>
      <c r="T193" s="66">
        <v>0</v>
      </c>
      <c r="U193" s="66">
        <v>0</v>
      </c>
      <c r="V193" s="66">
        <v>0</v>
      </c>
      <c r="W193" s="66">
        <v>0</v>
      </c>
      <c r="X193" s="66">
        <v>0</v>
      </c>
      <c r="Y193" s="66">
        <v>0</v>
      </c>
      <c r="Z193" s="66">
        <v>0</v>
      </c>
      <c r="AA193" s="66">
        <v>0</v>
      </c>
      <c r="AB193" s="66">
        <v>0</v>
      </c>
      <c r="AC193" s="66">
        <v>5</v>
      </c>
      <c r="AD193" s="66">
        <v>0</v>
      </c>
      <c r="AE193" s="66">
        <v>0</v>
      </c>
      <c r="AF193" s="66">
        <v>0</v>
      </c>
      <c r="AG193" s="66" t="str">
        <f>VLOOKUP(BHRAF201920[[#This Row],[OrgID]],'Practice Panel'!$A$14:$F$129,4,FALSE)</f>
        <v>Redbridge</v>
      </c>
      <c r="AH193" s="66" t="str">
        <f>VLOOKUP(BHRAF201920[[#This Row],[OrgID]],'Practice Panel'!$A$14:$F$129,6,FALSE)</f>
        <v>Wanstead &amp; Woodford</v>
      </c>
    </row>
    <row r="194" spans="1:34" x14ac:dyDescent="0.25">
      <c r="A194" s="1" t="s">
        <v>369</v>
      </c>
      <c r="B194" s="65">
        <v>44044</v>
      </c>
      <c r="C194" s="65">
        <v>44046</v>
      </c>
      <c r="D194" s="1" t="s">
        <v>243</v>
      </c>
      <c r="E194" s="66">
        <v>4995</v>
      </c>
      <c r="F194" s="66">
        <v>8</v>
      </c>
      <c r="G194" s="66">
        <v>7</v>
      </c>
      <c r="H194" s="1">
        <v>1</v>
      </c>
      <c r="I194" s="66">
        <v>0</v>
      </c>
      <c r="J194" s="66">
        <v>0</v>
      </c>
      <c r="K194" s="66">
        <v>0</v>
      </c>
      <c r="L194" s="66">
        <v>0</v>
      </c>
      <c r="M194" s="66">
        <v>0</v>
      </c>
      <c r="N194" s="66">
        <v>0</v>
      </c>
      <c r="O194" s="66">
        <v>0</v>
      </c>
      <c r="P194" s="66">
        <v>0</v>
      </c>
      <c r="Q194" s="66">
        <v>0</v>
      </c>
      <c r="R194" s="66">
        <v>0</v>
      </c>
      <c r="S194" s="66">
        <v>0</v>
      </c>
      <c r="T194" s="66">
        <v>0</v>
      </c>
      <c r="U194" s="66">
        <v>0</v>
      </c>
      <c r="V194" s="66">
        <v>0</v>
      </c>
      <c r="W194" s="66">
        <v>0</v>
      </c>
      <c r="X194" s="66">
        <v>0</v>
      </c>
      <c r="Y194" s="66">
        <v>0</v>
      </c>
      <c r="Z194" s="66">
        <v>0</v>
      </c>
      <c r="AA194" s="66">
        <v>0</v>
      </c>
      <c r="AB194" s="66">
        <v>0</v>
      </c>
      <c r="AC194" s="66">
        <v>6</v>
      </c>
      <c r="AD194" s="66">
        <v>0</v>
      </c>
      <c r="AE194" s="66">
        <v>0</v>
      </c>
      <c r="AF194" s="66">
        <v>0</v>
      </c>
      <c r="AG194" s="66" t="str">
        <f>VLOOKUP(BHRAF201920[[#This Row],[OrgID]],'Practice Panel'!$A$14:$F$129,4,FALSE)</f>
        <v>Barking</v>
      </c>
      <c r="AH194" s="66" t="str">
        <f>VLOOKUP(BHRAF201920[[#This Row],[OrgID]],'Practice Panel'!$A$14:$F$129,6,FALSE)</f>
        <v>West One</v>
      </c>
    </row>
    <row r="195" spans="1:34" x14ac:dyDescent="0.25">
      <c r="A195" s="1" t="s">
        <v>369</v>
      </c>
      <c r="B195" s="65">
        <v>44044</v>
      </c>
      <c r="C195" s="65">
        <v>44046</v>
      </c>
      <c r="D195" s="1" t="s">
        <v>336</v>
      </c>
      <c r="E195" s="66">
        <v>4145</v>
      </c>
      <c r="F195" s="66">
        <v>10</v>
      </c>
      <c r="G195" s="66">
        <v>9</v>
      </c>
      <c r="H195" s="1">
        <v>1</v>
      </c>
      <c r="I195" s="66">
        <v>1</v>
      </c>
      <c r="J195" s="66">
        <v>0</v>
      </c>
      <c r="K195" s="66">
        <v>0</v>
      </c>
      <c r="L195" s="66">
        <v>0</v>
      </c>
      <c r="M195" s="66">
        <v>0</v>
      </c>
      <c r="N195" s="66">
        <v>0</v>
      </c>
      <c r="O195" s="66">
        <v>0</v>
      </c>
      <c r="P195" s="66">
        <v>0</v>
      </c>
      <c r="Q195" s="66">
        <v>0</v>
      </c>
      <c r="R195" s="66">
        <v>0</v>
      </c>
      <c r="S195" s="66">
        <v>0</v>
      </c>
      <c r="T195" s="66">
        <v>0</v>
      </c>
      <c r="U195" s="66">
        <v>0</v>
      </c>
      <c r="V195" s="66">
        <v>0</v>
      </c>
      <c r="W195" s="66">
        <v>0</v>
      </c>
      <c r="X195" s="66">
        <v>0</v>
      </c>
      <c r="Y195" s="66">
        <v>0</v>
      </c>
      <c r="Z195" s="66">
        <v>0</v>
      </c>
      <c r="AA195" s="66">
        <v>0</v>
      </c>
      <c r="AB195" s="66">
        <v>0</v>
      </c>
      <c r="AC195" s="66">
        <v>4</v>
      </c>
      <c r="AD195" s="66">
        <v>0</v>
      </c>
      <c r="AE195" s="66">
        <v>0</v>
      </c>
      <c r="AF195" s="66">
        <v>0</v>
      </c>
      <c r="AG195" s="66" t="str">
        <f>VLOOKUP(BHRAF201920[[#This Row],[OrgID]],'Practice Panel'!$A$14:$F$129,4,FALSE)</f>
        <v>Havering</v>
      </c>
      <c r="AH195" s="66" t="str">
        <f>VLOOKUP(BHRAF201920[[#This Row],[OrgID]],'Practice Panel'!$A$14:$F$129,6,FALSE)</f>
        <v>Havering South</v>
      </c>
    </row>
    <row r="196" spans="1:34" x14ac:dyDescent="0.25">
      <c r="A196" s="1" t="s">
        <v>369</v>
      </c>
      <c r="B196" s="65">
        <v>44044</v>
      </c>
      <c r="C196" s="65">
        <v>44046</v>
      </c>
      <c r="D196" s="1" t="s">
        <v>237</v>
      </c>
      <c r="E196" s="66">
        <v>1752</v>
      </c>
      <c r="F196" s="66">
        <v>3</v>
      </c>
      <c r="G196" s="66">
        <v>2</v>
      </c>
      <c r="H196" s="1">
        <v>1</v>
      </c>
      <c r="I196" s="66">
        <v>0</v>
      </c>
      <c r="J196" s="66">
        <v>0</v>
      </c>
      <c r="K196" s="66">
        <v>0</v>
      </c>
      <c r="L196" s="66">
        <v>0</v>
      </c>
      <c r="M196" s="66">
        <v>0</v>
      </c>
      <c r="N196" s="66">
        <v>0</v>
      </c>
      <c r="O196" s="66">
        <v>0</v>
      </c>
      <c r="P196" s="66">
        <v>0</v>
      </c>
      <c r="Q196" s="66">
        <v>0</v>
      </c>
      <c r="R196" s="66">
        <v>0</v>
      </c>
      <c r="S196" s="66">
        <v>0</v>
      </c>
      <c r="T196" s="66">
        <v>0</v>
      </c>
      <c r="U196" s="66">
        <v>0</v>
      </c>
      <c r="V196" s="66">
        <v>0</v>
      </c>
      <c r="W196" s="66">
        <v>0</v>
      </c>
      <c r="X196" s="66">
        <v>0</v>
      </c>
      <c r="Y196" s="66">
        <v>0</v>
      </c>
      <c r="Z196" s="66">
        <v>0</v>
      </c>
      <c r="AA196" s="66">
        <v>0</v>
      </c>
      <c r="AB196" s="66">
        <v>0</v>
      </c>
      <c r="AC196" s="66">
        <v>2</v>
      </c>
      <c r="AD196" s="66">
        <v>0</v>
      </c>
      <c r="AE196" s="66">
        <v>0</v>
      </c>
      <c r="AF196" s="66">
        <v>0</v>
      </c>
      <c r="AG196" s="66" t="str">
        <f>VLOOKUP(BHRAF201920[[#This Row],[OrgID]],'Practice Panel'!$A$14:$F$129,4,FALSE)</f>
        <v>Barking</v>
      </c>
      <c r="AH196" s="66" t="str">
        <f>VLOOKUP(BHRAF201920[[#This Row],[OrgID]],'Practice Panel'!$A$14:$F$129,6,FALSE)</f>
        <v>West</v>
      </c>
    </row>
    <row r="197" spans="1:34" x14ac:dyDescent="0.25">
      <c r="A197" s="1" t="s">
        <v>369</v>
      </c>
      <c r="B197" s="65">
        <v>44044</v>
      </c>
      <c r="C197" s="65">
        <v>44046</v>
      </c>
      <c r="D197" s="1" t="s">
        <v>263</v>
      </c>
      <c r="E197" s="66">
        <v>2613</v>
      </c>
      <c r="F197" s="66">
        <v>3</v>
      </c>
      <c r="G197" s="66">
        <v>2</v>
      </c>
      <c r="H197" s="1">
        <v>1</v>
      </c>
      <c r="I197" s="66">
        <v>0</v>
      </c>
      <c r="J197" s="66">
        <v>0</v>
      </c>
      <c r="K197" s="66">
        <v>0</v>
      </c>
      <c r="L197" s="66">
        <v>0</v>
      </c>
      <c r="M197" s="66">
        <v>0</v>
      </c>
      <c r="N197" s="66">
        <v>0</v>
      </c>
      <c r="O197" s="66">
        <v>0</v>
      </c>
      <c r="P197" s="66">
        <v>0</v>
      </c>
      <c r="Q197" s="66">
        <v>0</v>
      </c>
      <c r="R197" s="66">
        <v>0</v>
      </c>
      <c r="S197" s="66">
        <v>0</v>
      </c>
      <c r="T197" s="66">
        <v>0</v>
      </c>
      <c r="U197" s="66">
        <v>0</v>
      </c>
      <c r="V197" s="66">
        <v>0</v>
      </c>
      <c r="W197" s="66">
        <v>0</v>
      </c>
      <c r="X197" s="66">
        <v>0</v>
      </c>
      <c r="Y197" s="66">
        <v>0</v>
      </c>
      <c r="Z197" s="66">
        <v>0</v>
      </c>
      <c r="AA197" s="66">
        <v>0</v>
      </c>
      <c r="AB197" s="66">
        <v>0</v>
      </c>
      <c r="AC197" s="66">
        <v>2</v>
      </c>
      <c r="AD197" s="66">
        <v>0</v>
      </c>
      <c r="AE197" s="66">
        <v>0</v>
      </c>
      <c r="AF197" s="66">
        <v>0</v>
      </c>
      <c r="AG197" s="66" t="str">
        <f>VLOOKUP(BHRAF201920[[#This Row],[OrgID]],'Practice Panel'!$A$14:$F$129,4,FALSE)</f>
        <v>Barking</v>
      </c>
      <c r="AH197" s="66" t="str">
        <f>VLOOKUP(BHRAF201920[[#This Row],[OrgID]],'Practice Panel'!$A$14:$F$129,6,FALSE)</f>
        <v>North</v>
      </c>
    </row>
    <row r="198" spans="1:34" x14ac:dyDescent="0.25">
      <c r="A198" s="1" t="s">
        <v>369</v>
      </c>
      <c r="B198" s="65">
        <v>44044</v>
      </c>
      <c r="C198" s="65">
        <v>44046</v>
      </c>
      <c r="D198" s="1" t="s">
        <v>298</v>
      </c>
      <c r="E198" s="66">
        <v>5276</v>
      </c>
      <c r="F198" s="66">
        <v>6</v>
      </c>
      <c r="G198" s="66">
        <v>5</v>
      </c>
      <c r="H198" s="1">
        <v>1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1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66">
        <v>0</v>
      </c>
      <c r="Z198" s="66">
        <v>0</v>
      </c>
      <c r="AA198" s="66">
        <v>0</v>
      </c>
      <c r="AB198" s="66">
        <v>0</v>
      </c>
      <c r="AC198" s="66">
        <v>11</v>
      </c>
      <c r="AD198" s="66">
        <v>0</v>
      </c>
      <c r="AE198" s="66">
        <v>0</v>
      </c>
      <c r="AF198" s="66">
        <v>0</v>
      </c>
      <c r="AG198" s="66" t="str">
        <f>VLOOKUP(BHRAF201920[[#This Row],[OrgID]],'Practice Panel'!$A$14:$F$129,4,FALSE)</f>
        <v>Havering</v>
      </c>
      <c r="AH198" s="66" t="str">
        <f>VLOOKUP(BHRAF201920[[#This Row],[OrgID]],'Practice Panel'!$A$14:$F$129,6,FALSE)</f>
        <v>Havering Marshall</v>
      </c>
    </row>
    <row r="199" spans="1:34" x14ac:dyDescent="0.25">
      <c r="A199" s="1" t="s">
        <v>369</v>
      </c>
      <c r="B199" s="65">
        <v>44044</v>
      </c>
      <c r="C199" s="65">
        <v>44046</v>
      </c>
      <c r="D199" s="1" t="s">
        <v>220</v>
      </c>
      <c r="E199" s="66">
        <v>1158</v>
      </c>
      <c r="F199" s="66">
        <v>4</v>
      </c>
      <c r="G199" s="66">
        <v>4</v>
      </c>
      <c r="H199" s="1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1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66">
        <v>0</v>
      </c>
      <c r="Z199" s="66">
        <v>0</v>
      </c>
      <c r="AA199" s="66">
        <v>0</v>
      </c>
      <c r="AB199" s="66">
        <v>0</v>
      </c>
      <c r="AC199" s="66">
        <v>2</v>
      </c>
      <c r="AD199" s="66">
        <v>0</v>
      </c>
      <c r="AE199" s="66">
        <v>0</v>
      </c>
      <c r="AF199" s="66">
        <v>0</v>
      </c>
      <c r="AG199" s="66" t="str">
        <f>VLOOKUP(BHRAF201920[[#This Row],[OrgID]],'Practice Panel'!$A$14:$F$129,4,FALSE)</f>
        <v>Barking</v>
      </c>
      <c r="AH199" s="66" t="str">
        <f>VLOOKUP(BHRAF201920[[#This Row],[OrgID]],'Practice Panel'!$A$14:$F$129,6,FALSE)</f>
        <v>East One</v>
      </c>
    </row>
    <row r="200" spans="1:34" x14ac:dyDescent="0.25">
      <c r="A200" s="1" t="s">
        <v>369</v>
      </c>
      <c r="B200" s="65">
        <v>44044</v>
      </c>
      <c r="C200" s="65">
        <v>44046</v>
      </c>
      <c r="D200" s="1" t="s">
        <v>108</v>
      </c>
      <c r="E200" s="66">
        <v>1051</v>
      </c>
      <c r="F200" s="66">
        <v>0</v>
      </c>
      <c r="G200" s="66">
        <v>0</v>
      </c>
      <c r="H200" s="1">
        <v>0</v>
      </c>
      <c r="I200" s="66">
        <v>0</v>
      </c>
      <c r="J200" s="66">
        <v>0</v>
      </c>
      <c r="K200" s="66">
        <v>0</v>
      </c>
      <c r="L200" s="66">
        <v>0</v>
      </c>
      <c r="M200" s="66">
        <v>0</v>
      </c>
      <c r="N200" s="66">
        <v>0</v>
      </c>
      <c r="O200" s="66">
        <v>0</v>
      </c>
      <c r="P200" s="66">
        <v>0</v>
      </c>
      <c r="Q200" s="66">
        <v>0</v>
      </c>
      <c r="R200" s="66">
        <v>0</v>
      </c>
      <c r="S200" s="66">
        <v>0</v>
      </c>
      <c r="T200" s="66">
        <v>0</v>
      </c>
      <c r="U200" s="66">
        <v>1</v>
      </c>
      <c r="V200" s="66">
        <v>0</v>
      </c>
      <c r="W200" s="66">
        <v>0</v>
      </c>
      <c r="X200" s="66">
        <v>0</v>
      </c>
      <c r="Y200" s="66">
        <v>0</v>
      </c>
      <c r="Z200" s="66">
        <v>0</v>
      </c>
      <c r="AA200" s="66">
        <v>0</v>
      </c>
      <c r="AB200" s="66">
        <v>0</v>
      </c>
      <c r="AC200" s="66">
        <v>3</v>
      </c>
      <c r="AD200" s="66">
        <v>0</v>
      </c>
      <c r="AE200" s="66">
        <v>0</v>
      </c>
      <c r="AF200" s="66">
        <v>0</v>
      </c>
      <c r="AG200" s="66" t="str">
        <f>VLOOKUP(BHRAF201920[[#This Row],[OrgID]],'Practice Panel'!$A$14:$F$129,4,FALSE)</f>
        <v>Redbridge</v>
      </c>
      <c r="AH200" s="66" t="str">
        <f>VLOOKUP(BHRAF201920[[#This Row],[OrgID]],'Practice Panel'!$A$14:$F$129,6,FALSE)</f>
        <v>Fairlop</v>
      </c>
    </row>
    <row r="201" spans="1:34" x14ac:dyDescent="0.25">
      <c r="A201" s="1" t="s">
        <v>369</v>
      </c>
      <c r="B201" s="65">
        <v>44044</v>
      </c>
      <c r="C201" s="65">
        <v>44046</v>
      </c>
      <c r="D201" s="1" t="s">
        <v>344</v>
      </c>
      <c r="E201" s="66">
        <v>8779</v>
      </c>
      <c r="F201" s="66">
        <v>9</v>
      </c>
      <c r="G201" s="66">
        <v>9</v>
      </c>
      <c r="H201" s="1">
        <v>0</v>
      </c>
      <c r="I201" s="66">
        <v>0</v>
      </c>
      <c r="J201" s="66">
        <v>0</v>
      </c>
      <c r="K201" s="66">
        <v>0</v>
      </c>
      <c r="L201" s="66">
        <v>0</v>
      </c>
      <c r="M201" s="66">
        <v>0</v>
      </c>
      <c r="N201" s="66">
        <v>0</v>
      </c>
      <c r="O201" s="66">
        <v>0</v>
      </c>
      <c r="P201" s="66">
        <v>0</v>
      </c>
      <c r="Q201" s="66">
        <v>0</v>
      </c>
      <c r="R201" s="66">
        <v>0</v>
      </c>
      <c r="S201" s="66">
        <v>0</v>
      </c>
      <c r="T201" s="66">
        <v>0</v>
      </c>
      <c r="U201" s="66">
        <v>2</v>
      </c>
      <c r="V201" s="66">
        <v>0</v>
      </c>
      <c r="W201" s="66">
        <v>0</v>
      </c>
      <c r="X201" s="66">
        <v>0</v>
      </c>
      <c r="Y201" s="66">
        <v>0</v>
      </c>
      <c r="Z201" s="66">
        <v>0</v>
      </c>
      <c r="AA201" s="66">
        <v>0</v>
      </c>
      <c r="AB201" s="66">
        <v>0</v>
      </c>
      <c r="AC201" s="66">
        <v>9</v>
      </c>
      <c r="AD201" s="66">
        <v>0</v>
      </c>
      <c r="AE201" s="66">
        <v>0</v>
      </c>
      <c r="AF201" s="66">
        <v>0</v>
      </c>
      <c r="AG201" s="66" t="str">
        <f>VLOOKUP(BHRAF201920[[#This Row],[OrgID]],'Practice Panel'!$A$14:$F$129,4,FALSE)</f>
        <v>Havering</v>
      </c>
      <c r="AH201" s="66" t="str">
        <f>VLOOKUP(BHRAF201920[[#This Row],[OrgID]],'Practice Panel'!$A$14:$F$129,6,FALSE)</f>
        <v>Havering South</v>
      </c>
    </row>
    <row r="202" spans="1:34" x14ac:dyDescent="0.25">
      <c r="A202" s="1" t="s">
        <v>369</v>
      </c>
      <c r="B202" s="65">
        <v>44044</v>
      </c>
      <c r="C202" s="65">
        <v>44046</v>
      </c>
      <c r="D202" s="1" t="s">
        <v>300</v>
      </c>
      <c r="E202" s="66">
        <v>4834</v>
      </c>
      <c r="F202" s="66">
        <v>6</v>
      </c>
      <c r="G202" s="66">
        <v>6</v>
      </c>
      <c r="H202" s="1">
        <v>0</v>
      </c>
      <c r="I202" s="66">
        <v>0</v>
      </c>
      <c r="J202" s="66">
        <v>0</v>
      </c>
      <c r="K202" s="66">
        <v>0</v>
      </c>
      <c r="L202" s="66">
        <v>0</v>
      </c>
      <c r="M202" s="66">
        <v>0</v>
      </c>
      <c r="N202" s="66">
        <v>0</v>
      </c>
      <c r="O202" s="66">
        <v>0</v>
      </c>
      <c r="P202" s="66">
        <v>0</v>
      </c>
      <c r="Q202" s="66">
        <v>0</v>
      </c>
      <c r="R202" s="66">
        <v>0</v>
      </c>
      <c r="S202" s="66">
        <v>0</v>
      </c>
      <c r="T202" s="66">
        <v>0</v>
      </c>
      <c r="U202" s="66">
        <v>1</v>
      </c>
      <c r="V202" s="66">
        <v>0</v>
      </c>
      <c r="W202" s="66">
        <v>0</v>
      </c>
      <c r="X202" s="66">
        <v>0</v>
      </c>
      <c r="Y202" s="66">
        <v>0</v>
      </c>
      <c r="Z202" s="66">
        <v>0</v>
      </c>
      <c r="AA202" s="66">
        <v>0</v>
      </c>
      <c r="AB202" s="66">
        <v>0</v>
      </c>
      <c r="AC202" s="66">
        <v>3</v>
      </c>
      <c r="AD202" s="66">
        <v>0</v>
      </c>
      <c r="AE202" s="66">
        <v>0</v>
      </c>
      <c r="AF202" s="66">
        <v>0</v>
      </c>
      <c r="AG202" s="66" t="str">
        <f>VLOOKUP(BHRAF201920[[#This Row],[OrgID]],'Practice Panel'!$A$14:$F$129,4,FALSE)</f>
        <v>Havering</v>
      </c>
      <c r="AH202" s="66" t="str">
        <f>VLOOKUP(BHRAF201920[[#This Row],[OrgID]],'Practice Panel'!$A$14:$F$129,6,FALSE)</f>
        <v>Havering Marshall</v>
      </c>
    </row>
    <row r="203" spans="1:34" x14ac:dyDescent="0.25">
      <c r="A203" s="1" t="s">
        <v>369</v>
      </c>
      <c r="B203" s="65">
        <v>44044</v>
      </c>
      <c r="C203" s="65">
        <v>44046</v>
      </c>
      <c r="D203" s="1" t="s">
        <v>208</v>
      </c>
      <c r="E203" s="66">
        <v>2816</v>
      </c>
      <c r="F203" s="66">
        <v>2</v>
      </c>
      <c r="G203" s="66">
        <v>2</v>
      </c>
      <c r="H203" s="1">
        <v>0</v>
      </c>
      <c r="I203" s="66">
        <v>0</v>
      </c>
      <c r="J203" s="66">
        <v>0</v>
      </c>
      <c r="K203" s="66">
        <v>0</v>
      </c>
      <c r="L203" s="66">
        <v>0</v>
      </c>
      <c r="M203" s="66">
        <v>0</v>
      </c>
      <c r="N203" s="66">
        <v>0</v>
      </c>
      <c r="O203" s="66">
        <v>0</v>
      </c>
      <c r="P203" s="66">
        <v>0</v>
      </c>
      <c r="Q203" s="66">
        <v>0</v>
      </c>
      <c r="R203" s="66">
        <v>0</v>
      </c>
      <c r="S203" s="66">
        <v>0</v>
      </c>
      <c r="T203" s="66">
        <v>0</v>
      </c>
      <c r="U203" s="66">
        <v>1</v>
      </c>
      <c r="V203" s="66">
        <v>1</v>
      </c>
      <c r="W203" s="66">
        <v>0</v>
      </c>
      <c r="X203" s="66">
        <v>0</v>
      </c>
      <c r="Y203" s="66">
        <v>0</v>
      </c>
      <c r="Z203" s="66">
        <v>0</v>
      </c>
      <c r="AA203" s="66">
        <v>0</v>
      </c>
      <c r="AB203" s="66">
        <v>0</v>
      </c>
      <c r="AC203" s="66">
        <v>4</v>
      </c>
      <c r="AD203" s="66">
        <v>0</v>
      </c>
      <c r="AE203" s="66">
        <v>1</v>
      </c>
      <c r="AF203" s="66">
        <v>0</v>
      </c>
      <c r="AG203" s="66" t="str">
        <f>VLOOKUP(BHRAF201920[[#This Row],[OrgID]],'Practice Panel'!$A$14:$F$129,4,FALSE)</f>
        <v>Barking</v>
      </c>
      <c r="AH203" s="66" t="str">
        <f>VLOOKUP(BHRAF201920[[#This Row],[OrgID]],'Practice Panel'!$A$14:$F$129,6,FALSE)</f>
        <v>East One</v>
      </c>
    </row>
    <row r="204" spans="1:34" x14ac:dyDescent="0.25">
      <c r="A204" s="1" t="s">
        <v>369</v>
      </c>
      <c r="B204" s="65">
        <v>44044</v>
      </c>
      <c r="C204" s="65">
        <v>44046</v>
      </c>
      <c r="D204" s="1" t="s">
        <v>320</v>
      </c>
      <c r="E204" s="66">
        <v>4679</v>
      </c>
      <c r="F204" s="66">
        <v>5</v>
      </c>
      <c r="G204" s="66">
        <v>5</v>
      </c>
      <c r="H204" s="1">
        <v>0</v>
      </c>
      <c r="I204" s="66">
        <v>0</v>
      </c>
      <c r="J204" s="66">
        <v>0</v>
      </c>
      <c r="K204" s="66">
        <v>0</v>
      </c>
      <c r="L204" s="66">
        <v>0</v>
      </c>
      <c r="M204" s="66">
        <v>0</v>
      </c>
      <c r="N204" s="66">
        <v>0</v>
      </c>
      <c r="O204" s="66">
        <v>0</v>
      </c>
      <c r="P204" s="66">
        <v>0</v>
      </c>
      <c r="Q204" s="66">
        <v>0</v>
      </c>
      <c r="R204" s="66">
        <v>0</v>
      </c>
      <c r="S204" s="66">
        <v>0</v>
      </c>
      <c r="T204" s="66">
        <v>0</v>
      </c>
      <c r="U204" s="66">
        <v>1</v>
      </c>
      <c r="V204" s="66">
        <v>0</v>
      </c>
      <c r="W204" s="66">
        <v>0</v>
      </c>
      <c r="X204" s="66">
        <v>0</v>
      </c>
      <c r="Y204" s="66">
        <v>0</v>
      </c>
      <c r="Z204" s="66">
        <v>0</v>
      </c>
      <c r="AA204" s="66">
        <v>0</v>
      </c>
      <c r="AB204" s="66">
        <v>0</v>
      </c>
      <c r="AC204" s="66">
        <v>6</v>
      </c>
      <c r="AD204" s="66">
        <v>0</v>
      </c>
      <c r="AE204" s="66">
        <v>0</v>
      </c>
      <c r="AF204" s="66">
        <v>0</v>
      </c>
      <c r="AG204" s="66" t="str">
        <f>VLOOKUP(BHRAF201920[[#This Row],[OrgID]],'Practice Panel'!$A$14:$F$129,4,FALSE)</f>
        <v>Havering</v>
      </c>
      <c r="AH204" s="66" t="str">
        <f>VLOOKUP(BHRAF201920[[#This Row],[OrgID]],'Practice Panel'!$A$14:$F$129,6,FALSE)</f>
        <v>Havering North</v>
      </c>
    </row>
    <row r="205" spans="1:34" x14ac:dyDescent="0.25">
      <c r="A205" s="1" t="s">
        <v>369</v>
      </c>
      <c r="B205" s="65">
        <v>44044</v>
      </c>
      <c r="C205" s="65">
        <v>44046</v>
      </c>
      <c r="D205" s="1" t="s">
        <v>326</v>
      </c>
      <c r="E205" s="66">
        <v>5473</v>
      </c>
      <c r="F205" s="66">
        <v>1</v>
      </c>
      <c r="G205" s="66">
        <v>1</v>
      </c>
      <c r="H205" s="1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1</v>
      </c>
      <c r="V205" s="66">
        <v>0</v>
      </c>
      <c r="W205" s="66">
        <v>0</v>
      </c>
      <c r="X205" s="66">
        <v>0</v>
      </c>
      <c r="Y205" s="66">
        <v>0</v>
      </c>
      <c r="Z205" s="66">
        <v>0</v>
      </c>
      <c r="AA205" s="66">
        <v>0</v>
      </c>
      <c r="AB205" s="66">
        <v>0</v>
      </c>
      <c r="AC205" s="66">
        <v>14</v>
      </c>
      <c r="AD205" s="66">
        <v>0</v>
      </c>
      <c r="AE205" s="66">
        <v>0</v>
      </c>
      <c r="AF205" s="66">
        <v>0</v>
      </c>
      <c r="AG205" s="66" t="str">
        <f>VLOOKUP(BHRAF201920[[#This Row],[OrgID]],'Practice Panel'!$A$14:$F$129,4,FALSE)</f>
        <v>Havering</v>
      </c>
      <c r="AH205" s="66" t="str">
        <f>VLOOKUP(BHRAF201920[[#This Row],[OrgID]],'Practice Panel'!$A$14:$F$129,6,FALSE)</f>
        <v>Havering North</v>
      </c>
    </row>
    <row r="206" spans="1:34" x14ac:dyDescent="0.25">
      <c r="A206" s="1" t="s">
        <v>369</v>
      </c>
      <c r="B206" s="65">
        <v>44044</v>
      </c>
      <c r="C206" s="65">
        <v>44046</v>
      </c>
      <c r="D206" s="1" t="s">
        <v>276</v>
      </c>
      <c r="E206" s="66">
        <v>1329</v>
      </c>
      <c r="F206" s="66">
        <v>9</v>
      </c>
      <c r="G206" s="66">
        <v>9</v>
      </c>
      <c r="H206" s="1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1</v>
      </c>
      <c r="V206" s="66">
        <v>0</v>
      </c>
      <c r="W206" s="66">
        <v>0</v>
      </c>
      <c r="X206" s="66">
        <v>0</v>
      </c>
      <c r="Y206" s="66">
        <v>0</v>
      </c>
      <c r="Z206" s="66">
        <v>0</v>
      </c>
      <c r="AA206" s="66">
        <v>0</v>
      </c>
      <c r="AB206" s="66">
        <v>0</v>
      </c>
      <c r="AC206" s="66">
        <v>2</v>
      </c>
      <c r="AD206" s="66">
        <v>0</v>
      </c>
      <c r="AE206" s="66">
        <v>0</v>
      </c>
      <c r="AF206" s="66">
        <v>0</v>
      </c>
      <c r="AG206" s="66" t="str">
        <f>VLOOKUP(BHRAF201920[[#This Row],[OrgID]],'Practice Panel'!$A$14:$F$129,4,FALSE)</f>
        <v>Barking</v>
      </c>
      <c r="AH206" s="66" t="str">
        <f>VLOOKUP(BHRAF201920[[#This Row],[OrgID]],'Practice Panel'!$A$14:$F$129,6,FALSE)</f>
        <v>Central</v>
      </c>
    </row>
    <row r="207" spans="1:34" x14ac:dyDescent="0.25">
      <c r="A207" s="1" t="s">
        <v>369</v>
      </c>
      <c r="B207" s="65">
        <v>44044</v>
      </c>
      <c r="C207" s="65">
        <v>44046</v>
      </c>
      <c r="D207" s="1" t="s">
        <v>234</v>
      </c>
      <c r="E207" s="66">
        <v>3129</v>
      </c>
      <c r="F207" s="66">
        <v>10</v>
      </c>
      <c r="G207" s="66">
        <v>10</v>
      </c>
      <c r="H207" s="1">
        <v>0</v>
      </c>
      <c r="I207" s="66">
        <v>0</v>
      </c>
      <c r="J207" s="66">
        <v>0</v>
      </c>
      <c r="K207" s="66">
        <v>0</v>
      </c>
      <c r="L207" s="66">
        <v>0</v>
      </c>
      <c r="M207" s="66">
        <v>0</v>
      </c>
      <c r="N207" s="66">
        <v>0</v>
      </c>
      <c r="O207" s="66">
        <v>0</v>
      </c>
      <c r="P207" s="66">
        <v>0</v>
      </c>
      <c r="Q207" s="66">
        <v>0</v>
      </c>
      <c r="R207" s="66">
        <v>0</v>
      </c>
      <c r="S207" s="66">
        <v>0</v>
      </c>
      <c r="T207" s="66">
        <v>0</v>
      </c>
      <c r="U207" s="66">
        <v>1</v>
      </c>
      <c r="V207" s="66">
        <v>0</v>
      </c>
      <c r="W207" s="66">
        <v>0</v>
      </c>
      <c r="X207" s="66">
        <v>0</v>
      </c>
      <c r="Y207" s="66">
        <v>0</v>
      </c>
      <c r="Z207" s="66">
        <v>0</v>
      </c>
      <c r="AA207" s="66">
        <v>0</v>
      </c>
      <c r="AB207" s="66">
        <v>0</v>
      </c>
      <c r="AC207" s="66">
        <v>4</v>
      </c>
      <c r="AD207" s="66">
        <v>0</v>
      </c>
      <c r="AE207" s="66">
        <v>0</v>
      </c>
      <c r="AF207" s="66">
        <v>0</v>
      </c>
      <c r="AG207" s="66" t="str">
        <f>VLOOKUP(BHRAF201920[[#This Row],[OrgID]],'Practice Panel'!$A$14:$F$129,4,FALSE)</f>
        <v>Barking</v>
      </c>
      <c r="AH207" s="66" t="str">
        <f>VLOOKUP(BHRAF201920[[#This Row],[OrgID]],'Practice Panel'!$A$14:$F$129,6,FALSE)</f>
        <v>West</v>
      </c>
    </row>
    <row r="208" spans="1:34" x14ac:dyDescent="0.25">
      <c r="A208" s="1" t="s">
        <v>369</v>
      </c>
      <c r="B208" s="65">
        <v>44044</v>
      </c>
      <c r="C208" s="65">
        <v>44046</v>
      </c>
      <c r="D208" s="1" t="s">
        <v>334</v>
      </c>
      <c r="E208" s="66">
        <v>1477</v>
      </c>
      <c r="F208" s="66">
        <v>24</v>
      </c>
      <c r="G208" s="66">
        <v>24</v>
      </c>
      <c r="H208" s="1">
        <v>0</v>
      </c>
      <c r="I208" s="66">
        <v>0</v>
      </c>
      <c r="J208" s="66">
        <v>0</v>
      </c>
      <c r="K208" s="66">
        <v>0</v>
      </c>
      <c r="L208" s="66">
        <v>0</v>
      </c>
      <c r="M208" s="66">
        <v>0</v>
      </c>
      <c r="N208" s="66">
        <v>0</v>
      </c>
      <c r="O208" s="66">
        <v>0</v>
      </c>
      <c r="P208" s="66">
        <v>0</v>
      </c>
      <c r="Q208" s="66">
        <v>0</v>
      </c>
      <c r="R208" s="66">
        <v>0</v>
      </c>
      <c r="S208" s="66">
        <v>0</v>
      </c>
      <c r="T208" s="66">
        <v>0</v>
      </c>
      <c r="U208" s="66">
        <v>2</v>
      </c>
      <c r="V208" s="66">
        <v>0</v>
      </c>
      <c r="W208" s="66">
        <v>0</v>
      </c>
      <c r="X208" s="66">
        <v>0</v>
      </c>
      <c r="Y208" s="66">
        <v>0</v>
      </c>
      <c r="Z208" s="66">
        <v>0</v>
      </c>
      <c r="AA208" s="66">
        <v>0</v>
      </c>
      <c r="AB208" s="66">
        <v>0</v>
      </c>
      <c r="AC208" s="66">
        <v>4</v>
      </c>
      <c r="AD208" s="66">
        <v>0</v>
      </c>
      <c r="AE208" s="66">
        <v>0</v>
      </c>
      <c r="AF208" s="66">
        <v>0</v>
      </c>
      <c r="AG208" s="66" t="str">
        <f>VLOOKUP(BHRAF201920[[#This Row],[OrgID]],'Practice Panel'!$A$14:$F$129,4,FALSE)</f>
        <v>Havering</v>
      </c>
      <c r="AH208" s="66" t="str">
        <f>VLOOKUP(BHRAF201920[[#This Row],[OrgID]],'Practice Panel'!$A$14:$F$129,6,FALSE)</f>
        <v>Havering South</v>
      </c>
    </row>
    <row r="209" spans="1:34" x14ac:dyDescent="0.25">
      <c r="A209" s="1" t="s">
        <v>369</v>
      </c>
      <c r="B209" s="65">
        <v>44044</v>
      </c>
      <c r="C209" s="65">
        <v>44046</v>
      </c>
      <c r="D209" s="1" t="s">
        <v>296</v>
      </c>
      <c r="E209" s="66">
        <v>586</v>
      </c>
      <c r="F209" s="66">
        <v>0</v>
      </c>
      <c r="G209" s="66">
        <v>0</v>
      </c>
      <c r="H209" s="1">
        <v>0</v>
      </c>
      <c r="I209" s="66">
        <v>0</v>
      </c>
      <c r="J209" s="66">
        <v>0</v>
      </c>
      <c r="K209" s="66">
        <v>0</v>
      </c>
      <c r="L209" s="66">
        <v>0</v>
      </c>
      <c r="M209" s="66">
        <v>0</v>
      </c>
      <c r="N209" s="66">
        <v>0</v>
      </c>
      <c r="O209" s="66">
        <v>0</v>
      </c>
      <c r="P209" s="66">
        <v>0</v>
      </c>
      <c r="Q209" s="66">
        <v>0</v>
      </c>
      <c r="R209" s="66">
        <v>0</v>
      </c>
      <c r="S209" s="66">
        <v>0</v>
      </c>
      <c r="T209" s="66">
        <v>0</v>
      </c>
      <c r="U209" s="66">
        <v>0</v>
      </c>
      <c r="V209" s="66">
        <v>0</v>
      </c>
      <c r="W209" s="66">
        <v>1</v>
      </c>
      <c r="X209" s="66">
        <v>0</v>
      </c>
      <c r="Y209" s="66">
        <v>0</v>
      </c>
      <c r="Z209" s="66">
        <v>0</v>
      </c>
      <c r="AA209" s="66">
        <v>0</v>
      </c>
      <c r="AB209" s="66">
        <v>0</v>
      </c>
      <c r="AC209" s="66">
        <v>1</v>
      </c>
      <c r="AD209" s="66">
        <v>0</v>
      </c>
      <c r="AE209" s="66">
        <v>0</v>
      </c>
      <c r="AF209" s="66">
        <v>0</v>
      </c>
      <c r="AG209" s="66" t="str">
        <f>VLOOKUP(BHRAF201920[[#This Row],[OrgID]],'Practice Panel'!$A$14:$F$129,4,FALSE)</f>
        <v>Havering</v>
      </c>
      <c r="AH209" s="66" t="str">
        <f>VLOOKUP(BHRAF201920[[#This Row],[OrgID]],'Practice Panel'!$A$14:$F$129,6,FALSE)</f>
        <v>Havering Crest</v>
      </c>
    </row>
    <row r="210" spans="1:34" x14ac:dyDescent="0.25">
      <c r="A210" s="1" t="s">
        <v>369</v>
      </c>
      <c r="B210" s="65">
        <v>44044</v>
      </c>
      <c r="C210" s="65">
        <v>44046</v>
      </c>
      <c r="D210" s="1" t="s">
        <v>55</v>
      </c>
      <c r="E210" s="66">
        <v>2213</v>
      </c>
      <c r="F210" s="66">
        <v>0</v>
      </c>
      <c r="G210" s="66">
        <v>0</v>
      </c>
      <c r="H210" s="1">
        <v>0</v>
      </c>
      <c r="I210" s="66">
        <v>0</v>
      </c>
      <c r="J210" s="66">
        <v>0</v>
      </c>
      <c r="K210" s="66">
        <v>0</v>
      </c>
      <c r="L210" s="66">
        <v>0</v>
      </c>
      <c r="M210" s="66">
        <v>0</v>
      </c>
      <c r="N210" s="66">
        <v>0</v>
      </c>
      <c r="O210" s="66">
        <v>0</v>
      </c>
      <c r="P210" s="66">
        <v>0</v>
      </c>
      <c r="Q210" s="66">
        <v>2</v>
      </c>
      <c r="R210" s="66">
        <v>0</v>
      </c>
      <c r="S210" s="66">
        <v>0</v>
      </c>
      <c r="T210" s="66">
        <v>0</v>
      </c>
      <c r="U210" s="66">
        <v>0</v>
      </c>
      <c r="V210" s="66">
        <v>0</v>
      </c>
      <c r="W210" s="66">
        <v>7</v>
      </c>
      <c r="X210" s="66">
        <v>4</v>
      </c>
      <c r="Y210" s="66">
        <v>3</v>
      </c>
      <c r="Z210" s="66">
        <v>4</v>
      </c>
      <c r="AA210" s="66">
        <v>0</v>
      </c>
      <c r="AB210" s="66">
        <v>0</v>
      </c>
      <c r="AC210" s="66">
        <v>7</v>
      </c>
      <c r="AD210" s="66">
        <v>0</v>
      </c>
      <c r="AE210" s="66">
        <v>0</v>
      </c>
      <c r="AF210" s="66">
        <v>0</v>
      </c>
      <c r="AG210" s="66" t="str">
        <f>VLOOKUP(BHRAF201920[[#This Row],[OrgID]],'Practice Panel'!$A$14:$F$129,4,FALSE)</f>
        <v>Redbridge</v>
      </c>
      <c r="AH210" s="66" t="str">
        <f>VLOOKUP(BHRAF201920[[#This Row],[OrgID]],'Practice Panel'!$A$14:$F$129,6,FALSE)</f>
        <v>Fairlop</v>
      </c>
    </row>
    <row r="211" spans="1:34" x14ac:dyDescent="0.25">
      <c r="A211" s="1" t="s">
        <v>369</v>
      </c>
      <c r="B211" s="65">
        <v>44044</v>
      </c>
      <c r="C211" s="65">
        <v>44046</v>
      </c>
      <c r="D211" s="1" t="s">
        <v>362</v>
      </c>
      <c r="E211" s="66">
        <v>1251</v>
      </c>
      <c r="F211" s="66">
        <v>2</v>
      </c>
      <c r="G211" s="66">
        <v>2</v>
      </c>
      <c r="H211" s="1">
        <v>0</v>
      </c>
      <c r="I211" s="66">
        <v>0</v>
      </c>
      <c r="J211" s="66">
        <v>0</v>
      </c>
      <c r="K211" s="66">
        <v>0</v>
      </c>
      <c r="L211" s="66">
        <v>0</v>
      </c>
      <c r="M211" s="66">
        <v>0</v>
      </c>
      <c r="N211" s="66">
        <v>0</v>
      </c>
      <c r="O211" s="66">
        <v>0</v>
      </c>
      <c r="P211" s="66">
        <v>0</v>
      </c>
      <c r="Q211" s="66">
        <v>3</v>
      </c>
      <c r="R211" s="66">
        <v>0</v>
      </c>
      <c r="S211" s="66">
        <v>0</v>
      </c>
      <c r="T211" s="66">
        <v>0</v>
      </c>
      <c r="U211" s="66">
        <v>0</v>
      </c>
      <c r="V211" s="66">
        <v>0</v>
      </c>
      <c r="W211" s="66">
        <v>3</v>
      </c>
      <c r="X211" s="66">
        <v>2</v>
      </c>
      <c r="Y211" s="66">
        <v>1</v>
      </c>
      <c r="Z211" s="66">
        <v>3</v>
      </c>
      <c r="AA211" s="66">
        <v>0</v>
      </c>
      <c r="AB211" s="66">
        <v>0</v>
      </c>
      <c r="AC211" s="66">
        <v>3</v>
      </c>
      <c r="AD211" s="66">
        <v>0</v>
      </c>
      <c r="AE211" s="66">
        <v>0</v>
      </c>
      <c r="AF211" s="66">
        <v>0</v>
      </c>
      <c r="AG211" s="66" t="str">
        <f>VLOOKUP(BHRAF201920[[#This Row],[OrgID]],'Practice Panel'!$A$14:$F$129,4,FALSE)</f>
        <v>Havering</v>
      </c>
      <c r="AH211" s="66" t="str">
        <f>VLOOKUP(BHRAF201920[[#This Row],[OrgID]],'Practice Panel'!$A$14:$F$129,6,FALSE)</f>
        <v>Havering South</v>
      </c>
    </row>
    <row r="212" spans="1:34" x14ac:dyDescent="0.25">
      <c r="A212" s="1" t="s">
        <v>369</v>
      </c>
      <c r="B212" s="65">
        <v>44044</v>
      </c>
      <c r="C212" s="65">
        <v>44046</v>
      </c>
      <c r="D212" s="1" t="s">
        <v>111</v>
      </c>
      <c r="E212" s="66">
        <v>6598</v>
      </c>
      <c r="F212" s="66">
        <v>16</v>
      </c>
      <c r="G212" s="66">
        <v>15</v>
      </c>
      <c r="H212" s="1">
        <v>1</v>
      </c>
      <c r="I212" s="66">
        <v>0</v>
      </c>
      <c r="J212" s="66">
        <v>1</v>
      </c>
      <c r="K212" s="66">
        <v>0</v>
      </c>
      <c r="L212" s="66">
        <v>0</v>
      </c>
      <c r="M212" s="66">
        <v>1</v>
      </c>
      <c r="N212" s="66">
        <v>0</v>
      </c>
      <c r="O212" s="66">
        <v>1</v>
      </c>
      <c r="P212" s="66">
        <v>0</v>
      </c>
      <c r="Q212" s="66">
        <v>0</v>
      </c>
      <c r="R212" s="66">
        <v>1</v>
      </c>
      <c r="S212" s="66">
        <v>0</v>
      </c>
      <c r="T212" s="66">
        <v>0</v>
      </c>
      <c r="U212" s="66">
        <v>1</v>
      </c>
      <c r="V212" s="66">
        <v>1</v>
      </c>
      <c r="W212" s="66">
        <v>1</v>
      </c>
      <c r="X212" s="66">
        <v>1</v>
      </c>
      <c r="Y212" s="66">
        <v>1</v>
      </c>
      <c r="Z212" s="66">
        <v>1</v>
      </c>
      <c r="AA212" s="66">
        <v>0</v>
      </c>
      <c r="AB212" s="66">
        <v>0</v>
      </c>
      <c r="AC212" s="66">
        <v>4</v>
      </c>
      <c r="AD212" s="66">
        <v>0</v>
      </c>
      <c r="AE212" s="66">
        <v>1</v>
      </c>
      <c r="AF212" s="66">
        <v>0</v>
      </c>
      <c r="AG212" s="66" t="str">
        <f>VLOOKUP(BHRAF201920[[#This Row],[OrgID]],'Practice Panel'!$A$14:$F$129,4,FALSE)</f>
        <v>Redbridge</v>
      </c>
      <c r="AH212" s="66" t="str">
        <f>VLOOKUP(BHRAF201920[[#This Row],[OrgID]],'Practice Panel'!$A$14:$F$129,6,FALSE)</f>
        <v>NewCross Alliance</v>
      </c>
    </row>
    <row r="213" spans="1:34" x14ac:dyDescent="0.25">
      <c r="A213" s="1" t="s">
        <v>369</v>
      </c>
      <c r="B213" s="65">
        <v>44044</v>
      </c>
      <c r="C213" s="65">
        <v>44046</v>
      </c>
      <c r="D213" s="1" t="s">
        <v>83</v>
      </c>
      <c r="E213" s="66">
        <v>3754</v>
      </c>
      <c r="F213" s="66">
        <v>6</v>
      </c>
      <c r="G213" s="66">
        <v>6</v>
      </c>
      <c r="H213" s="1">
        <v>0</v>
      </c>
      <c r="I213" s="66">
        <v>0</v>
      </c>
      <c r="J213" s="66">
        <v>1</v>
      </c>
      <c r="K213" s="66">
        <v>1</v>
      </c>
      <c r="L213" s="66">
        <v>1</v>
      </c>
      <c r="M213" s="66">
        <v>1</v>
      </c>
      <c r="N213" s="66">
        <v>0</v>
      </c>
      <c r="O213" s="66">
        <v>1</v>
      </c>
      <c r="P213" s="66">
        <v>0</v>
      </c>
      <c r="Q213" s="66">
        <v>1</v>
      </c>
      <c r="R213" s="66">
        <v>1</v>
      </c>
      <c r="S213" s="66">
        <v>0</v>
      </c>
      <c r="T213" s="66">
        <v>0</v>
      </c>
      <c r="U213" s="66">
        <v>1</v>
      </c>
      <c r="V213" s="66">
        <v>1</v>
      </c>
      <c r="W213" s="66">
        <v>1</v>
      </c>
      <c r="X213" s="66">
        <v>1</v>
      </c>
      <c r="Y213" s="66">
        <v>1</v>
      </c>
      <c r="Z213" s="66">
        <v>1</v>
      </c>
      <c r="AA213" s="66">
        <v>1</v>
      </c>
      <c r="AB213" s="66">
        <v>0</v>
      </c>
      <c r="AC213" s="66">
        <v>1</v>
      </c>
      <c r="AD213" s="66">
        <v>1</v>
      </c>
      <c r="AE213" s="66">
        <v>1</v>
      </c>
      <c r="AF213" s="66">
        <v>0</v>
      </c>
      <c r="AG213" s="66" t="str">
        <f>VLOOKUP(BHRAF201920[[#This Row],[OrgID]],'Practice Panel'!$A$14:$F$129,4,FALSE)</f>
        <v>Redbridge</v>
      </c>
      <c r="AH213" s="66" t="str">
        <f>VLOOKUP(BHRAF201920[[#This Row],[OrgID]],'Practice Panel'!$A$14:$F$129,6,FALSE)</f>
        <v>Wanstead &amp; Woodford</v>
      </c>
    </row>
    <row r="214" spans="1:34" x14ac:dyDescent="0.25">
      <c r="A214" s="1" t="s">
        <v>369</v>
      </c>
      <c r="B214" s="65">
        <v>44044</v>
      </c>
      <c r="C214" s="65">
        <v>44046</v>
      </c>
      <c r="D214" s="1" t="s">
        <v>91</v>
      </c>
      <c r="E214" s="66">
        <v>1519</v>
      </c>
      <c r="F214" s="66">
        <v>3</v>
      </c>
      <c r="G214" s="66">
        <v>2</v>
      </c>
      <c r="H214" s="1">
        <v>1</v>
      </c>
      <c r="I214" s="66">
        <v>1</v>
      </c>
      <c r="J214" s="66">
        <v>1</v>
      </c>
      <c r="K214" s="66">
        <v>1</v>
      </c>
      <c r="L214" s="66">
        <v>1</v>
      </c>
      <c r="M214" s="66">
        <v>1</v>
      </c>
      <c r="N214" s="66">
        <v>0</v>
      </c>
      <c r="O214" s="66">
        <v>1</v>
      </c>
      <c r="P214" s="66">
        <v>0</v>
      </c>
      <c r="Q214" s="66">
        <v>0</v>
      </c>
      <c r="R214" s="66">
        <v>1</v>
      </c>
      <c r="S214" s="66">
        <v>0</v>
      </c>
      <c r="T214" s="66">
        <v>0</v>
      </c>
      <c r="U214" s="66">
        <v>0</v>
      </c>
      <c r="V214" s="66">
        <v>0</v>
      </c>
      <c r="W214" s="66">
        <v>0</v>
      </c>
      <c r="X214" s="66">
        <v>0</v>
      </c>
      <c r="Y214" s="66">
        <v>0</v>
      </c>
      <c r="Z214" s="66">
        <v>0</v>
      </c>
      <c r="AA214" s="66">
        <v>0</v>
      </c>
      <c r="AB214" s="66">
        <v>0</v>
      </c>
      <c r="AC214" s="66">
        <v>7</v>
      </c>
      <c r="AD214" s="66">
        <v>1</v>
      </c>
      <c r="AE214" s="66">
        <v>0</v>
      </c>
      <c r="AF214" s="66">
        <v>0</v>
      </c>
      <c r="AG214" s="66" t="str">
        <f>VLOOKUP(BHRAF201920[[#This Row],[OrgID]],'Practice Panel'!$A$14:$F$129,4,FALSE)</f>
        <v>Redbridge</v>
      </c>
      <c r="AH214" s="66" t="str">
        <f>VLOOKUP(BHRAF201920[[#This Row],[OrgID]],'Practice Panel'!$A$14:$F$129,6,FALSE)</f>
        <v>Wanstead &amp; Woodford</v>
      </c>
    </row>
    <row r="215" spans="1:34" x14ac:dyDescent="0.25">
      <c r="A215" s="1" t="s">
        <v>369</v>
      </c>
      <c r="B215" s="65">
        <v>44044</v>
      </c>
      <c r="C215" s="65">
        <v>44046</v>
      </c>
      <c r="D215" s="1" t="s">
        <v>316</v>
      </c>
      <c r="E215" s="66">
        <v>2872</v>
      </c>
      <c r="F215" s="66">
        <v>4</v>
      </c>
      <c r="G215" s="66">
        <v>4</v>
      </c>
      <c r="H215" s="1">
        <v>0</v>
      </c>
      <c r="I215" s="66">
        <v>0</v>
      </c>
      <c r="J215" s="66">
        <v>1</v>
      </c>
      <c r="K215" s="66">
        <v>1</v>
      </c>
      <c r="L215" s="66">
        <v>1</v>
      </c>
      <c r="M215" s="66">
        <v>1</v>
      </c>
      <c r="N215" s="66">
        <v>0</v>
      </c>
      <c r="O215" s="66">
        <v>1</v>
      </c>
      <c r="P215" s="66">
        <v>0</v>
      </c>
      <c r="Q215" s="66">
        <v>1</v>
      </c>
      <c r="R215" s="66">
        <v>1</v>
      </c>
      <c r="S215" s="66">
        <v>0</v>
      </c>
      <c r="T215" s="66">
        <v>0</v>
      </c>
      <c r="U215" s="66">
        <v>1</v>
      </c>
      <c r="V215" s="66">
        <v>1</v>
      </c>
      <c r="W215" s="66">
        <v>0</v>
      </c>
      <c r="X215" s="66">
        <v>0</v>
      </c>
      <c r="Y215" s="66">
        <v>0</v>
      </c>
      <c r="Z215" s="66">
        <v>0</v>
      </c>
      <c r="AA215" s="66">
        <v>0</v>
      </c>
      <c r="AB215" s="66">
        <v>0</v>
      </c>
      <c r="AC215" s="66">
        <v>1</v>
      </c>
      <c r="AD215" s="66">
        <v>1</v>
      </c>
      <c r="AE215" s="66">
        <v>1</v>
      </c>
      <c r="AF215" s="66">
        <v>0</v>
      </c>
      <c r="AG215" s="66" t="str">
        <f>VLOOKUP(BHRAF201920[[#This Row],[OrgID]],'Practice Panel'!$A$14:$F$129,4,FALSE)</f>
        <v>Havering</v>
      </c>
      <c r="AH215" s="66" t="str">
        <f>VLOOKUP(BHRAF201920[[#This Row],[OrgID]],'Practice Panel'!$A$14:$F$129,6,FALSE)</f>
        <v>Havering North</v>
      </c>
    </row>
    <row r="216" spans="1:34" x14ac:dyDescent="0.25">
      <c r="A216" s="1" t="s">
        <v>369</v>
      </c>
      <c r="B216" s="65">
        <v>44044</v>
      </c>
      <c r="C216" s="65">
        <v>44046</v>
      </c>
      <c r="D216" s="1" t="s">
        <v>77</v>
      </c>
      <c r="E216" s="66">
        <v>3719</v>
      </c>
      <c r="F216" s="66">
        <v>3</v>
      </c>
      <c r="G216" s="66">
        <v>3</v>
      </c>
      <c r="H216" s="1">
        <v>0</v>
      </c>
      <c r="I216" s="66">
        <v>0</v>
      </c>
      <c r="J216" s="66">
        <v>1</v>
      </c>
      <c r="K216" s="66">
        <v>1</v>
      </c>
      <c r="L216" s="66">
        <v>1</v>
      </c>
      <c r="M216" s="66">
        <v>1</v>
      </c>
      <c r="N216" s="66">
        <v>0</v>
      </c>
      <c r="O216" s="66">
        <v>1</v>
      </c>
      <c r="P216" s="66">
        <v>1</v>
      </c>
      <c r="Q216" s="66">
        <v>1</v>
      </c>
      <c r="R216" s="66">
        <v>1</v>
      </c>
      <c r="S216" s="66">
        <v>0</v>
      </c>
      <c r="T216" s="66">
        <v>0</v>
      </c>
      <c r="U216" s="66">
        <v>1</v>
      </c>
      <c r="V216" s="66">
        <v>1</v>
      </c>
      <c r="W216" s="66">
        <v>1</v>
      </c>
      <c r="X216" s="66">
        <v>1</v>
      </c>
      <c r="Y216" s="66">
        <v>1</v>
      </c>
      <c r="Z216" s="66">
        <v>1</v>
      </c>
      <c r="AA216" s="66">
        <v>1</v>
      </c>
      <c r="AB216" s="66">
        <v>0</v>
      </c>
      <c r="AC216" s="66">
        <v>7</v>
      </c>
      <c r="AD216" s="66">
        <v>1</v>
      </c>
      <c r="AE216" s="66">
        <v>1</v>
      </c>
      <c r="AF216" s="66">
        <v>0</v>
      </c>
      <c r="AG216" s="66" t="str">
        <f>VLOOKUP(BHRAF201920[[#This Row],[OrgID]],'Practice Panel'!$A$14:$F$129,4,FALSE)</f>
        <v>Redbridge</v>
      </c>
      <c r="AH216" s="66" t="str">
        <f>VLOOKUP(BHRAF201920[[#This Row],[OrgID]],'Practice Panel'!$A$14:$F$129,6,FALSE)</f>
        <v>Wanstead &amp; Woodford</v>
      </c>
    </row>
    <row r="217" spans="1:34" x14ac:dyDescent="0.25">
      <c r="A217" s="1" t="s">
        <v>369</v>
      </c>
      <c r="B217" s="65">
        <v>44044</v>
      </c>
      <c r="C217" s="65">
        <v>44046</v>
      </c>
      <c r="D217" s="1" t="s">
        <v>270</v>
      </c>
      <c r="E217" s="66">
        <v>752</v>
      </c>
      <c r="F217" s="66">
        <v>0</v>
      </c>
      <c r="G217" s="66">
        <v>0</v>
      </c>
      <c r="H217" s="1">
        <v>0</v>
      </c>
      <c r="I217" s="66">
        <v>0</v>
      </c>
      <c r="J217" s="66">
        <v>1</v>
      </c>
      <c r="K217" s="66">
        <v>1</v>
      </c>
      <c r="L217" s="66">
        <v>1</v>
      </c>
      <c r="M217" s="66">
        <v>1</v>
      </c>
      <c r="N217" s="66">
        <v>0</v>
      </c>
      <c r="O217" s="66">
        <v>1</v>
      </c>
      <c r="P217" s="66">
        <v>1</v>
      </c>
      <c r="Q217" s="66">
        <v>0</v>
      </c>
      <c r="R217" s="66">
        <v>1</v>
      </c>
      <c r="S217" s="66">
        <v>0</v>
      </c>
      <c r="T217" s="66">
        <v>0</v>
      </c>
      <c r="U217" s="66">
        <v>0</v>
      </c>
      <c r="V217" s="66">
        <v>0</v>
      </c>
      <c r="W217" s="66">
        <v>1</v>
      </c>
      <c r="X217" s="66">
        <v>1</v>
      </c>
      <c r="Y217" s="66">
        <v>0</v>
      </c>
      <c r="Z217" s="66">
        <v>1</v>
      </c>
      <c r="AA217" s="66">
        <v>0</v>
      </c>
      <c r="AB217" s="66">
        <v>0</v>
      </c>
      <c r="AC217" s="66">
        <v>2</v>
      </c>
      <c r="AD217" s="66">
        <v>1</v>
      </c>
      <c r="AE217" s="66">
        <v>0</v>
      </c>
      <c r="AF217" s="66">
        <v>0</v>
      </c>
      <c r="AG217" s="66" t="str">
        <f>VLOOKUP(BHRAF201920[[#This Row],[OrgID]],'Practice Panel'!$A$14:$F$129,4,FALSE)</f>
        <v>Barking</v>
      </c>
      <c r="AH217" s="66" t="str">
        <f>VLOOKUP(BHRAF201920[[#This Row],[OrgID]],'Practice Panel'!$A$14:$F$129,6,FALSE)</f>
        <v>North</v>
      </c>
    </row>
    <row r="218" spans="1:34" x14ac:dyDescent="0.25">
      <c r="A218" s="1" t="s">
        <v>369</v>
      </c>
      <c r="B218" s="65">
        <v>44044</v>
      </c>
      <c r="C218" s="65">
        <v>44046</v>
      </c>
      <c r="D218" s="1" t="s">
        <v>93</v>
      </c>
      <c r="E218" s="66">
        <v>2626</v>
      </c>
      <c r="F218" s="66">
        <v>17</v>
      </c>
      <c r="G218" s="66">
        <v>17</v>
      </c>
      <c r="H218" s="1">
        <v>0</v>
      </c>
      <c r="I218" s="66">
        <v>0</v>
      </c>
      <c r="J218" s="66">
        <v>1</v>
      </c>
      <c r="K218" s="66">
        <v>0</v>
      </c>
      <c r="L218" s="66">
        <v>1</v>
      </c>
      <c r="M218" s="66">
        <v>1</v>
      </c>
      <c r="N218" s="66">
        <v>0</v>
      </c>
      <c r="O218" s="66">
        <v>1</v>
      </c>
      <c r="P218" s="66">
        <v>1</v>
      </c>
      <c r="Q218" s="66">
        <v>0</v>
      </c>
      <c r="R218" s="66">
        <v>1</v>
      </c>
      <c r="S218" s="66">
        <v>2</v>
      </c>
      <c r="T218" s="66">
        <v>2</v>
      </c>
      <c r="U218" s="66">
        <v>1</v>
      </c>
      <c r="V218" s="66">
        <v>0</v>
      </c>
      <c r="W218" s="66">
        <v>1</v>
      </c>
      <c r="X218" s="66">
        <v>1</v>
      </c>
      <c r="Y218" s="66">
        <v>1</v>
      </c>
      <c r="Z218" s="66">
        <v>1</v>
      </c>
      <c r="AA218" s="66">
        <v>1</v>
      </c>
      <c r="AB218" s="66">
        <v>1</v>
      </c>
      <c r="AC218" s="66">
        <v>4</v>
      </c>
      <c r="AD218" s="66">
        <v>0</v>
      </c>
      <c r="AE218" s="66">
        <v>0</v>
      </c>
      <c r="AF218" s="66">
        <v>0</v>
      </c>
      <c r="AG218" s="66" t="str">
        <f>VLOOKUP(BHRAF201920[[#This Row],[OrgID]],'Practice Panel'!$A$14:$F$129,4,FALSE)</f>
        <v>Redbridge</v>
      </c>
      <c r="AH218" s="66" t="str">
        <f>VLOOKUP(BHRAF201920[[#This Row],[OrgID]],'Practice Panel'!$A$14:$F$129,6,FALSE)</f>
        <v>Wanstead &amp; Woodford</v>
      </c>
    </row>
    <row r="219" spans="1:34" x14ac:dyDescent="0.25">
      <c r="A219" s="1" t="s">
        <v>369</v>
      </c>
      <c r="B219" s="65">
        <v>44044</v>
      </c>
      <c r="C219" s="65">
        <v>44046</v>
      </c>
      <c r="D219" s="1" t="s">
        <v>64</v>
      </c>
      <c r="E219" s="66">
        <v>2707</v>
      </c>
      <c r="F219" s="66">
        <v>10</v>
      </c>
      <c r="G219" s="66">
        <v>10</v>
      </c>
      <c r="H219" s="1">
        <v>0</v>
      </c>
      <c r="I219" s="66">
        <v>0</v>
      </c>
      <c r="J219" s="66">
        <v>1</v>
      </c>
      <c r="K219" s="66">
        <v>0</v>
      </c>
      <c r="L219" s="66">
        <v>1</v>
      </c>
      <c r="M219" s="66">
        <v>0</v>
      </c>
      <c r="N219" s="66">
        <v>0</v>
      </c>
      <c r="O219" s="66">
        <v>1</v>
      </c>
      <c r="P219" s="66">
        <v>1</v>
      </c>
      <c r="Q219" s="66">
        <v>0</v>
      </c>
      <c r="R219" s="66">
        <v>1</v>
      </c>
      <c r="S219" s="66">
        <v>0</v>
      </c>
      <c r="T219" s="66">
        <v>0</v>
      </c>
      <c r="U219" s="66">
        <v>0</v>
      </c>
      <c r="V219" s="66">
        <v>0</v>
      </c>
      <c r="W219" s="66">
        <v>1</v>
      </c>
      <c r="X219" s="66">
        <v>1</v>
      </c>
      <c r="Y219" s="66">
        <v>1</v>
      </c>
      <c r="Z219" s="66">
        <v>1</v>
      </c>
      <c r="AA219" s="66">
        <v>0</v>
      </c>
      <c r="AB219" s="66">
        <v>0</v>
      </c>
      <c r="AC219" s="66">
        <v>1</v>
      </c>
      <c r="AD219" s="66">
        <v>0</v>
      </c>
      <c r="AE219" s="66">
        <v>0</v>
      </c>
      <c r="AF219" s="66">
        <v>0</v>
      </c>
      <c r="AG219" s="66" t="str">
        <f>VLOOKUP(BHRAF201920[[#This Row],[OrgID]],'Practice Panel'!$A$14:$F$129,4,FALSE)</f>
        <v>Redbridge</v>
      </c>
      <c r="AH219" s="66" t="str">
        <f>VLOOKUP(BHRAF201920[[#This Row],[OrgID]],'Practice Panel'!$A$14:$F$129,6,FALSE)</f>
        <v>Seven Kings</v>
      </c>
    </row>
    <row r="220" spans="1:34" x14ac:dyDescent="0.25">
      <c r="A220" s="1" t="s">
        <v>369</v>
      </c>
      <c r="B220" s="65">
        <v>44044</v>
      </c>
      <c r="C220" s="65">
        <v>44046</v>
      </c>
      <c r="D220" s="1" t="s">
        <v>282</v>
      </c>
      <c r="E220" s="66">
        <v>4896</v>
      </c>
      <c r="F220" s="66">
        <v>1</v>
      </c>
      <c r="G220" s="66">
        <v>1</v>
      </c>
      <c r="H220" s="1">
        <v>0</v>
      </c>
      <c r="I220" s="66">
        <v>0</v>
      </c>
      <c r="J220" s="66">
        <v>1</v>
      </c>
      <c r="K220" s="66">
        <v>0</v>
      </c>
      <c r="L220" s="66">
        <v>1</v>
      </c>
      <c r="M220" s="66">
        <v>1</v>
      </c>
      <c r="N220" s="66">
        <v>0</v>
      </c>
      <c r="O220" s="66">
        <v>1</v>
      </c>
      <c r="P220" s="66">
        <v>1</v>
      </c>
      <c r="Q220" s="66">
        <v>1</v>
      </c>
      <c r="R220" s="66">
        <v>1</v>
      </c>
      <c r="S220" s="66">
        <v>0</v>
      </c>
      <c r="T220" s="66">
        <v>0</v>
      </c>
      <c r="U220" s="66">
        <v>0</v>
      </c>
      <c r="V220" s="66">
        <v>0</v>
      </c>
      <c r="W220" s="66">
        <v>1</v>
      </c>
      <c r="X220" s="66">
        <v>1</v>
      </c>
      <c r="Y220" s="66">
        <v>0</v>
      </c>
      <c r="Z220" s="66">
        <v>1</v>
      </c>
      <c r="AA220" s="66">
        <v>0</v>
      </c>
      <c r="AB220" s="66">
        <v>0</v>
      </c>
      <c r="AC220" s="66">
        <v>6</v>
      </c>
      <c r="AD220" s="66">
        <v>0</v>
      </c>
      <c r="AE220" s="66">
        <v>0</v>
      </c>
      <c r="AF220" s="66">
        <v>0</v>
      </c>
      <c r="AG220" s="66" t="str">
        <f>VLOOKUP(BHRAF201920[[#This Row],[OrgID]],'Practice Panel'!$A$14:$F$129,4,FALSE)</f>
        <v>Havering</v>
      </c>
      <c r="AH220" s="66" t="str">
        <f>VLOOKUP(BHRAF201920[[#This Row],[OrgID]],'Practice Panel'!$A$14:$F$129,6,FALSE)</f>
        <v>Havering Crest</v>
      </c>
    </row>
    <row r="221" spans="1:34" x14ac:dyDescent="0.25">
      <c r="A221" s="1" t="s">
        <v>369</v>
      </c>
      <c r="B221" s="65">
        <v>44044</v>
      </c>
      <c r="C221" s="65">
        <v>44046</v>
      </c>
      <c r="D221" s="1" t="s">
        <v>302</v>
      </c>
      <c r="E221" s="66">
        <v>7868</v>
      </c>
      <c r="F221" s="66">
        <v>28</v>
      </c>
      <c r="G221" s="66">
        <v>28</v>
      </c>
      <c r="H221" s="1">
        <v>0</v>
      </c>
      <c r="I221" s="66">
        <v>0</v>
      </c>
      <c r="J221" s="66">
        <v>1</v>
      </c>
      <c r="K221" s="66">
        <v>1</v>
      </c>
      <c r="L221" s="66">
        <v>1</v>
      </c>
      <c r="M221" s="66">
        <v>1</v>
      </c>
      <c r="N221" s="66">
        <v>0</v>
      </c>
      <c r="O221" s="66">
        <v>1</v>
      </c>
      <c r="P221" s="66">
        <v>1</v>
      </c>
      <c r="Q221" s="66">
        <v>1</v>
      </c>
      <c r="R221" s="66">
        <v>1</v>
      </c>
      <c r="S221" s="66">
        <v>1</v>
      </c>
      <c r="T221" s="66">
        <v>0</v>
      </c>
      <c r="U221" s="66">
        <v>2</v>
      </c>
      <c r="V221" s="66">
        <v>1</v>
      </c>
      <c r="W221" s="66">
        <v>1</v>
      </c>
      <c r="X221" s="66">
        <v>1</v>
      </c>
      <c r="Y221" s="66">
        <v>1</v>
      </c>
      <c r="Z221" s="66">
        <v>1</v>
      </c>
      <c r="AA221" s="66">
        <v>1</v>
      </c>
      <c r="AB221" s="66">
        <v>1</v>
      </c>
      <c r="AC221" s="66">
        <v>21</v>
      </c>
      <c r="AD221" s="66">
        <v>1</v>
      </c>
      <c r="AE221" s="66">
        <v>1</v>
      </c>
      <c r="AF221" s="66">
        <v>0</v>
      </c>
      <c r="AG221" s="66" t="str">
        <f>VLOOKUP(BHRAF201920[[#This Row],[OrgID]],'Practice Panel'!$A$14:$F$129,4,FALSE)</f>
        <v>Havering</v>
      </c>
      <c r="AH221" s="66" t="str">
        <f>VLOOKUP(BHRAF201920[[#This Row],[OrgID]],'Practice Panel'!$A$14:$F$129,6,FALSE)</f>
        <v>Havering Marshall</v>
      </c>
    </row>
    <row r="222" spans="1:34" x14ac:dyDescent="0.25">
      <c r="A222" s="1" t="s">
        <v>369</v>
      </c>
      <c r="B222" s="65">
        <v>44044</v>
      </c>
      <c r="C222" s="65">
        <v>44046</v>
      </c>
      <c r="D222" s="1" t="s">
        <v>188</v>
      </c>
      <c r="E222" s="66">
        <v>2005</v>
      </c>
      <c r="F222" s="66">
        <v>10</v>
      </c>
      <c r="G222" s="66">
        <v>10</v>
      </c>
      <c r="H222" s="1">
        <v>0</v>
      </c>
      <c r="I222" s="66">
        <v>0</v>
      </c>
      <c r="J222" s="66">
        <v>1</v>
      </c>
      <c r="K222" s="66">
        <v>1</v>
      </c>
      <c r="L222" s="66">
        <v>1</v>
      </c>
      <c r="M222" s="66">
        <v>1</v>
      </c>
      <c r="N222" s="66">
        <v>0</v>
      </c>
      <c r="O222" s="66">
        <v>1</v>
      </c>
      <c r="P222" s="66">
        <v>1</v>
      </c>
      <c r="Q222" s="66">
        <v>1</v>
      </c>
      <c r="R222" s="66">
        <v>0</v>
      </c>
      <c r="S222" s="66">
        <v>0</v>
      </c>
      <c r="T222" s="66">
        <v>0</v>
      </c>
      <c r="U222" s="66">
        <v>0</v>
      </c>
      <c r="V222" s="66">
        <v>0</v>
      </c>
      <c r="W222" s="66">
        <v>0</v>
      </c>
      <c r="X222" s="66">
        <v>0</v>
      </c>
      <c r="Y222" s="66">
        <v>0</v>
      </c>
      <c r="Z222" s="66">
        <v>0</v>
      </c>
      <c r="AA222" s="66">
        <v>0</v>
      </c>
      <c r="AB222" s="66">
        <v>0</v>
      </c>
      <c r="AC222" s="66">
        <v>4</v>
      </c>
      <c r="AD222" s="66">
        <v>0</v>
      </c>
      <c r="AE222" s="66">
        <v>0</v>
      </c>
      <c r="AF222" s="66">
        <v>0</v>
      </c>
      <c r="AG222" s="66" t="str">
        <f>VLOOKUP(BHRAF201920[[#This Row],[OrgID]],'Practice Panel'!$A$14:$F$129,4,FALSE)</f>
        <v>Barking</v>
      </c>
      <c r="AH222" s="66" t="str">
        <f>VLOOKUP(BHRAF201920[[#This Row],[OrgID]],'Practice Panel'!$A$14:$F$129,6,FALSE)</f>
        <v>East</v>
      </c>
    </row>
    <row r="223" spans="1:34" x14ac:dyDescent="0.25">
      <c r="A223" s="1" t="s">
        <v>369</v>
      </c>
      <c r="B223" s="65">
        <v>44044</v>
      </c>
      <c r="C223" s="65">
        <v>44046</v>
      </c>
      <c r="D223" s="1" t="s">
        <v>332</v>
      </c>
      <c r="E223" s="66">
        <v>2031</v>
      </c>
      <c r="F223" s="66">
        <v>2</v>
      </c>
      <c r="G223" s="66">
        <v>2</v>
      </c>
      <c r="H223" s="1">
        <v>0</v>
      </c>
      <c r="I223" s="66">
        <v>0</v>
      </c>
      <c r="J223" s="66">
        <v>2</v>
      </c>
      <c r="K223" s="66">
        <v>1</v>
      </c>
      <c r="L223" s="66">
        <v>2</v>
      </c>
      <c r="M223" s="66">
        <v>1</v>
      </c>
      <c r="N223" s="66">
        <v>0</v>
      </c>
      <c r="O223" s="66">
        <v>2</v>
      </c>
      <c r="P223" s="66">
        <v>2</v>
      </c>
      <c r="Q223" s="66">
        <v>2</v>
      </c>
      <c r="R223" s="66">
        <v>2</v>
      </c>
      <c r="S223" s="66">
        <v>0</v>
      </c>
      <c r="T223" s="66">
        <v>0</v>
      </c>
      <c r="U223" s="66">
        <v>2</v>
      </c>
      <c r="V223" s="66">
        <v>2</v>
      </c>
      <c r="W223" s="66">
        <v>2</v>
      </c>
      <c r="X223" s="66">
        <v>2</v>
      </c>
      <c r="Y223" s="66">
        <v>2</v>
      </c>
      <c r="Z223" s="66">
        <v>2</v>
      </c>
      <c r="AA223" s="66">
        <v>2</v>
      </c>
      <c r="AB223" s="66">
        <v>0</v>
      </c>
      <c r="AC223" s="66">
        <v>8</v>
      </c>
      <c r="AD223" s="66">
        <v>1</v>
      </c>
      <c r="AE223" s="66">
        <v>2</v>
      </c>
      <c r="AF223" s="66">
        <v>1</v>
      </c>
      <c r="AG223" s="66" t="str">
        <f>VLOOKUP(BHRAF201920[[#This Row],[OrgID]],'Practice Panel'!$A$14:$F$129,4,FALSE)</f>
        <v>Havering</v>
      </c>
      <c r="AH223" s="66" t="str">
        <f>VLOOKUP(BHRAF201920[[#This Row],[OrgID]],'Practice Panel'!$A$14:$F$129,6,FALSE)</f>
        <v>Havering South</v>
      </c>
    </row>
    <row r="224" spans="1:34" x14ac:dyDescent="0.25">
      <c r="A224" s="1" t="s">
        <v>369</v>
      </c>
      <c r="B224" s="65">
        <v>44044</v>
      </c>
      <c r="C224" s="65"/>
      <c r="D224" s="1" t="s">
        <v>256</v>
      </c>
      <c r="E224" s="66">
        <v>583</v>
      </c>
      <c r="F224" s="66">
        <v>24</v>
      </c>
      <c r="G224" s="66">
        <v>21</v>
      </c>
      <c r="H224" s="1">
        <v>3</v>
      </c>
      <c r="I224" s="66">
        <v>0</v>
      </c>
      <c r="J224" s="66">
        <v>0</v>
      </c>
      <c r="K224" s="66">
        <v>0</v>
      </c>
      <c r="L224" s="66">
        <v>0</v>
      </c>
      <c r="M224" s="66">
        <v>0</v>
      </c>
      <c r="N224" s="66">
        <v>0</v>
      </c>
      <c r="O224" s="66">
        <v>0</v>
      </c>
      <c r="P224" s="66">
        <v>0</v>
      </c>
      <c r="Q224" s="66">
        <v>0</v>
      </c>
      <c r="R224" s="66">
        <v>0</v>
      </c>
      <c r="S224" s="66">
        <v>0</v>
      </c>
      <c r="T224" s="66">
        <v>0</v>
      </c>
      <c r="U224" s="66">
        <v>0</v>
      </c>
      <c r="V224" s="66">
        <v>0</v>
      </c>
      <c r="W224" s="66">
        <v>0</v>
      </c>
      <c r="X224" s="66">
        <v>0</v>
      </c>
      <c r="Y224" s="66">
        <v>0</v>
      </c>
      <c r="Z224" s="66">
        <v>0</v>
      </c>
      <c r="AA224" s="66">
        <v>0</v>
      </c>
      <c r="AB224" s="66">
        <v>0</v>
      </c>
      <c r="AC224" s="66">
        <v>3</v>
      </c>
      <c r="AD224" s="66">
        <v>0</v>
      </c>
      <c r="AE224" s="66">
        <v>0</v>
      </c>
      <c r="AF224" s="66">
        <v>0</v>
      </c>
      <c r="AG224" s="66" t="str">
        <f>VLOOKUP(BHRAF201920[[#This Row],[OrgID]],'Practice Panel'!$A$14:$F$129,4,FALSE)</f>
        <v>Barking</v>
      </c>
      <c r="AH224" s="66" t="str">
        <f>VLOOKUP(BHRAF201920[[#This Row],[OrgID]],'Practice Panel'!$A$14:$F$129,6,FALSE)</f>
        <v>West One</v>
      </c>
    </row>
    <row r="225" spans="1:34" x14ac:dyDescent="0.25">
      <c r="A225" s="1" t="s">
        <v>369</v>
      </c>
      <c r="B225" s="65">
        <v>44044</v>
      </c>
      <c r="C225" s="65"/>
      <c r="D225" s="1" t="s">
        <v>74</v>
      </c>
      <c r="E225" s="66">
        <v>504</v>
      </c>
      <c r="F225" s="66">
        <v>1</v>
      </c>
      <c r="G225" s="66">
        <v>1</v>
      </c>
      <c r="H225" s="1">
        <v>0</v>
      </c>
      <c r="I225" s="66">
        <v>0</v>
      </c>
      <c r="J225" s="66">
        <v>0</v>
      </c>
      <c r="K225" s="66">
        <v>0</v>
      </c>
      <c r="L225" s="66">
        <v>0</v>
      </c>
      <c r="M225" s="66">
        <v>0</v>
      </c>
      <c r="N225" s="66">
        <v>0</v>
      </c>
      <c r="O225" s="66">
        <v>0</v>
      </c>
      <c r="P225" s="66">
        <v>0</v>
      </c>
      <c r="Q225" s="66">
        <v>0</v>
      </c>
      <c r="R225" s="66">
        <v>0</v>
      </c>
      <c r="S225" s="66">
        <v>0</v>
      </c>
      <c r="T225" s="66">
        <v>0</v>
      </c>
      <c r="U225" s="66">
        <v>0</v>
      </c>
      <c r="V225" s="66">
        <v>0</v>
      </c>
      <c r="W225" s="66">
        <v>0</v>
      </c>
      <c r="X225" s="66">
        <v>0</v>
      </c>
      <c r="Y225" s="66">
        <v>0</v>
      </c>
      <c r="Z225" s="66">
        <v>0</v>
      </c>
      <c r="AA225" s="66">
        <v>0</v>
      </c>
      <c r="AB225" s="66">
        <v>0</v>
      </c>
      <c r="AC225" s="66">
        <v>4</v>
      </c>
      <c r="AD225" s="66">
        <v>0</v>
      </c>
      <c r="AE225" s="66">
        <v>0</v>
      </c>
      <c r="AF225" s="66">
        <v>0</v>
      </c>
      <c r="AG225" s="66" t="str">
        <f>VLOOKUP(BHRAF201920[[#This Row],[OrgID]],'Practice Panel'!$A$14:$F$129,4,FALSE)</f>
        <v>Redbridge</v>
      </c>
      <c r="AH225" s="66" t="str">
        <f>VLOOKUP(BHRAF201920[[#This Row],[OrgID]],'Practice Panel'!$A$14:$F$129,6,FALSE)</f>
        <v>Wanstead &amp; Woodford</v>
      </c>
    </row>
    <row r="226" spans="1:34" x14ac:dyDescent="0.25">
      <c r="A226" s="1" t="s">
        <v>369</v>
      </c>
      <c r="B226" s="65">
        <v>44044</v>
      </c>
      <c r="C226" s="65"/>
      <c r="D226" s="1" t="s">
        <v>106</v>
      </c>
      <c r="E226" s="66">
        <v>804</v>
      </c>
      <c r="F226" s="66">
        <v>5</v>
      </c>
      <c r="G226" s="66">
        <v>5</v>
      </c>
      <c r="H226" s="1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66">
        <v>0</v>
      </c>
      <c r="Z226" s="66">
        <v>0</v>
      </c>
      <c r="AA226" s="66">
        <v>0</v>
      </c>
      <c r="AB226" s="66">
        <v>0</v>
      </c>
      <c r="AC226" s="66">
        <v>1</v>
      </c>
      <c r="AD226" s="66">
        <v>0</v>
      </c>
      <c r="AE226" s="66">
        <v>0</v>
      </c>
      <c r="AF226" s="66">
        <v>0</v>
      </c>
      <c r="AG226" s="66" t="str">
        <f>VLOOKUP(BHRAF201920[[#This Row],[OrgID]],'Practice Panel'!$A$14:$F$129,4,FALSE)</f>
        <v>Redbridge</v>
      </c>
      <c r="AH226" s="66" t="str">
        <f>VLOOKUP(BHRAF201920[[#This Row],[OrgID]],'Practice Panel'!$A$14:$F$129,6,FALSE)</f>
        <v>Loxford</v>
      </c>
    </row>
    <row r="227" spans="1:34" x14ac:dyDescent="0.25">
      <c r="A227" s="1" t="s">
        <v>369</v>
      </c>
      <c r="B227" s="65">
        <v>44044</v>
      </c>
      <c r="C227" s="65"/>
      <c r="D227" s="1" t="s">
        <v>104</v>
      </c>
      <c r="E227" s="66">
        <v>411</v>
      </c>
      <c r="F227" s="66">
        <v>8</v>
      </c>
      <c r="G227" s="66">
        <v>7</v>
      </c>
      <c r="H227" s="1">
        <v>1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66">
        <v>0</v>
      </c>
      <c r="Z227" s="66">
        <v>0</v>
      </c>
      <c r="AA227" s="66">
        <v>0</v>
      </c>
      <c r="AB227" s="66">
        <v>0</v>
      </c>
      <c r="AC227" s="66">
        <v>3</v>
      </c>
      <c r="AD227" s="66">
        <v>0</v>
      </c>
      <c r="AE227" s="66">
        <v>0</v>
      </c>
      <c r="AF227" s="66">
        <v>0</v>
      </c>
      <c r="AG227" s="66" t="str">
        <f>VLOOKUP(BHRAF201920[[#This Row],[OrgID]],'Practice Panel'!$A$14:$F$129,4,FALSE)</f>
        <v>Redbridge</v>
      </c>
      <c r="AH227" s="66" t="str">
        <f>VLOOKUP(BHRAF201920[[#This Row],[OrgID]],'Practice Panel'!$A$14:$F$129,6,FALSE)</f>
        <v>Loxford</v>
      </c>
    </row>
    <row r="228" spans="1:34" x14ac:dyDescent="0.25">
      <c r="A228" s="1" t="s">
        <v>369</v>
      </c>
      <c r="B228" s="65">
        <v>44044</v>
      </c>
      <c r="C228" s="65"/>
      <c r="D228" s="1" t="s">
        <v>40</v>
      </c>
      <c r="E228" s="66">
        <v>314</v>
      </c>
      <c r="F228" s="66">
        <v>10</v>
      </c>
      <c r="G228" s="66">
        <v>10</v>
      </c>
      <c r="H228" s="1">
        <v>0</v>
      </c>
      <c r="I228" s="66">
        <v>0</v>
      </c>
      <c r="J228" s="66">
        <v>0</v>
      </c>
      <c r="K228" s="66">
        <v>0</v>
      </c>
      <c r="L228" s="66">
        <v>0</v>
      </c>
      <c r="M228" s="66">
        <v>0</v>
      </c>
      <c r="N228" s="66">
        <v>0</v>
      </c>
      <c r="O228" s="66">
        <v>0</v>
      </c>
      <c r="P228" s="66">
        <v>0</v>
      </c>
      <c r="Q228" s="66">
        <v>0</v>
      </c>
      <c r="R228" s="66">
        <v>0</v>
      </c>
      <c r="S228" s="66">
        <v>0</v>
      </c>
      <c r="T228" s="66">
        <v>0</v>
      </c>
      <c r="U228" s="66">
        <v>0</v>
      </c>
      <c r="V228" s="66">
        <v>0</v>
      </c>
      <c r="W228" s="66">
        <v>0</v>
      </c>
      <c r="X228" s="66">
        <v>0</v>
      </c>
      <c r="Y228" s="66">
        <v>0</v>
      </c>
      <c r="Z228" s="66">
        <v>0</v>
      </c>
      <c r="AA228" s="66">
        <v>0</v>
      </c>
      <c r="AB228" s="66">
        <v>0</v>
      </c>
      <c r="AC228" s="66">
        <v>0</v>
      </c>
      <c r="AD228" s="66">
        <v>0</v>
      </c>
      <c r="AE228" s="66">
        <v>0</v>
      </c>
      <c r="AF228" s="66">
        <v>0</v>
      </c>
      <c r="AG228" s="66" t="str">
        <f>VLOOKUP(BHRAF201920[[#This Row],[OrgID]],'Practice Panel'!$A$14:$F$129,4,FALSE)</f>
        <v>Redbridge</v>
      </c>
      <c r="AH228" s="66" t="str">
        <f>VLOOKUP(BHRAF201920[[#This Row],[OrgID]],'Practice Panel'!$A$14:$F$129,6,FALSE)</f>
        <v>Cranbrook</v>
      </c>
    </row>
    <row r="229" spans="1:34" x14ac:dyDescent="0.25">
      <c r="A229" s="1" t="s">
        <v>369</v>
      </c>
      <c r="B229" s="65">
        <v>44044</v>
      </c>
      <c r="C229" s="65"/>
      <c r="D229" s="1" t="s">
        <v>95</v>
      </c>
      <c r="E229" s="66">
        <v>355</v>
      </c>
      <c r="F229" s="66">
        <v>2</v>
      </c>
      <c r="G229" s="66">
        <v>2</v>
      </c>
      <c r="H229" s="1">
        <v>0</v>
      </c>
      <c r="I229" s="66">
        <v>0</v>
      </c>
      <c r="J229" s="66">
        <v>0</v>
      </c>
      <c r="K229" s="66">
        <v>0</v>
      </c>
      <c r="L229" s="66">
        <v>0</v>
      </c>
      <c r="M229" s="66">
        <v>0</v>
      </c>
      <c r="N229" s="66">
        <v>0</v>
      </c>
      <c r="O229" s="66">
        <v>0</v>
      </c>
      <c r="P229" s="66">
        <v>0</v>
      </c>
      <c r="Q229" s="66">
        <v>0</v>
      </c>
      <c r="R229" s="66">
        <v>0</v>
      </c>
      <c r="S229" s="66">
        <v>0</v>
      </c>
      <c r="T229" s="66">
        <v>0</v>
      </c>
      <c r="U229" s="66">
        <v>0</v>
      </c>
      <c r="V229" s="66">
        <v>0</v>
      </c>
      <c r="W229" s="66">
        <v>0</v>
      </c>
      <c r="X229" s="66">
        <v>0</v>
      </c>
      <c r="Y229" s="66">
        <v>0</v>
      </c>
      <c r="Z229" s="66">
        <v>0</v>
      </c>
      <c r="AA229" s="66">
        <v>0</v>
      </c>
      <c r="AB229" s="66">
        <v>0</v>
      </c>
      <c r="AC229" s="66">
        <v>1</v>
      </c>
      <c r="AD229" s="66">
        <v>0</v>
      </c>
      <c r="AE229" s="66">
        <v>0</v>
      </c>
      <c r="AF229" s="66">
        <v>0</v>
      </c>
      <c r="AG229" s="66" t="str">
        <f>VLOOKUP(BHRAF201920[[#This Row],[OrgID]],'Practice Panel'!$A$14:$F$129,4,FALSE)</f>
        <v>Redbridge</v>
      </c>
      <c r="AH229" s="66" t="str">
        <f>VLOOKUP(BHRAF201920[[#This Row],[OrgID]],'Practice Panel'!$A$14:$F$129,6,FALSE)</f>
        <v>Wanstead &amp; Woodford</v>
      </c>
    </row>
    <row r="230" spans="1:34" x14ac:dyDescent="0.25">
      <c r="A230" s="1" t="s">
        <v>369</v>
      </c>
      <c r="B230" s="65">
        <v>44044</v>
      </c>
      <c r="C230" s="65"/>
      <c r="D230" s="1" t="s">
        <v>72</v>
      </c>
      <c r="E230" s="66">
        <v>367</v>
      </c>
      <c r="F230" s="66">
        <v>5</v>
      </c>
      <c r="G230" s="66">
        <v>5</v>
      </c>
      <c r="H230" s="1">
        <v>0</v>
      </c>
      <c r="I230" s="66">
        <v>0</v>
      </c>
      <c r="J230" s="66">
        <v>0</v>
      </c>
      <c r="K230" s="66">
        <v>0</v>
      </c>
      <c r="L230" s="66">
        <v>0</v>
      </c>
      <c r="M230" s="66">
        <v>0</v>
      </c>
      <c r="N230" s="66">
        <v>0</v>
      </c>
      <c r="O230" s="66">
        <v>0</v>
      </c>
      <c r="P230" s="66">
        <v>0</v>
      </c>
      <c r="Q230" s="66">
        <v>0</v>
      </c>
      <c r="R230" s="66">
        <v>0</v>
      </c>
      <c r="S230" s="66">
        <v>0</v>
      </c>
      <c r="T230" s="66">
        <v>0</v>
      </c>
      <c r="U230" s="66">
        <v>0</v>
      </c>
      <c r="V230" s="66">
        <v>0</v>
      </c>
      <c r="W230" s="66">
        <v>0</v>
      </c>
      <c r="X230" s="66">
        <v>0</v>
      </c>
      <c r="Y230" s="66">
        <v>0</v>
      </c>
      <c r="Z230" s="66">
        <v>0</v>
      </c>
      <c r="AA230" s="66">
        <v>0</v>
      </c>
      <c r="AB230" s="66">
        <v>0</v>
      </c>
      <c r="AC230" s="66">
        <v>2</v>
      </c>
      <c r="AD230" s="66">
        <v>0</v>
      </c>
      <c r="AE230" s="66">
        <v>0</v>
      </c>
      <c r="AF230" s="66">
        <v>0</v>
      </c>
      <c r="AG230" s="66" t="str">
        <f>VLOOKUP(BHRAF201920[[#This Row],[OrgID]],'Practice Panel'!$A$14:$F$129,4,FALSE)</f>
        <v>Redbridge</v>
      </c>
      <c r="AH230" s="66" t="str">
        <f>VLOOKUP(BHRAF201920[[#This Row],[OrgID]],'Practice Panel'!$A$14:$F$129,6,FALSE)</f>
        <v>Seven Kings</v>
      </c>
    </row>
    <row r="231" spans="1:34" x14ac:dyDescent="0.25">
      <c r="A231" s="1" t="s">
        <v>369</v>
      </c>
      <c r="B231" s="65">
        <v>44075</v>
      </c>
      <c r="C231" s="65">
        <v>44076</v>
      </c>
      <c r="D231" s="1" t="s">
        <v>97</v>
      </c>
      <c r="E231" s="66">
        <v>5192</v>
      </c>
      <c r="F231" s="66">
        <v>0</v>
      </c>
      <c r="G231" s="66">
        <v>0</v>
      </c>
      <c r="H231" s="1">
        <v>0</v>
      </c>
      <c r="I231" s="66">
        <v>0</v>
      </c>
      <c r="J231" s="66">
        <v>0</v>
      </c>
      <c r="K231" s="66">
        <v>0</v>
      </c>
      <c r="L231" s="66">
        <v>0</v>
      </c>
      <c r="M231" s="66">
        <v>0</v>
      </c>
      <c r="N231" s="66">
        <v>0</v>
      </c>
      <c r="O231" s="66">
        <v>0</v>
      </c>
      <c r="P231" s="66">
        <v>0</v>
      </c>
      <c r="Q231" s="66">
        <v>0</v>
      </c>
      <c r="R231" s="66">
        <v>0</v>
      </c>
      <c r="S231" s="66">
        <v>0</v>
      </c>
      <c r="T231" s="66">
        <v>0</v>
      </c>
      <c r="U231" s="66">
        <v>0</v>
      </c>
      <c r="V231" s="66">
        <v>0</v>
      </c>
      <c r="W231" s="66">
        <v>0</v>
      </c>
      <c r="X231" s="66">
        <v>0</v>
      </c>
      <c r="Y231" s="66">
        <v>0</v>
      </c>
      <c r="Z231" s="66">
        <v>0</v>
      </c>
      <c r="AA231" s="66">
        <v>0</v>
      </c>
      <c r="AB231" s="66">
        <v>0</v>
      </c>
      <c r="AC231" s="66">
        <v>5</v>
      </c>
      <c r="AD231" s="66">
        <v>0</v>
      </c>
      <c r="AE231" s="66">
        <v>0</v>
      </c>
      <c r="AF231" s="66">
        <v>0</v>
      </c>
      <c r="AG231" s="66" t="str">
        <f>VLOOKUP(BHRAF201920[[#This Row],[OrgID]],'Practice Panel'!$A$14:$F$129,4,FALSE)</f>
        <v>Redbridge</v>
      </c>
      <c r="AH231" s="66" t="str">
        <f>VLOOKUP(BHRAF201920[[#This Row],[OrgID]],'Practice Panel'!$A$14:$F$129,6,FALSE)</f>
        <v>Loxford</v>
      </c>
    </row>
    <row r="232" spans="1:34" x14ac:dyDescent="0.25">
      <c r="A232" s="1" t="s">
        <v>369</v>
      </c>
      <c r="B232" s="65">
        <v>44075</v>
      </c>
      <c r="C232" s="65">
        <v>44076</v>
      </c>
      <c r="D232" s="1" t="s">
        <v>70</v>
      </c>
      <c r="E232" s="66">
        <v>3052</v>
      </c>
      <c r="F232" s="66">
        <v>8</v>
      </c>
      <c r="G232" s="66">
        <v>8</v>
      </c>
      <c r="H232" s="1">
        <v>0</v>
      </c>
      <c r="I232" s="66">
        <v>0</v>
      </c>
      <c r="J232" s="66">
        <v>0</v>
      </c>
      <c r="K232" s="66">
        <v>0</v>
      </c>
      <c r="L232" s="66">
        <v>0</v>
      </c>
      <c r="M232" s="66">
        <v>0</v>
      </c>
      <c r="N232" s="66">
        <v>0</v>
      </c>
      <c r="O232" s="66">
        <v>0</v>
      </c>
      <c r="P232" s="66">
        <v>0</v>
      </c>
      <c r="Q232" s="66">
        <v>0</v>
      </c>
      <c r="R232" s="66">
        <v>0</v>
      </c>
      <c r="S232" s="66">
        <v>0</v>
      </c>
      <c r="T232" s="66">
        <v>0</v>
      </c>
      <c r="U232" s="66">
        <v>0</v>
      </c>
      <c r="V232" s="66">
        <v>0</v>
      </c>
      <c r="W232" s="66">
        <v>0</v>
      </c>
      <c r="X232" s="66">
        <v>0</v>
      </c>
      <c r="Y232" s="66">
        <v>0</v>
      </c>
      <c r="Z232" s="66">
        <v>0</v>
      </c>
      <c r="AA232" s="66">
        <v>0</v>
      </c>
      <c r="AB232" s="66">
        <v>0</v>
      </c>
      <c r="AC232" s="66">
        <v>1</v>
      </c>
      <c r="AD232" s="66">
        <v>0</v>
      </c>
      <c r="AE232" s="66">
        <v>0</v>
      </c>
      <c r="AF232" s="66">
        <v>0</v>
      </c>
      <c r="AG232" s="66" t="str">
        <f>VLOOKUP(BHRAF201920[[#This Row],[OrgID]],'Practice Panel'!$A$14:$F$129,4,FALSE)</f>
        <v>Redbridge</v>
      </c>
      <c r="AH232" s="66" t="str">
        <f>VLOOKUP(BHRAF201920[[#This Row],[OrgID]],'Practice Panel'!$A$14:$F$129,6,FALSE)</f>
        <v>Seven Kings</v>
      </c>
    </row>
    <row r="233" spans="1:34" x14ac:dyDescent="0.25">
      <c r="A233" s="1" t="s">
        <v>369</v>
      </c>
      <c r="B233" s="65">
        <v>44075</v>
      </c>
      <c r="C233" s="65">
        <v>44076</v>
      </c>
      <c r="D233" s="1" t="s">
        <v>32</v>
      </c>
      <c r="E233" s="66">
        <v>952</v>
      </c>
      <c r="F233" s="66">
        <v>7</v>
      </c>
      <c r="G233" s="66">
        <v>7</v>
      </c>
      <c r="H233" s="1">
        <v>0</v>
      </c>
      <c r="I233" s="66">
        <v>0</v>
      </c>
      <c r="J233" s="66">
        <v>0</v>
      </c>
      <c r="K233" s="66">
        <v>0</v>
      </c>
      <c r="L233" s="66">
        <v>0</v>
      </c>
      <c r="M233" s="66">
        <v>0</v>
      </c>
      <c r="N233" s="66">
        <v>0</v>
      </c>
      <c r="O233" s="66">
        <v>0</v>
      </c>
      <c r="P233" s="66">
        <v>0</v>
      </c>
      <c r="Q233" s="66">
        <v>0</v>
      </c>
      <c r="R233" s="66">
        <v>0</v>
      </c>
      <c r="S233" s="66">
        <v>0</v>
      </c>
      <c r="T233" s="66">
        <v>0</v>
      </c>
      <c r="U233" s="66">
        <v>0</v>
      </c>
      <c r="V233" s="66">
        <v>0</v>
      </c>
      <c r="W233" s="66">
        <v>0</v>
      </c>
      <c r="X233" s="66">
        <v>0</v>
      </c>
      <c r="Y233" s="66">
        <v>0</v>
      </c>
      <c r="Z233" s="66">
        <v>0</v>
      </c>
      <c r="AA233" s="66">
        <v>0</v>
      </c>
      <c r="AB233" s="66">
        <v>0</v>
      </c>
      <c r="AC233" s="66">
        <v>2</v>
      </c>
      <c r="AD233" s="66">
        <v>0</v>
      </c>
      <c r="AE233" s="66">
        <v>0</v>
      </c>
      <c r="AF233" s="66">
        <v>0</v>
      </c>
      <c r="AG233" s="66" t="str">
        <f>VLOOKUP(BHRAF201920[[#This Row],[OrgID]],'Practice Panel'!$A$14:$F$129,4,FALSE)</f>
        <v>Redbridge</v>
      </c>
      <c r="AH233" s="66" t="str">
        <f>VLOOKUP(BHRAF201920[[#This Row],[OrgID]],'Practice Panel'!$A$14:$F$129,6,FALSE)</f>
        <v>Cranbrook</v>
      </c>
    </row>
    <row r="234" spans="1:34" x14ac:dyDescent="0.25">
      <c r="A234" s="1" t="s">
        <v>369</v>
      </c>
      <c r="B234" s="65">
        <v>44075</v>
      </c>
      <c r="C234" s="65">
        <v>44076</v>
      </c>
      <c r="D234" s="1" t="s">
        <v>66</v>
      </c>
      <c r="E234" s="66">
        <v>1652</v>
      </c>
      <c r="F234" s="66">
        <v>21</v>
      </c>
      <c r="G234" s="66">
        <v>21</v>
      </c>
      <c r="H234" s="1">
        <v>0</v>
      </c>
      <c r="I234" s="66">
        <v>0</v>
      </c>
      <c r="J234" s="66">
        <v>0</v>
      </c>
      <c r="K234" s="66">
        <v>0</v>
      </c>
      <c r="L234" s="66">
        <v>0</v>
      </c>
      <c r="M234" s="66">
        <v>0</v>
      </c>
      <c r="N234" s="66">
        <v>0</v>
      </c>
      <c r="O234" s="66">
        <v>0</v>
      </c>
      <c r="P234" s="66">
        <v>0</v>
      </c>
      <c r="Q234" s="66">
        <v>0</v>
      </c>
      <c r="R234" s="66">
        <v>0</v>
      </c>
      <c r="S234" s="66">
        <v>0</v>
      </c>
      <c r="T234" s="66">
        <v>0</v>
      </c>
      <c r="U234" s="66">
        <v>0</v>
      </c>
      <c r="V234" s="66">
        <v>0</v>
      </c>
      <c r="W234" s="66">
        <v>0</v>
      </c>
      <c r="X234" s="66">
        <v>0</v>
      </c>
      <c r="Y234" s="66">
        <v>0</v>
      </c>
      <c r="Z234" s="66">
        <v>0</v>
      </c>
      <c r="AA234" s="66">
        <v>0</v>
      </c>
      <c r="AB234" s="66">
        <v>0</v>
      </c>
      <c r="AC234" s="66">
        <v>2</v>
      </c>
      <c r="AD234" s="66">
        <v>0</v>
      </c>
      <c r="AE234" s="66">
        <v>0</v>
      </c>
      <c r="AF234" s="66">
        <v>0</v>
      </c>
      <c r="AG234" s="66" t="str">
        <f>VLOOKUP(BHRAF201920[[#This Row],[OrgID]],'Practice Panel'!$A$14:$F$129,4,FALSE)</f>
        <v>Redbridge</v>
      </c>
      <c r="AH234" s="66" t="str">
        <f>VLOOKUP(BHRAF201920[[#This Row],[OrgID]],'Practice Panel'!$A$14:$F$129,6,FALSE)</f>
        <v>Seven Kings</v>
      </c>
    </row>
    <row r="235" spans="1:34" x14ac:dyDescent="0.25">
      <c r="A235" s="1" t="s">
        <v>369</v>
      </c>
      <c r="B235" s="65">
        <v>44075</v>
      </c>
      <c r="C235" s="65">
        <v>44076</v>
      </c>
      <c r="D235" s="1" t="s">
        <v>87</v>
      </c>
      <c r="E235" s="66">
        <v>3839</v>
      </c>
      <c r="F235" s="66">
        <v>12</v>
      </c>
      <c r="G235" s="66">
        <v>12</v>
      </c>
      <c r="H235" s="1">
        <v>0</v>
      </c>
      <c r="I235" s="66">
        <v>0</v>
      </c>
      <c r="J235" s="66">
        <v>0</v>
      </c>
      <c r="K235" s="66">
        <v>0</v>
      </c>
      <c r="L235" s="66">
        <v>0</v>
      </c>
      <c r="M235" s="66">
        <v>0</v>
      </c>
      <c r="N235" s="66">
        <v>0</v>
      </c>
      <c r="O235" s="66">
        <v>0</v>
      </c>
      <c r="P235" s="66">
        <v>0</v>
      </c>
      <c r="Q235" s="66">
        <v>0</v>
      </c>
      <c r="R235" s="66">
        <v>0</v>
      </c>
      <c r="S235" s="66">
        <v>0</v>
      </c>
      <c r="T235" s="66">
        <v>0</v>
      </c>
      <c r="U235" s="66">
        <v>0</v>
      </c>
      <c r="V235" s="66">
        <v>0</v>
      </c>
      <c r="W235" s="66">
        <v>0</v>
      </c>
      <c r="X235" s="66">
        <v>0</v>
      </c>
      <c r="Y235" s="66">
        <v>0</v>
      </c>
      <c r="Z235" s="66">
        <v>0</v>
      </c>
      <c r="AA235" s="66">
        <v>0</v>
      </c>
      <c r="AB235" s="66">
        <v>0</v>
      </c>
      <c r="AC235" s="66">
        <v>1</v>
      </c>
      <c r="AD235" s="66">
        <v>0</v>
      </c>
      <c r="AE235" s="66">
        <v>0</v>
      </c>
      <c r="AF235" s="66">
        <v>0</v>
      </c>
      <c r="AG235" s="66" t="str">
        <f>VLOOKUP(BHRAF201920[[#This Row],[OrgID]],'Practice Panel'!$A$14:$F$129,4,FALSE)</f>
        <v>Redbridge</v>
      </c>
      <c r="AH235" s="66" t="str">
        <f>VLOOKUP(BHRAF201920[[#This Row],[OrgID]],'Practice Panel'!$A$14:$F$129,6,FALSE)</f>
        <v>Wanstead &amp; Woodford</v>
      </c>
    </row>
    <row r="236" spans="1:34" x14ac:dyDescent="0.25">
      <c r="A236" s="1" t="s">
        <v>369</v>
      </c>
      <c r="B236" s="65">
        <v>44075</v>
      </c>
      <c r="C236" s="65">
        <v>44076</v>
      </c>
      <c r="D236" s="1" t="s">
        <v>53</v>
      </c>
      <c r="E236" s="66">
        <v>4304</v>
      </c>
      <c r="F236" s="66">
        <v>25</v>
      </c>
      <c r="G236" s="66">
        <v>25</v>
      </c>
      <c r="H236" s="1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66">
        <v>0</v>
      </c>
      <c r="Z236" s="66">
        <v>0</v>
      </c>
      <c r="AA236" s="66">
        <v>0</v>
      </c>
      <c r="AB236" s="66">
        <v>0</v>
      </c>
      <c r="AC236" s="66">
        <v>2</v>
      </c>
      <c r="AD236" s="66">
        <v>0</v>
      </c>
      <c r="AE236" s="66">
        <v>0</v>
      </c>
      <c r="AF236" s="66">
        <v>0</v>
      </c>
      <c r="AG236" s="66" t="str">
        <f>VLOOKUP(BHRAF201920[[#This Row],[OrgID]],'Practice Panel'!$A$14:$F$129,4,FALSE)</f>
        <v>Redbridge</v>
      </c>
      <c r="AH236" s="66" t="str">
        <f>VLOOKUP(BHRAF201920[[#This Row],[OrgID]],'Practice Panel'!$A$14:$F$129,6,FALSE)</f>
        <v>Fairlop</v>
      </c>
    </row>
    <row r="237" spans="1:34" x14ac:dyDescent="0.25">
      <c r="A237" s="1" t="s">
        <v>369</v>
      </c>
      <c r="B237" s="65">
        <v>44075</v>
      </c>
      <c r="C237" s="65">
        <v>44076</v>
      </c>
      <c r="D237" s="1" t="s">
        <v>79</v>
      </c>
      <c r="E237" s="66">
        <v>3407</v>
      </c>
      <c r="F237" s="66">
        <v>7</v>
      </c>
      <c r="G237" s="66">
        <v>7</v>
      </c>
      <c r="H237" s="1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66">
        <v>0</v>
      </c>
      <c r="Z237" s="66">
        <v>0</v>
      </c>
      <c r="AA237" s="66">
        <v>0</v>
      </c>
      <c r="AB237" s="66">
        <v>0</v>
      </c>
      <c r="AC237" s="66">
        <v>2</v>
      </c>
      <c r="AD237" s="66">
        <v>0</v>
      </c>
      <c r="AE237" s="66">
        <v>0</v>
      </c>
      <c r="AF237" s="66">
        <v>0</v>
      </c>
      <c r="AG237" s="66" t="str">
        <f>VLOOKUP(BHRAF201920[[#This Row],[OrgID]],'Practice Panel'!$A$14:$F$129,4,FALSE)</f>
        <v>Redbridge</v>
      </c>
      <c r="AH237" s="66" t="str">
        <f>VLOOKUP(BHRAF201920[[#This Row],[OrgID]],'Practice Panel'!$A$14:$F$129,6,FALSE)</f>
        <v>Wanstead &amp; Woodford</v>
      </c>
    </row>
    <row r="238" spans="1:34" x14ac:dyDescent="0.25">
      <c r="A238" s="1" t="s">
        <v>369</v>
      </c>
      <c r="B238" s="65">
        <v>44075</v>
      </c>
      <c r="C238" s="65">
        <v>44076</v>
      </c>
      <c r="D238" s="1" t="s">
        <v>228</v>
      </c>
      <c r="E238" s="66">
        <v>1688</v>
      </c>
      <c r="F238" s="66">
        <v>8</v>
      </c>
      <c r="G238" s="66">
        <v>8</v>
      </c>
      <c r="H238" s="1">
        <v>0</v>
      </c>
      <c r="I238" s="66">
        <v>0</v>
      </c>
      <c r="J238" s="66">
        <v>0</v>
      </c>
      <c r="K238" s="66">
        <v>0</v>
      </c>
      <c r="L238" s="66">
        <v>0</v>
      </c>
      <c r="M238" s="66">
        <v>0</v>
      </c>
      <c r="N238" s="66">
        <v>0</v>
      </c>
      <c r="O238" s="66">
        <v>0</v>
      </c>
      <c r="P238" s="66">
        <v>0</v>
      </c>
      <c r="Q238" s="66">
        <v>0</v>
      </c>
      <c r="R238" s="66">
        <v>0</v>
      </c>
      <c r="S238" s="66">
        <v>0</v>
      </c>
      <c r="T238" s="66">
        <v>0</v>
      </c>
      <c r="U238" s="66">
        <v>0</v>
      </c>
      <c r="V238" s="66">
        <v>0</v>
      </c>
      <c r="W238" s="66">
        <v>0</v>
      </c>
      <c r="X238" s="66">
        <v>0</v>
      </c>
      <c r="Y238" s="66">
        <v>0</v>
      </c>
      <c r="Z238" s="66">
        <v>0</v>
      </c>
      <c r="AA238" s="66">
        <v>0</v>
      </c>
      <c r="AB238" s="66">
        <v>0</v>
      </c>
      <c r="AC238" s="66">
        <v>2</v>
      </c>
      <c r="AD238" s="66">
        <v>0</v>
      </c>
      <c r="AE238" s="66">
        <v>0</v>
      </c>
      <c r="AF238" s="66">
        <v>0</v>
      </c>
      <c r="AG238" s="66" t="str">
        <f>VLOOKUP(BHRAF201920[[#This Row],[OrgID]],'Practice Panel'!$A$14:$F$129,4,FALSE)</f>
        <v>Barking</v>
      </c>
      <c r="AH238" s="66" t="str">
        <f>VLOOKUP(BHRAF201920[[#This Row],[OrgID]],'Practice Panel'!$A$14:$F$129,6,FALSE)</f>
        <v>East One</v>
      </c>
    </row>
    <row r="239" spans="1:34" x14ac:dyDescent="0.25">
      <c r="A239" s="1" t="s">
        <v>369</v>
      </c>
      <c r="B239" s="65">
        <v>44075</v>
      </c>
      <c r="C239" s="65">
        <v>44076</v>
      </c>
      <c r="D239" s="1" t="s">
        <v>57</v>
      </c>
      <c r="E239" s="66">
        <v>3780</v>
      </c>
      <c r="F239" s="66">
        <v>0</v>
      </c>
      <c r="G239" s="66">
        <v>0</v>
      </c>
      <c r="H239" s="1">
        <v>0</v>
      </c>
      <c r="I239" s="66">
        <v>0</v>
      </c>
      <c r="J239" s="66">
        <v>0</v>
      </c>
      <c r="K239" s="66">
        <v>0</v>
      </c>
      <c r="L239" s="66">
        <v>0</v>
      </c>
      <c r="M239" s="66">
        <v>0</v>
      </c>
      <c r="N239" s="66">
        <v>0</v>
      </c>
      <c r="O239" s="66">
        <v>0</v>
      </c>
      <c r="P239" s="66">
        <v>0</v>
      </c>
      <c r="Q239" s="66">
        <v>0</v>
      </c>
      <c r="R239" s="66">
        <v>0</v>
      </c>
      <c r="S239" s="66">
        <v>0</v>
      </c>
      <c r="T239" s="66">
        <v>0</v>
      </c>
      <c r="U239" s="66">
        <v>0</v>
      </c>
      <c r="V239" s="66">
        <v>0</v>
      </c>
      <c r="W239" s="66">
        <v>0</v>
      </c>
      <c r="X239" s="66">
        <v>0</v>
      </c>
      <c r="Y239" s="66">
        <v>0</v>
      </c>
      <c r="Z239" s="66">
        <v>0</v>
      </c>
      <c r="AA239" s="66">
        <v>0</v>
      </c>
      <c r="AB239" s="66">
        <v>0</v>
      </c>
      <c r="AC239" s="66">
        <v>0</v>
      </c>
      <c r="AD239" s="66">
        <v>0</v>
      </c>
      <c r="AE239" s="66">
        <v>0</v>
      </c>
      <c r="AF239" s="66">
        <v>0</v>
      </c>
      <c r="AG239" s="66" t="str">
        <f>VLOOKUP(BHRAF201920[[#This Row],[OrgID]],'Practice Panel'!$A$14:$F$129,4,FALSE)</f>
        <v>Redbridge</v>
      </c>
      <c r="AH239" s="66" t="str">
        <f>VLOOKUP(BHRAF201920[[#This Row],[OrgID]],'Practice Panel'!$A$14:$F$129,6,FALSE)</f>
        <v>Seven Kings</v>
      </c>
    </row>
    <row r="240" spans="1:34" x14ac:dyDescent="0.25">
      <c r="A240" s="1" t="s">
        <v>369</v>
      </c>
      <c r="B240" s="65">
        <v>44075</v>
      </c>
      <c r="C240" s="65">
        <v>44076</v>
      </c>
      <c r="D240" s="1" t="s">
        <v>36</v>
      </c>
      <c r="E240" s="66">
        <v>2986</v>
      </c>
      <c r="F240" s="66">
        <v>1</v>
      </c>
      <c r="G240" s="66">
        <v>1</v>
      </c>
      <c r="H240" s="1">
        <v>0</v>
      </c>
      <c r="I240" s="66">
        <v>0</v>
      </c>
      <c r="J240" s="66">
        <v>0</v>
      </c>
      <c r="K240" s="66">
        <v>0</v>
      </c>
      <c r="L240" s="66">
        <v>0</v>
      </c>
      <c r="M240" s="66">
        <v>0</v>
      </c>
      <c r="N240" s="66">
        <v>0</v>
      </c>
      <c r="O240" s="66">
        <v>0</v>
      </c>
      <c r="P240" s="66">
        <v>0</v>
      </c>
      <c r="Q240" s="66">
        <v>0</v>
      </c>
      <c r="R240" s="66">
        <v>0</v>
      </c>
      <c r="S240" s="66">
        <v>0</v>
      </c>
      <c r="T240" s="66">
        <v>0</v>
      </c>
      <c r="U240" s="66">
        <v>0</v>
      </c>
      <c r="V240" s="66">
        <v>0</v>
      </c>
      <c r="W240" s="66">
        <v>0</v>
      </c>
      <c r="X240" s="66">
        <v>0</v>
      </c>
      <c r="Y240" s="66">
        <v>0</v>
      </c>
      <c r="Z240" s="66">
        <v>0</v>
      </c>
      <c r="AA240" s="66">
        <v>0</v>
      </c>
      <c r="AB240" s="66">
        <v>0</v>
      </c>
      <c r="AC240" s="66">
        <v>3</v>
      </c>
      <c r="AD240" s="66">
        <v>0</v>
      </c>
      <c r="AE240" s="66">
        <v>0</v>
      </c>
      <c r="AF240" s="66">
        <v>0</v>
      </c>
      <c r="AG240" s="66" t="str">
        <f>VLOOKUP(BHRAF201920[[#This Row],[OrgID]],'Practice Panel'!$A$14:$F$129,4,FALSE)</f>
        <v>Redbridge</v>
      </c>
      <c r="AH240" s="66" t="str">
        <f>VLOOKUP(BHRAF201920[[#This Row],[OrgID]],'Practice Panel'!$A$14:$F$129,6,FALSE)</f>
        <v>Cranbrook</v>
      </c>
    </row>
    <row r="241" spans="1:34" x14ac:dyDescent="0.25">
      <c r="A241" s="1" t="s">
        <v>369</v>
      </c>
      <c r="B241" s="65">
        <v>44075</v>
      </c>
      <c r="C241" s="65">
        <v>44076</v>
      </c>
      <c r="D241" s="1" t="s">
        <v>304</v>
      </c>
      <c r="E241" s="66">
        <v>881</v>
      </c>
      <c r="F241" s="66">
        <v>3</v>
      </c>
      <c r="G241" s="66">
        <v>3</v>
      </c>
      <c r="H241" s="1">
        <v>0</v>
      </c>
      <c r="I241" s="66">
        <v>0</v>
      </c>
      <c r="J241" s="66">
        <v>0</v>
      </c>
      <c r="K241" s="66">
        <v>0</v>
      </c>
      <c r="L241" s="66">
        <v>0</v>
      </c>
      <c r="M241" s="66">
        <v>0</v>
      </c>
      <c r="N241" s="66">
        <v>0</v>
      </c>
      <c r="O241" s="66">
        <v>0</v>
      </c>
      <c r="P241" s="66">
        <v>0</v>
      </c>
      <c r="Q241" s="66">
        <v>0</v>
      </c>
      <c r="R241" s="66">
        <v>0</v>
      </c>
      <c r="S241" s="66">
        <v>0</v>
      </c>
      <c r="T241" s="66">
        <v>0</v>
      </c>
      <c r="U241" s="66">
        <v>0</v>
      </c>
      <c r="V241" s="66">
        <v>0</v>
      </c>
      <c r="W241" s="66">
        <v>0</v>
      </c>
      <c r="X241" s="66">
        <v>0</v>
      </c>
      <c r="Y241" s="66">
        <v>0</v>
      </c>
      <c r="Z241" s="66">
        <v>0</v>
      </c>
      <c r="AA241" s="66">
        <v>0</v>
      </c>
      <c r="AB241" s="66">
        <v>0</v>
      </c>
      <c r="AC241" s="66">
        <v>2</v>
      </c>
      <c r="AD241" s="66">
        <v>0</v>
      </c>
      <c r="AE241" s="66">
        <v>0</v>
      </c>
      <c r="AF241" s="66">
        <v>0</v>
      </c>
      <c r="AG241" s="66" t="str">
        <f>VLOOKUP(BHRAF201920[[#This Row],[OrgID]],'Practice Panel'!$A$14:$F$129,4,FALSE)</f>
        <v>Havering</v>
      </c>
      <c r="AH241" s="66" t="str">
        <f>VLOOKUP(BHRAF201920[[#This Row],[OrgID]],'Practice Panel'!$A$14:$F$129,6,FALSE)</f>
        <v>Havering North</v>
      </c>
    </row>
    <row r="242" spans="1:34" x14ac:dyDescent="0.25">
      <c r="A242" s="1" t="s">
        <v>369</v>
      </c>
      <c r="B242" s="65">
        <v>44075</v>
      </c>
      <c r="C242" s="65">
        <v>44076</v>
      </c>
      <c r="D242" s="1" t="s">
        <v>224</v>
      </c>
      <c r="E242" s="66">
        <v>1844</v>
      </c>
      <c r="F242" s="66">
        <v>1</v>
      </c>
      <c r="G242" s="66">
        <v>1</v>
      </c>
      <c r="H242" s="1">
        <v>0</v>
      </c>
      <c r="I242" s="66">
        <v>0</v>
      </c>
      <c r="J242" s="66">
        <v>0</v>
      </c>
      <c r="K242" s="66">
        <v>0</v>
      </c>
      <c r="L242" s="66">
        <v>0</v>
      </c>
      <c r="M242" s="66">
        <v>0</v>
      </c>
      <c r="N242" s="66">
        <v>0</v>
      </c>
      <c r="O242" s="66">
        <v>0</v>
      </c>
      <c r="P242" s="66">
        <v>0</v>
      </c>
      <c r="Q242" s="66">
        <v>0</v>
      </c>
      <c r="R242" s="66">
        <v>0</v>
      </c>
      <c r="S242" s="66">
        <v>0</v>
      </c>
      <c r="T242" s="66">
        <v>0</v>
      </c>
      <c r="U242" s="66">
        <v>0</v>
      </c>
      <c r="V242" s="66">
        <v>0</v>
      </c>
      <c r="W242" s="66">
        <v>0</v>
      </c>
      <c r="X242" s="66">
        <v>0</v>
      </c>
      <c r="Y242" s="66">
        <v>0</v>
      </c>
      <c r="Z242" s="66">
        <v>0</v>
      </c>
      <c r="AA242" s="66">
        <v>0</v>
      </c>
      <c r="AB242" s="66">
        <v>0</v>
      </c>
      <c r="AC242" s="66">
        <v>2</v>
      </c>
      <c r="AD242" s="66">
        <v>0</v>
      </c>
      <c r="AE242" s="66">
        <v>0</v>
      </c>
      <c r="AF242" s="66">
        <v>0</v>
      </c>
      <c r="AG242" s="66" t="str">
        <f>VLOOKUP(BHRAF201920[[#This Row],[OrgID]],'Practice Panel'!$A$14:$F$129,4,FALSE)</f>
        <v>Barking</v>
      </c>
      <c r="AH242" s="66" t="str">
        <f>VLOOKUP(BHRAF201920[[#This Row],[OrgID]],'Practice Panel'!$A$14:$F$129,6,FALSE)</f>
        <v>East One</v>
      </c>
    </row>
    <row r="243" spans="1:34" x14ac:dyDescent="0.25">
      <c r="A243" s="1" t="s">
        <v>369</v>
      </c>
      <c r="B243" s="65">
        <v>44075</v>
      </c>
      <c r="C243" s="65">
        <v>44076</v>
      </c>
      <c r="D243" s="1" t="s">
        <v>280</v>
      </c>
      <c r="E243" s="66">
        <v>1434</v>
      </c>
      <c r="F243" s="66">
        <v>6</v>
      </c>
      <c r="G243" s="66">
        <v>6</v>
      </c>
      <c r="H243" s="1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66">
        <v>0</v>
      </c>
      <c r="Z243" s="66">
        <v>0</v>
      </c>
      <c r="AA243" s="66">
        <v>0</v>
      </c>
      <c r="AB243" s="66">
        <v>0</v>
      </c>
      <c r="AC243" s="66">
        <v>1</v>
      </c>
      <c r="AD243" s="66">
        <v>0</v>
      </c>
      <c r="AE243" s="66">
        <v>0</v>
      </c>
      <c r="AF243" s="66">
        <v>0</v>
      </c>
      <c r="AG243" s="66" t="str">
        <f>VLOOKUP(BHRAF201920[[#This Row],[OrgID]],'Practice Panel'!$A$14:$F$129,4,FALSE)</f>
        <v>Barking</v>
      </c>
      <c r="AH243" s="66" t="str">
        <f>VLOOKUP(BHRAF201920[[#This Row],[OrgID]],'Practice Panel'!$A$14:$F$129,6,FALSE)</f>
        <v>Central</v>
      </c>
    </row>
    <row r="244" spans="1:34" x14ac:dyDescent="0.25">
      <c r="A244" s="1" t="s">
        <v>369</v>
      </c>
      <c r="B244" s="65">
        <v>44075</v>
      </c>
      <c r="C244" s="65">
        <v>44076</v>
      </c>
      <c r="D244" s="1" t="s">
        <v>294</v>
      </c>
      <c r="E244" s="66">
        <v>2514</v>
      </c>
      <c r="F244" s="66">
        <v>8</v>
      </c>
      <c r="G244" s="66">
        <v>8</v>
      </c>
      <c r="H244" s="1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66">
        <v>0</v>
      </c>
      <c r="Z244" s="66">
        <v>0</v>
      </c>
      <c r="AA244" s="66">
        <v>0</v>
      </c>
      <c r="AB244" s="66">
        <v>0</v>
      </c>
      <c r="AC244" s="66">
        <v>4</v>
      </c>
      <c r="AD244" s="66">
        <v>0</v>
      </c>
      <c r="AE244" s="66">
        <v>0</v>
      </c>
      <c r="AF244" s="66">
        <v>0</v>
      </c>
      <c r="AG244" s="66" t="str">
        <f>VLOOKUP(BHRAF201920[[#This Row],[OrgID]],'Practice Panel'!$A$14:$F$129,4,FALSE)</f>
        <v>Havering</v>
      </c>
      <c r="AH244" s="66" t="str">
        <f>VLOOKUP(BHRAF201920[[#This Row],[OrgID]],'Practice Panel'!$A$14:$F$129,6,FALSE)</f>
        <v>Havering Crest</v>
      </c>
    </row>
    <row r="245" spans="1:34" x14ac:dyDescent="0.25">
      <c r="A245" s="1" t="s">
        <v>369</v>
      </c>
      <c r="B245" s="65">
        <v>44075</v>
      </c>
      <c r="C245" s="65">
        <v>44076</v>
      </c>
      <c r="D245" s="1" t="s">
        <v>354</v>
      </c>
      <c r="E245" s="66">
        <v>1167</v>
      </c>
      <c r="F245" s="66">
        <v>5</v>
      </c>
      <c r="G245" s="66">
        <v>5</v>
      </c>
      <c r="H245" s="1">
        <v>0</v>
      </c>
      <c r="I245" s="66">
        <v>0</v>
      </c>
      <c r="J245" s="66">
        <v>0</v>
      </c>
      <c r="K245" s="66">
        <v>0</v>
      </c>
      <c r="L245" s="66">
        <v>0</v>
      </c>
      <c r="M245" s="66">
        <v>0</v>
      </c>
      <c r="N245" s="66">
        <v>0</v>
      </c>
      <c r="O245" s="66">
        <v>0</v>
      </c>
      <c r="P245" s="66">
        <v>0</v>
      </c>
      <c r="Q245" s="66">
        <v>0</v>
      </c>
      <c r="R245" s="66">
        <v>0</v>
      </c>
      <c r="S245" s="66">
        <v>0</v>
      </c>
      <c r="T245" s="66">
        <v>0</v>
      </c>
      <c r="U245" s="66">
        <v>0</v>
      </c>
      <c r="V245" s="66">
        <v>0</v>
      </c>
      <c r="W245" s="66">
        <v>0</v>
      </c>
      <c r="X245" s="66">
        <v>0</v>
      </c>
      <c r="Y245" s="66">
        <v>0</v>
      </c>
      <c r="Z245" s="66">
        <v>0</v>
      </c>
      <c r="AA245" s="66">
        <v>0</v>
      </c>
      <c r="AB245" s="66">
        <v>0</v>
      </c>
      <c r="AC245" s="66">
        <v>3</v>
      </c>
      <c r="AD245" s="66">
        <v>0</v>
      </c>
      <c r="AE245" s="66">
        <v>0</v>
      </c>
      <c r="AF245" s="66">
        <v>0</v>
      </c>
      <c r="AG245" s="66" t="str">
        <f>VLOOKUP(BHRAF201920[[#This Row],[OrgID]],'Practice Panel'!$A$14:$F$129,4,FALSE)</f>
        <v>Havering</v>
      </c>
      <c r="AH245" s="66" t="str">
        <f>VLOOKUP(BHRAF201920[[#This Row],[OrgID]],'Practice Panel'!$A$14:$F$129,6,FALSE)</f>
        <v>Havering South</v>
      </c>
    </row>
    <row r="246" spans="1:34" x14ac:dyDescent="0.25">
      <c r="A246" s="1" t="s">
        <v>369</v>
      </c>
      <c r="B246" s="65">
        <v>44075</v>
      </c>
      <c r="C246" s="65">
        <v>44076</v>
      </c>
      <c r="D246" s="1" t="s">
        <v>310</v>
      </c>
      <c r="E246" s="66">
        <v>1375</v>
      </c>
      <c r="F246" s="66">
        <v>1</v>
      </c>
      <c r="G246" s="66">
        <v>1</v>
      </c>
      <c r="H246" s="1">
        <v>0</v>
      </c>
      <c r="I246" s="66">
        <v>0</v>
      </c>
      <c r="J246" s="66">
        <v>0</v>
      </c>
      <c r="K246" s="66">
        <v>0</v>
      </c>
      <c r="L246" s="66">
        <v>0</v>
      </c>
      <c r="M246" s="66">
        <v>0</v>
      </c>
      <c r="N246" s="66">
        <v>0</v>
      </c>
      <c r="O246" s="66">
        <v>0</v>
      </c>
      <c r="P246" s="66">
        <v>0</v>
      </c>
      <c r="Q246" s="66">
        <v>0</v>
      </c>
      <c r="R246" s="66">
        <v>0</v>
      </c>
      <c r="S246" s="66">
        <v>0</v>
      </c>
      <c r="T246" s="66">
        <v>0</v>
      </c>
      <c r="U246" s="66">
        <v>0</v>
      </c>
      <c r="V246" s="66">
        <v>0</v>
      </c>
      <c r="W246" s="66">
        <v>0</v>
      </c>
      <c r="X246" s="66">
        <v>0</v>
      </c>
      <c r="Y246" s="66">
        <v>0</v>
      </c>
      <c r="Z246" s="66">
        <v>0</v>
      </c>
      <c r="AA246" s="66">
        <v>0</v>
      </c>
      <c r="AB246" s="66">
        <v>0</v>
      </c>
      <c r="AC246" s="66">
        <v>2</v>
      </c>
      <c r="AD246" s="66">
        <v>0</v>
      </c>
      <c r="AE246" s="66">
        <v>0</v>
      </c>
      <c r="AF246" s="66">
        <v>0</v>
      </c>
      <c r="AG246" s="66" t="str">
        <f>VLOOKUP(BHRAF201920[[#This Row],[OrgID]],'Practice Panel'!$A$14:$F$129,4,FALSE)</f>
        <v>Havering</v>
      </c>
      <c r="AH246" s="66" t="str">
        <f>VLOOKUP(BHRAF201920[[#This Row],[OrgID]],'Practice Panel'!$A$14:$F$129,6,FALSE)</f>
        <v>Havering North</v>
      </c>
    </row>
    <row r="247" spans="1:34" x14ac:dyDescent="0.25">
      <c r="A247" s="1" t="s">
        <v>369</v>
      </c>
      <c r="B247" s="65">
        <v>44075</v>
      </c>
      <c r="C247" s="65">
        <v>44076</v>
      </c>
      <c r="D247" s="1" t="s">
        <v>312</v>
      </c>
      <c r="E247" s="66">
        <v>798</v>
      </c>
      <c r="F247" s="66">
        <v>10</v>
      </c>
      <c r="G247" s="66">
        <v>10</v>
      </c>
      <c r="H247" s="1">
        <v>0</v>
      </c>
      <c r="I247" s="66">
        <v>0</v>
      </c>
      <c r="J247" s="66">
        <v>0</v>
      </c>
      <c r="K247" s="66">
        <v>0</v>
      </c>
      <c r="L247" s="66">
        <v>0</v>
      </c>
      <c r="M247" s="66">
        <v>0</v>
      </c>
      <c r="N247" s="66">
        <v>0</v>
      </c>
      <c r="O247" s="66">
        <v>0</v>
      </c>
      <c r="P247" s="66">
        <v>0</v>
      </c>
      <c r="Q247" s="66">
        <v>0</v>
      </c>
      <c r="R247" s="66">
        <v>0</v>
      </c>
      <c r="S247" s="66">
        <v>0</v>
      </c>
      <c r="T247" s="66">
        <v>0</v>
      </c>
      <c r="U247" s="66">
        <v>0</v>
      </c>
      <c r="V247" s="66">
        <v>0</v>
      </c>
      <c r="W247" s="66">
        <v>0</v>
      </c>
      <c r="X247" s="66">
        <v>0</v>
      </c>
      <c r="Y247" s="66">
        <v>0</v>
      </c>
      <c r="Z247" s="66">
        <v>0</v>
      </c>
      <c r="AA247" s="66">
        <v>0</v>
      </c>
      <c r="AB247" s="66">
        <v>0</v>
      </c>
      <c r="AC247" s="66">
        <v>2</v>
      </c>
      <c r="AD247" s="66">
        <v>0</v>
      </c>
      <c r="AE247" s="66">
        <v>0</v>
      </c>
      <c r="AF247" s="66">
        <v>0</v>
      </c>
      <c r="AG247" s="66" t="str">
        <f>VLOOKUP(BHRAF201920[[#This Row],[OrgID]],'Practice Panel'!$A$14:$F$129,4,FALSE)</f>
        <v>Havering</v>
      </c>
      <c r="AH247" s="66" t="str">
        <f>VLOOKUP(BHRAF201920[[#This Row],[OrgID]],'Practice Panel'!$A$14:$F$129,6,FALSE)</f>
        <v>Havering North</v>
      </c>
    </row>
    <row r="248" spans="1:34" x14ac:dyDescent="0.25">
      <c r="A248" s="1" t="s">
        <v>369</v>
      </c>
      <c r="B248" s="65">
        <v>44075</v>
      </c>
      <c r="C248" s="65">
        <v>44076</v>
      </c>
      <c r="D248" s="1" t="s">
        <v>342</v>
      </c>
      <c r="E248" s="66">
        <v>1108</v>
      </c>
      <c r="F248" s="66">
        <v>0</v>
      </c>
      <c r="G248" s="66">
        <v>0</v>
      </c>
      <c r="H248" s="1">
        <v>0</v>
      </c>
      <c r="I248" s="66">
        <v>0</v>
      </c>
      <c r="J248" s="66">
        <v>0</v>
      </c>
      <c r="K248" s="66">
        <v>0</v>
      </c>
      <c r="L248" s="66">
        <v>0</v>
      </c>
      <c r="M248" s="66">
        <v>0</v>
      </c>
      <c r="N248" s="66">
        <v>0</v>
      </c>
      <c r="O248" s="66">
        <v>0</v>
      </c>
      <c r="P248" s="66">
        <v>0</v>
      </c>
      <c r="Q248" s="66">
        <v>0</v>
      </c>
      <c r="R248" s="66">
        <v>0</v>
      </c>
      <c r="S248" s="66">
        <v>0</v>
      </c>
      <c r="T248" s="66">
        <v>0</v>
      </c>
      <c r="U248" s="66">
        <v>0</v>
      </c>
      <c r="V248" s="66">
        <v>0</v>
      </c>
      <c r="W248" s="66">
        <v>0</v>
      </c>
      <c r="X248" s="66">
        <v>0</v>
      </c>
      <c r="Y248" s="66">
        <v>0</v>
      </c>
      <c r="Z248" s="66">
        <v>0</v>
      </c>
      <c r="AA248" s="66">
        <v>0</v>
      </c>
      <c r="AB248" s="66">
        <v>0</v>
      </c>
      <c r="AC248" s="66">
        <v>3</v>
      </c>
      <c r="AD248" s="66">
        <v>0</v>
      </c>
      <c r="AE248" s="66">
        <v>0</v>
      </c>
      <c r="AF248" s="66">
        <v>0</v>
      </c>
      <c r="AG248" s="66" t="str">
        <f>VLOOKUP(BHRAF201920[[#This Row],[OrgID]],'Practice Panel'!$A$14:$F$129,4,FALSE)</f>
        <v>Havering</v>
      </c>
      <c r="AH248" s="66" t="str">
        <f>VLOOKUP(BHRAF201920[[#This Row],[OrgID]],'Practice Panel'!$A$14:$F$129,6,FALSE)</f>
        <v>Havering South</v>
      </c>
    </row>
    <row r="249" spans="1:34" x14ac:dyDescent="0.25">
      <c r="A249" s="1" t="s">
        <v>369</v>
      </c>
      <c r="B249" s="65">
        <v>44075</v>
      </c>
      <c r="C249" s="65">
        <v>44076</v>
      </c>
      <c r="D249" s="1" t="s">
        <v>113</v>
      </c>
      <c r="E249" s="66">
        <v>5892</v>
      </c>
      <c r="F249" s="66">
        <v>18</v>
      </c>
      <c r="G249" s="66">
        <v>18</v>
      </c>
      <c r="H249" s="1">
        <v>0</v>
      </c>
      <c r="I249" s="66">
        <v>0</v>
      </c>
      <c r="J249" s="66">
        <v>0</v>
      </c>
      <c r="K249" s="66">
        <v>0</v>
      </c>
      <c r="L249" s="66">
        <v>0</v>
      </c>
      <c r="M249" s="66">
        <v>0</v>
      </c>
      <c r="N249" s="66">
        <v>0</v>
      </c>
      <c r="O249" s="66">
        <v>0</v>
      </c>
      <c r="P249" s="66">
        <v>0</v>
      </c>
      <c r="Q249" s="66">
        <v>0</v>
      </c>
      <c r="R249" s="66">
        <v>0</v>
      </c>
      <c r="S249" s="66">
        <v>0</v>
      </c>
      <c r="T249" s="66">
        <v>0</v>
      </c>
      <c r="U249" s="66">
        <v>0</v>
      </c>
      <c r="V249" s="66">
        <v>0</v>
      </c>
      <c r="W249" s="66">
        <v>0</v>
      </c>
      <c r="X249" s="66">
        <v>0</v>
      </c>
      <c r="Y249" s="66">
        <v>0</v>
      </c>
      <c r="Z249" s="66">
        <v>0</v>
      </c>
      <c r="AA249" s="66">
        <v>0</v>
      </c>
      <c r="AB249" s="66">
        <v>0</v>
      </c>
      <c r="AC249" s="66">
        <v>7</v>
      </c>
      <c r="AD249" s="66">
        <v>0</v>
      </c>
      <c r="AE249" s="66">
        <v>0</v>
      </c>
      <c r="AF249" s="66">
        <v>0</v>
      </c>
      <c r="AG249" s="66" t="str">
        <f>VLOOKUP(BHRAF201920[[#This Row],[OrgID]],'Practice Panel'!$A$14:$F$129,4,FALSE)</f>
        <v>Redbridge</v>
      </c>
      <c r="AH249" s="66" t="str">
        <f>VLOOKUP(BHRAF201920[[#This Row],[OrgID]],'Practice Panel'!$A$14:$F$129,6,FALSE)</f>
        <v>NewCross Alliance</v>
      </c>
    </row>
    <row r="250" spans="1:34" x14ac:dyDescent="0.25">
      <c r="A250" s="1" t="s">
        <v>369</v>
      </c>
      <c r="B250" s="65">
        <v>44075</v>
      </c>
      <c r="C250" s="65">
        <v>44076</v>
      </c>
      <c r="D250" s="1" t="s">
        <v>68</v>
      </c>
      <c r="E250" s="66">
        <v>867</v>
      </c>
      <c r="F250" s="66">
        <v>1</v>
      </c>
      <c r="G250" s="66">
        <v>1</v>
      </c>
      <c r="H250" s="1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66">
        <v>0</v>
      </c>
      <c r="Z250" s="66">
        <v>0</v>
      </c>
      <c r="AA250" s="66">
        <v>0</v>
      </c>
      <c r="AB250" s="66">
        <v>0</v>
      </c>
      <c r="AC250" s="66">
        <v>1</v>
      </c>
      <c r="AD250" s="66">
        <v>0</v>
      </c>
      <c r="AE250" s="66">
        <v>0</v>
      </c>
      <c r="AF250" s="66">
        <v>0</v>
      </c>
      <c r="AG250" s="66" t="str">
        <f>VLOOKUP(BHRAF201920[[#This Row],[OrgID]],'Practice Panel'!$A$14:$F$129,4,FALSE)</f>
        <v>Redbridge</v>
      </c>
      <c r="AH250" s="66" t="str">
        <f>VLOOKUP(BHRAF201920[[#This Row],[OrgID]],'Practice Panel'!$A$14:$F$129,6,FALSE)</f>
        <v>Seven Kings</v>
      </c>
    </row>
    <row r="251" spans="1:34" x14ac:dyDescent="0.25">
      <c r="A251" s="1" t="s">
        <v>369</v>
      </c>
      <c r="B251" s="65">
        <v>44075</v>
      </c>
      <c r="C251" s="65">
        <v>44076</v>
      </c>
      <c r="D251" s="1" t="s">
        <v>272</v>
      </c>
      <c r="E251" s="66">
        <v>715</v>
      </c>
      <c r="F251" s="66">
        <v>1</v>
      </c>
      <c r="G251" s="66">
        <v>1</v>
      </c>
      <c r="H251" s="1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66">
        <v>0</v>
      </c>
      <c r="Z251" s="66">
        <v>0</v>
      </c>
      <c r="AA251" s="66">
        <v>0</v>
      </c>
      <c r="AB251" s="66">
        <v>0</v>
      </c>
      <c r="AC251" s="66">
        <v>0</v>
      </c>
      <c r="AD251" s="66">
        <v>0</v>
      </c>
      <c r="AE251" s="66">
        <v>0</v>
      </c>
      <c r="AF251" s="66">
        <v>0</v>
      </c>
      <c r="AG251" s="66" t="str">
        <f>VLOOKUP(BHRAF201920[[#This Row],[OrgID]],'Practice Panel'!$A$14:$F$129,4,FALSE)</f>
        <v>Barking</v>
      </c>
      <c r="AH251" s="66" t="str">
        <f>VLOOKUP(BHRAF201920[[#This Row],[OrgID]],'Practice Panel'!$A$14:$F$129,6,FALSE)</f>
        <v>North</v>
      </c>
    </row>
    <row r="252" spans="1:34" x14ac:dyDescent="0.25">
      <c r="A252" s="1" t="s">
        <v>369</v>
      </c>
      <c r="B252" s="65">
        <v>44075</v>
      </c>
      <c r="C252" s="65">
        <v>44076</v>
      </c>
      <c r="D252" s="1" t="s">
        <v>195</v>
      </c>
      <c r="E252" s="66">
        <v>11984</v>
      </c>
      <c r="F252" s="66">
        <v>4</v>
      </c>
      <c r="G252" s="66">
        <v>4</v>
      </c>
      <c r="H252" s="1">
        <v>0</v>
      </c>
      <c r="I252" s="66">
        <v>0</v>
      </c>
      <c r="J252" s="66">
        <v>0</v>
      </c>
      <c r="K252" s="66">
        <v>0</v>
      </c>
      <c r="L252" s="66">
        <v>0</v>
      </c>
      <c r="M252" s="66">
        <v>0</v>
      </c>
      <c r="N252" s="66">
        <v>0</v>
      </c>
      <c r="O252" s="66">
        <v>0</v>
      </c>
      <c r="P252" s="66">
        <v>0</v>
      </c>
      <c r="Q252" s="66">
        <v>0</v>
      </c>
      <c r="R252" s="66">
        <v>0</v>
      </c>
      <c r="S252" s="66">
        <v>0</v>
      </c>
      <c r="T252" s="66">
        <v>0</v>
      </c>
      <c r="U252" s="66">
        <v>0</v>
      </c>
      <c r="V252" s="66">
        <v>0</v>
      </c>
      <c r="W252" s="66">
        <v>0</v>
      </c>
      <c r="X252" s="66">
        <v>0</v>
      </c>
      <c r="Y252" s="66">
        <v>0</v>
      </c>
      <c r="Z252" s="66">
        <v>0</v>
      </c>
      <c r="AA252" s="66">
        <v>0</v>
      </c>
      <c r="AB252" s="66">
        <v>0</v>
      </c>
      <c r="AC252" s="66">
        <v>3</v>
      </c>
      <c r="AD252" s="66">
        <v>0</v>
      </c>
      <c r="AE252" s="66">
        <v>0</v>
      </c>
      <c r="AF252" s="66">
        <v>0</v>
      </c>
      <c r="AG252" s="66" t="str">
        <f>VLOOKUP(BHRAF201920[[#This Row],[OrgID]],'Practice Panel'!$A$14:$F$129,4,FALSE)</f>
        <v>Barking</v>
      </c>
      <c r="AH252" s="66" t="str">
        <f>VLOOKUP(BHRAF201920[[#This Row],[OrgID]],'Practice Panel'!$A$14:$F$129,6,FALSE)</f>
        <v>East</v>
      </c>
    </row>
    <row r="253" spans="1:34" x14ac:dyDescent="0.25">
      <c r="A253" s="1" t="s">
        <v>369</v>
      </c>
      <c r="B253" s="65">
        <v>44075</v>
      </c>
      <c r="C253" s="65">
        <v>44076</v>
      </c>
      <c r="D253" s="1" t="s">
        <v>240</v>
      </c>
      <c r="E253" s="66">
        <v>5223</v>
      </c>
      <c r="F253" s="66">
        <v>0</v>
      </c>
      <c r="G253" s="66">
        <v>0</v>
      </c>
      <c r="H253" s="1">
        <v>0</v>
      </c>
      <c r="I253" s="66">
        <v>0</v>
      </c>
      <c r="J253" s="66">
        <v>0</v>
      </c>
      <c r="K253" s="66">
        <v>0</v>
      </c>
      <c r="L253" s="66">
        <v>0</v>
      </c>
      <c r="M253" s="66">
        <v>0</v>
      </c>
      <c r="N253" s="66">
        <v>0</v>
      </c>
      <c r="O253" s="66">
        <v>0</v>
      </c>
      <c r="P253" s="66">
        <v>0</v>
      </c>
      <c r="Q253" s="66">
        <v>0</v>
      </c>
      <c r="R253" s="66">
        <v>0</v>
      </c>
      <c r="S253" s="66">
        <v>0</v>
      </c>
      <c r="T253" s="66">
        <v>0</v>
      </c>
      <c r="U253" s="66">
        <v>0</v>
      </c>
      <c r="V253" s="66">
        <v>0</v>
      </c>
      <c r="W253" s="66">
        <v>0</v>
      </c>
      <c r="X253" s="66">
        <v>0</v>
      </c>
      <c r="Y253" s="66">
        <v>0</v>
      </c>
      <c r="Z253" s="66">
        <v>0</v>
      </c>
      <c r="AA253" s="66">
        <v>0</v>
      </c>
      <c r="AB253" s="66">
        <v>0</v>
      </c>
      <c r="AC253" s="66">
        <v>0</v>
      </c>
      <c r="AD253" s="66">
        <v>0</v>
      </c>
      <c r="AE253" s="66">
        <v>0</v>
      </c>
      <c r="AF253" s="66">
        <v>0</v>
      </c>
      <c r="AG253" s="66" t="str">
        <f>VLOOKUP(BHRAF201920[[#This Row],[OrgID]],'Practice Panel'!$A$14:$F$129,4,FALSE)</f>
        <v>Barking</v>
      </c>
      <c r="AH253" s="66" t="str">
        <f>VLOOKUP(BHRAF201920[[#This Row],[OrgID]],'Practice Panel'!$A$14:$F$129,6,FALSE)</f>
        <v>West</v>
      </c>
    </row>
    <row r="254" spans="1:34" x14ac:dyDescent="0.25">
      <c r="A254" s="1" t="s">
        <v>369</v>
      </c>
      <c r="B254" s="65">
        <v>44075</v>
      </c>
      <c r="C254" s="65">
        <v>44076</v>
      </c>
      <c r="D254" s="1" t="s">
        <v>318</v>
      </c>
      <c r="E254" s="66">
        <v>3848</v>
      </c>
      <c r="F254" s="66">
        <v>0</v>
      </c>
      <c r="G254" s="66">
        <v>0</v>
      </c>
      <c r="H254" s="1">
        <v>0</v>
      </c>
      <c r="I254" s="66">
        <v>0</v>
      </c>
      <c r="J254" s="66">
        <v>0</v>
      </c>
      <c r="K254" s="66">
        <v>0</v>
      </c>
      <c r="L254" s="66">
        <v>0</v>
      </c>
      <c r="M254" s="66">
        <v>0</v>
      </c>
      <c r="N254" s="66">
        <v>0</v>
      </c>
      <c r="O254" s="66">
        <v>0</v>
      </c>
      <c r="P254" s="66">
        <v>0</v>
      </c>
      <c r="Q254" s="66">
        <v>0</v>
      </c>
      <c r="R254" s="66">
        <v>0</v>
      </c>
      <c r="S254" s="66">
        <v>0</v>
      </c>
      <c r="T254" s="66">
        <v>0</v>
      </c>
      <c r="U254" s="66">
        <v>0</v>
      </c>
      <c r="V254" s="66">
        <v>0</v>
      </c>
      <c r="W254" s="66">
        <v>0</v>
      </c>
      <c r="X254" s="66">
        <v>0</v>
      </c>
      <c r="Y254" s="66">
        <v>0</v>
      </c>
      <c r="Z254" s="66">
        <v>0</v>
      </c>
      <c r="AA254" s="66">
        <v>0</v>
      </c>
      <c r="AB254" s="66">
        <v>0</v>
      </c>
      <c r="AC254" s="66">
        <v>1</v>
      </c>
      <c r="AD254" s="66">
        <v>0</v>
      </c>
      <c r="AE254" s="66">
        <v>0</v>
      </c>
      <c r="AF254" s="66">
        <v>0</v>
      </c>
      <c r="AG254" s="66" t="str">
        <f>VLOOKUP(BHRAF201920[[#This Row],[OrgID]],'Practice Panel'!$A$14:$F$129,4,FALSE)</f>
        <v>Havering</v>
      </c>
      <c r="AH254" s="66" t="str">
        <f>VLOOKUP(BHRAF201920[[#This Row],[OrgID]],'Practice Panel'!$A$14:$F$129,6,FALSE)</f>
        <v>Havering North</v>
      </c>
    </row>
    <row r="255" spans="1:34" x14ac:dyDescent="0.25">
      <c r="A255" s="1" t="s">
        <v>369</v>
      </c>
      <c r="B255" s="65">
        <v>44075</v>
      </c>
      <c r="C255" s="65">
        <v>44076</v>
      </c>
      <c r="D255" s="1" t="s">
        <v>81</v>
      </c>
      <c r="E255" s="66">
        <v>887</v>
      </c>
      <c r="F255" s="66">
        <v>10</v>
      </c>
      <c r="G255" s="66">
        <v>10</v>
      </c>
      <c r="H255" s="1">
        <v>0</v>
      </c>
      <c r="I255" s="66">
        <v>0</v>
      </c>
      <c r="J255" s="66">
        <v>0</v>
      </c>
      <c r="K255" s="66">
        <v>0</v>
      </c>
      <c r="L255" s="66">
        <v>0</v>
      </c>
      <c r="M255" s="66">
        <v>0</v>
      </c>
      <c r="N255" s="66">
        <v>0</v>
      </c>
      <c r="O255" s="66">
        <v>0</v>
      </c>
      <c r="P255" s="66">
        <v>0</v>
      </c>
      <c r="Q255" s="66">
        <v>0</v>
      </c>
      <c r="R255" s="66">
        <v>0</v>
      </c>
      <c r="S255" s="66">
        <v>0</v>
      </c>
      <c r="T255" s="66">
        <v>0</v>
      </c>
      <c r="U255" s="66">
        <v>0</v>
      </c>
      <c r="V255" s="66">
        <v>0</v>
      </c>
      <c r="W255" s="66">
        <v>0</v>
      </c>
      <c r="X255" s="66">
        <v>0</v>
      </c>
      <c r="Y255" s="66">
        <v>0</v>
      </c>
      <c r="Z255" s="66">
        <v>0</v>
      </c>
      <c r="AA255" s="66">
        <v>0</v>
      </c>
      <c r="AB255" s="66">
        <v>0</v>
      </c>
      <c r="AC255" s="66">
        <v>3</v>
      </c>
      <c r="AD255" s="66">
        <v>0</v>
      </c>
      <c r="AE255" s="66">
        <v>0</v>
      </c>
      <c r="AF255" s="66">
        <v>0</v>
      </c>
      <c r="AG255" s="66" t="str">
        <f>VLOOKUP(BHRAF201920[[#This Row],[OrgID]],'Practice Panel'!$A$14:$F$129,4,FALSE)</f>
        <v>Redbridge</v>
      </c>
      <c r="AH255" s="66" t="str">
        <f>VLOOKUP(BHRAF201920[[#This Row],[OrgID]],'Practice Panel'!$A$14:$F$129,6,FALSE)</f>
        <v>Wanstead &amp; Woodford</v>
      </c>
    </row>
    <row r="256" spans="1:34" x14ac:dyDescent="0.25">
      <c r="A256" s="1" t="s">
        <v>369</v>
      </c>
      <c r="B256" s="65">
        <v>44075</v>
      </c>
      <c r="C256" s="65">
        <v>44076</v>
      </c>
      <c r="D256" s="1" t="s">
        <v>51</v>
      </c>
      <c r="E256" s="66">
        <v>1107</v>
      </c>
      <c r="F256" s="66">
        <v>2</v>
      </c>
      <c r="G256" s="66">
        <v>2</v>
      </c>
      <c r="H256" s="1">
        <v>0</v>
      </c>
      <c r="I256" s="66">
        <v>0</v>
      </c>
      <c r="J256" s="66">
        <v>0</v>
      </c>
      <c r="K256" s="66">
        <v>0</v>
      </c>
      <c r="L256" s="66">
        <v>0</v>
      </c>
      <c r="M256" s="66">
        <v>0</v>
      </c>
      <c r="N256" s="66">
        <v>0</v>
      </c>
      <c r="O256" s="66">
        <v>0</v>
      </c>
      <c r="P256" s="66">
        <v>0</v>
      </c>
      <c r="Q256" s="66">
        <v>0</v>
      </c>
      <c r="R256" s="66">
        <v>0</v>
      </c>
      <c r="S256" s="66">
        <v>0</v>
      </c>
      <c r="T256" s="66">
        <v>0</v>
      </c>
      <c r="U256" s="66">
        <v>0</v>
      </c>
      <c r="V256" s="66">
        <v>0</v>
      </c>
      <c r="W256" s="66">
        <v>0</v>
      </c>
      <c r="X256" s="66">
        <v>0</v>
      </c>
      <c r="Y256" s="66">
        <v>0</v>
      </c>
      <c r="Z256" s="66">
        <v>0</v>
      </c>
      <c r="AA256" s="66">
        <v>0</v>
      </c>
      <c r="AB256" s="66">
        <v>0</v>
      </c>
      <c r="AC256" s="66">
        <v>0</v>
      </c>
      <c r="AD256" s="66">
        <v>0</v>
      </c>
      <c r="AE256" s="66">
        <v>0</v>
      </c>
      <c r="AF256" s="66">
        <v>0</v>
      </c>
      <c r="AG256" s="66" t="str">
        <f>VLOOKUP(BHRAF201920[[#This Row],[OrgID]],'Practice Panel'!$A$14:$F$129,4,FALSE)</f>
        <v>Redbridge</v>
      </c>
      <c r="AH256" s="66" t="str">
        <f>VLOOKUP(BHRAF201920[[#This Row],[OrgID]],'Practice Panel'!$A$14:$F$129,6,FALSE)</f>
        <v>Fairlop</v>
      </c>
    </row>
    <row r="257" spans="1:34" x14ac:dyDescent="0.25">
      <c r="A257" s="1" t="s">
        <v>369</v>
      </c>
      <c r="B257" s="65">
        <v>44075</v>
      </c>
      <c r="C257" s="65">
        <v>44076</v>
      </c>
      <c r="D257" s="1" t="s">
        <v>38</v>
      </c>
      <c r="E257" s="66">
        <v>535</v>
      </c>
      <c r="F257" s="66">
        <v>0</v>
      </c>
      <c r="G257" s="66">
        <v>0</v>
      </c>
      <c r="H257" s="1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66">
        <v>0</v>
      </c>
      <c r="Z257" s="66">
        <v>0</v>
      </c>
      <c r="AA257" s="66">
        <v>0</v>
      </c>
      <c r="AB257" s="66">
        <v>0</v>
      </c>
      <c r="AC257" s="66">
        <v>2</v>
      </c>
      <c r="AD257" s="66">
        <v>0</v>
      </c>
      <c r="AE257" s="66">
        <v>0</v>
      </c>
      <c r="AF257" s="66">
        <v>0</v>
      </c>
      <c r="AG257" s="66" t="str">
        <f>VLOOKUP(BHRAF201920[[#This Row],[OrgID]],'Practice Panel'!$A$14:$F$129,4,FALSE)</f>
        <v>Redbridge</v>
      </c>
      <c r="AH257" s="66" t="str">
        <f>VLOOKUP(BHRAF201920[[#This Row],[OrgID]],'Practice Panel'!$A$14:$F$129,6,FALSE)</f>
        <v>Cranbrook</v>
      </c>
    </row>
    <row r="258" spans="1:34" x14ac:dyDescent="0.25">
      <c r="A258" s="1" t="s">
        <v>369</v>
      </c>
      <c r="B258" s="65">
        <v>44075</v>
      </c>
      <c r="C258" s="65">
        <v>44076</v>
      </c>
      <c r="D258" s="1" t="s">
        <v>28</v>
      </c>
      <c r="E258" s="66">
        <v>3062</v>
      </c>
      <c r="F258" s="66">
        <v>5</v>
      </c>
      <c r="G258" s="66">
        <v>5</v>
      </c>
      <c r="H258" s="1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66">
        <v>0</v>
      </c>
      <c r="Z258" s="66">
        <v>0</v>
      </c>
      <c r="AA258" s="66">
        <v>0</v>
      </c>
      <c r="AB258" s="66">
        <v>0</v>
      </c>
      <c r="AC258" s="66">
        <v>1</v>
      </c>
      <c r="AD258" s="66">
        <v>0</v>
      </c>
      <c r="AE258" s="66">
        <v>0</v>
      </c>
      <c r="AF258" s="66">
        <v>0</v>
      </c>
      <c r="AG258" s="66" t="str">
        <f>VLOOKUP(BHRAF201920[[#This Row],[OrgID]],'Practice Panel'!$A$14:$F$129,4,FALSE)</f>
        <v>Redbridge</v>
      </c>
      <c r="AH258" s="66" t="str">
        <f>VLOOKUP(BHRAF201920[[#This Row],[OrgID]],'Practice Panel'!$A$14:$F$129,6,FALSE)</f>
        <v>Cranbrook</v>
      </c>
    </row>
    <row r="259" spans="1:34" x14ac:dyDescent="0.25">
      <c r="A259" s="1" t="s">
        <v>369</v>
      </c>
      <c r="B259" s="65">
        <v>44075</v>
      </c>
      <c r="C259" s="65">
        <v>44076</v>
      </c>
      <c r="D259" s="1" t="s">
        <v>34</v>
      </c>
      <c r="E259" s="66">
        <v>982</v>
      </c>
      <c r="F259" s="66">
        <v>5</v>
      </c>
      <c r="G259" s="66">
        <v>5</v>
      </c>
      <c r="H259" s="1">
        <v>0</v>
      </c>
      <c r="I259" s="66">
        <v>0</v>
      </c>
      <c r="J259" s="66">
        <v>0</v>
      </c>
      <c r="K259" s="66">
        <v>0</v>
      </c>
      <c r="L259" s="66">
        <v>0</v>
      </c>
      <c r="M259" s="66">
        <v>0</v>
      </c>
      <c r="N259" s="66">
        <v>0</v>
      </c>
      <c r="O259" s="66">
        <v>0</v>
      </c>
      <c r="P259" s="66">
        <v>0</v>
      </c>
      <c r="Q259" s="66">
        <v>0</v>
      </c>
      <c r="R259" s="66">
        <v>0</v>
      </c>
      <c r="S259" s="66">
        <v>0</v>
      </c>
      <c r="T259" s="66">
        <v>0</v>
      </c>
      <c r="U259" s="66">
        <v>0</v>
      </c>
      <c r="V259" s="66">
        <v>0</v>
      </c>
      <c r="W259" s="66">
        <v>0</v>
      </c>
      <c r="X259" s="66">
        <v>0</v>
      </c>
      <c r="Y259" s="66">
        <v>0</v>
      </c>
      <c r="Z259" s="66">
        <v>0</v>
      </c>
      <c r="AA259" s="66">
        <v>0</v>
      </c>
      <c r="AB259" s="66">
        <v>0</v>
      </c>
      <c r="AC259" s="66">
        <v>2</v>
      </c>
      <c r="AD259" s="66">
        <v>0</v>
      </c>
      <c r="AE259" s="66">
        <v>0</v>
      </c>
      <c r="AF259" s="66">
        <v>0</v>
      </c>
      <c r="AG259" s="66" t="str">
        <f>VLOOKUP(BHRAF201920[[#This Row],[OrgID]],'Practice Panel'!$A$14:$F$129,4,FALSE)</f>
        <v>Redbridge</v>
      </c>
      <c r="AH259" s="66" t="str">
        <f>VLOOKUP(BHRAF201920[[#This Row],[OrgID]],'Practice Panel'!$A$14:$F$129,6,FALSE)</f>
        <v>Cranbrook</v>
      </c>
    </row>
    <row r="260" spans="1:34" x14ac:dyDescent="0.25">
      <c r="A260" s="1" t="s">
        <v>369</v>
      </c>
      <c r="B260" s="65">
        <v>44075</v>
      </c>
      <c r="C260" s="65">
        <v>44076</v>
      </c>
      <c r="D260" s="1" t="s">
        <v>102</v>
      </c>
      <c r="E260" s="66">
        <v>2081</v>
      </c>
      <c r="F260" s="66">
        <v>1</v>
      </c>
      <c r="G260" s="66">
        <v>1</v>
      </c>
      <c r="H260" s="1">
        <v>0</v>
      </c>
      <c r="I260" s="66">
        <v>0</v>
      </c>
      <c r="J260" s="66">
        <v>0</v>
      </c>
      <c r="K260" s="66">
        <v>0</v>
      </c>
      <c r="L260" s="66">
        <v>0</v>
      </c>
      <c r="M260" s="66">
        <v>0</v>
      </c>
      <c r="N260" s="66">
        <v>0</v>
      </c>
      <c r="O260" s="66">
        <v>0</v>
      </c>
      <c r="P260" s="66">
        <v>0</v>
      </c>
      <c r="Q260" s="66">
        <v>0</v>
      </c>
      <c r="R260" s="66">
        <v>0</v>
      </c>
      <c r="S260" s="66">
        <v>0</v>
      </c>
      <c r="T260" s="66">
        <v>0</v>
      </c>
      <c r="U260" s="66">
        <v>0</v>
      </c>
      <c r="V260" s="66">
        <v>0</v>
      </c>
      <c r="W260" s="66">
        <v>0</v>
      </c>
      <c r="X260" s="66">
        <v>0</v>
      </c>
      <c r="Y260" s="66">
        <v>0</v>
      </c>
      <c r="Z260" s="66">
        <v>0</v>
      </c>
      <c r="AA260" s="66">
        <v>0</v>
      </c>
      <c r="AB260" s="66">
        <v>0</v>
      </c>
      <c r="AC260" s="66">
        <v>2</v>
      </c>
      <c r="AD260" s="66">
        <v>0</v>
      </c>
      <c r="AE260" s="66">
        <v>0</v>
      </c>
      <c r="AF260" s="66">
        <v>0</v>
      </c>
      <c r="AG260" s="66" t="str">
        <f>VLOOKUP(BHRAF201920[[#This Row],[OrgID]],'Practice Panel'!$A$14:$F$129,4,FALSE)</f>
        <v>Redbridge</v>
      </c>
      <c r="AH260" s="66" t="str">
        <f>VLOOKUP(BHRAF201920[[#This Row],[OrgID]],'Practice Panel'!$A$14:$F$129,6,FALSE)</f>
        <v>Loxford</v>
      </c>
    </row>
    <row r="261" spans="1:34" x14ac:dyDescent="0.25">
      <c r="A261" s="1" t="s">
        <v>369</v>
      </c>
      <c r="B261" s="65">
        <v>44075</v>
      </c>
      <c r="C261" s="65">
        <v>44076</v>
      </c>
      <c r="D261" s="1" t="s">
        <v>25</v>
      </c>
      <c r="E261" s="66">
        <v>1796</v>
      </c>
      <c r="F261" s="66">
        <v>8</v>
      </c>
      <c r="G261" s="66">
        <v>8</v>
      </c>
      <c r="H261" s="1">
        <v>0</v>
      </c>
      <c r="I261" s="66">
        <v>0</v>
      </c>
      <c r="J261" s="66">
        <v>0</v>
      </c>
      <c r="K261" s="66">
        <v>0</v>
      </c>
      <c r="L261" s="66">
        <v>0</v>
      </c>
      <c r="M261" s="66">
        <v>0</v>
      </c>
      <c r="N261" s="66">
        <v>0</v>
      </c>
      <c r="O261" s="66">
        <v>0</v>
      </c>
      <c r="P261" s="66">
        <v>0</v>
      </c>
      <c r="Q261" s="66">
        <v>0</v>
      </c>
      <c r="R261" s="66">
        <v>0</v>
      </c>
      <c r="S261" s="66">
        <v>0</v>
      </c>
      <c r="T261" s="66">
        <v>0</v>
      </c>
      <c r="U261" s="66">
        <v>0</v>
      </c>
      <c r="V261" s="66">
        <v>0</v>
      </c>
      <c r="W261" s="66">
        <v>0</v>
      </c>
      <c r="X261" s="66">
        <v>0</v>
      </c>
      <c r="Y261" s="66">
        <v>0</v>
      </c>
      <c r="Z261" s="66">
        <v>0</v>
      </c>
      <c r="AA261" s="66">
        <v>0</v>
      </c>
      <c r="AB261" s="66">
        <v>0</v>
      </c>
      <c r="AC261" s="66">
        <v>1</v>
      </c>
      <c r="AD261" s="66">
        <v>0</v>
      </c>
      <c r="AE261" s="66">
        <v>0</v>
      </c>
      <c r="AF261" s="66">
        <v>0</v>
      </c>
      <c r="AG261" s="66" t="str">
        <f>VLOOKUP(BHRAF201920[[#This Row],[OrgID]],'Practice Panel'!$A$14:$F$129,4,FALSE)</f>
        <v>Redbridge</v>
      </c>
      <c r="AH261" s="66" t="str">
        <f>VLOOKUP(BHRAF201920[[#This Row],[OrgID]],'Practice Panel'!$A$14:$F$129,6,FALSE)</f>
        <v>Cranbrook</v>
      </c>
    </row>
    <row r="262" spans="1:34" x14ac:dyDescent="0.25">
      <c r="A262" s="1" t="s">
        <v>369</v>
      </c>
      <c r="B262" s="65">
        <v>44075</v>
      </c>
      <c r="C262" s="65">
        <v>44076</v>
      </c>
      <c r="D262" s="1" t="s">
        <v>268</v>
      </c>
      <c r="E262" s="66">
        <v>837</v>
      </c>
      <c r="F262" s="66">
        <v>0</v>
      </c>
      <c r="G262" s="66">
        <v>0</v>
      </c>
      <c r="H262" s="1">
        <v>0</v>
      </c>
      <c r="I262" s="66">
        <v>0</v>
      </c>
      <c r="J262" s="66">
        <v>0</v>
      </c>
      <c r="K262" s="66">
        <v>0</v>
      </c>
      <c r="L262" s="66">
        <v>0</v>
      </c>
      <c r="M262" s="66">
        <v>0</v>
      </c>
      <c r="N262" s="66">
        <v>0</v>
      </c>
      <c r="O262" s="66">
        <v>0</v>
      </c>
      <c r="P262" s="66">
        <v>0</v>
      </c>
      <c r="Q262" s="66">
        <v>0</v>
      </c>
      <c r="R262" s="66">
        <v>0</v>
      </c>
      <c r="S262" s="66">
        <v>0</v>
      </c>
      <c r="T262" s="66">
        <v>0</v>
      </c>
      <c r="U262" s="66">
        <v>0</v>
      </c>
      <c r="V262" s="66">
        <v>0</v>
      </c>
      <c r="W262" s="66">
        <v>0</v>
      </c>
      <c r="X262" s="66">
        <v>0</v>
      </c>
      <c r="Y262" s="66">
        <v>0</v>
      </c>
      <c r="Z262" s="66">
        <v>0</v>
      </c>
      <c r="AA262" s="66">
        <v>0</v>
      </c>
      <c r="AB262" s="66">
        <v>0</v>
      </c>
      <c r="AC262" s="66">
        <v>1</v>
      </c>
      <c r="AD262" s="66">
        <v>0</v>
      </c>
      <c r="AE262" s="66">
        <v>0</v>
      </c>
      <c r="AF262" s="66">
        <v>0</v>
      </c>
      <c r="AG262" s="66" t="str">
        <f>VLOOKUP(BHRAF201920[[#This Row],[OrgID]],'Practice Panel'!$A$14:$F$129,4,FALSE)</f>
        <v>Barking</v>
      </c>
      <c r="AH262" s="66" t="str">
        <f>VLOOKUP(BHRAF201920[[#This Row],[OrgID]],'Practice Panel'!$A$14:$F$129,6,FALSE)</f>
        <v>North</v>
      </c>
    </row>
    <row r="263" spans="1:34" x14ac:dyDescent="0.25">
      <c r="A263" s="1" t="s">
        <v>369</v>
      </c>
      <c r="B263" s="65">
        <v>44075</v>
      </c>
      <c r="C263" s="65">
        <v>44076</v>
      </c>
      <c r="D263" s="1" t="s">
        <v>62</v>
      </c>
      <c r="E263" s="66">
        <v>1696</v>
      </c>
      <c r="F263" s="66">
        <v>48</v>
      </c>
      <c r="G263" s="66">
        <v>48</v>
      </c>
      <c r="H263" s="1">
        <v>0</v>
      </c>
      <c r="I263" s="66">
        <v>0</v>
      </c>
      <c r="J263" s="66">
        <v>0</v>
      </c>
      <c r="K263" s="66">
        <v>0</v>
      </c>
      <c r="L263" s="66">
        <v>0</v>
      </c>
      <c r="M263" s="66">
        <v>0</v>
      </c>
      <c r="N263" s="66">
        <v>0</v>
      </c>
      <c r="O263" s="66">
        <v>0</v>
      </c>
      <c r="P263" s="66">
        <v>0</v>
      </c>
      <c r="Q263" s="66">
        <v>0</v>
      </c>
      <c r="R263" s="66">
        <v>0</v>
      </c>
      <c r="S263" s="66">
        <v>0</v>
      </c>
      <c r="T263" s="66">
        <v>0</v>
      </c>
      <c r="U263" s="66">
        <v>0</v>
      </c>
      <c r="V263" s="66">
        <v>0</v>
      </c>
      <c r="W263" s="66">
        <v>0</v>
      </c>
      <c r="X263" s="66">
        <v>0</v>
      </c>
      <c r="Y263" s="66">
        <v>0</v>
      </c>
      <c r="Z263" s="66">
        <v>0</v>
      </c>
      <c r="AA263" s="66">
        <v>0</v>
      </c>
      <c r="AB263" s="66">
        <v>0</v>
      </c>
      <c r="AC263" s="66">
        <v>4</v>
      </c>
      <c r="AD263" s="66">
        <v>0</v>
      </c>
      <c r="AE263" s="66">
        <v>0</v>
      </c>
      <c r="AF263" s="66">
        <v>0</v>
      </c>
      <c r="AG263" s="66" t="str">
        <f>VLOOKUP(BHRAF201920[[#This Row],[OrgID]],'Practice Panel'!$A$14:$F$129,4,FALSE)</f>
        <v>Redbridge</v>
      </c>
      <c r="AH263" s="66" t="str">
        <f>VLOOKUP(BHRAF201920[[#This Row],[OrgID]],'Practice Panel'!$A$14:$F$129,6,FALSE)</f>
        <v>Seven Kings</v>
      </c>
    </row>
    <row r="264" spans="1:34" x14ac:dyDescent="0.25">
      <c r="A264" s="1" t="s">
        <v>369</v>
      </c>
      <c r="B264" s="65">
        <v>44075</v>
      </c>
      <c r="C264" s="65">
        <v>44076</v>
      </c>
      <c r="D264" s="1" t="s">
        <v>49</v>
      </c>
      <c r="E264" s="66">
        <v>991</v>
      </c>
      <c r="F264" s="66">
        <v>0</v>
      </c>
      <c r="G264" s="66">
        <v>0</v>
      </c>
      <c r="H264" s="1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66">
        <v>0</v>
      </c>
      <c r="Z264" s="66">
        <v>0</v>
      </c>
      <c r="AA264" s="66">
        <v>0</v>
      </c>
      <c r="AB264" s="66">
        <v>0</v>
      </c>
      <c r="AC264" s="66">
        <v>2</v>
      </c>
      <c r="AD264" s="66">
        <v>0</v>
      </c>
      <c r="AE264" s="66">
        <v>0</v>
      </c>
      <c r="AF264" s="66">
        <v>0</v>
      </c>
      <c r="AG264" s="66" t="str">
        <f>VLOOKUP(BHRAF201920[[#This Row],[OrgID]],'Practice Panel'!$A$14:$F$129,4,FALSE)</f>
        <v>Redbridge</v>
      </c>
      <c r="AH264" s="66" t="str">
        <f>VLOOKUP(BHRAF201920[[#This Row],[OrgID]],'Practice Panel'!$A$14:$F$129,6,FALSE)</f>
        <v>Fairlop</v>
      </c>
    </row>
    <row r="265" spans="1:34" x14ac:dyDescent="0.25">
      <c r="A265" s="1" t="s">
        <v>369</v>
      </c>
      <c r="B265" s="65">
        <v>44075</v>
      </c>
      <c r="C265" s="65">
        <v>44076</v>
      </c>
      <c r="D265" s="1" t="s">
        <v>47</v>
      </c>
      <c r="E265" s="66">
        <v>1085</v>
      </c>
      <c r="F265" s="66">
        <v>2</v>
      </c>
      <c r="G265" s="66">
        <v>2</v>
      </c>
      <c r="H265" s="1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66">
        <v>0</v>
      </c>
      <c r="Z265" s="66">
        <v>0</v>
      </c>
      <c r="AA265" s="66">
        <v>0</v>
      </c>
      <c r="AB265" s="66">
        <v>0</v>
      </c>
      <c r="AC265" s="66">
        <v>1</v>
      </c>
      <c r="AD265" s="66">
        <v>0</v>
      </c>
      <c r="AE265" s="66">
        <v>0</v>
      </c>
      <c r="AF265" s="66">
        <v>0</v>
      </c>
      <c r="AG265" s="66" t="str">
        <f>VLOOKUP(BHRAF201920[[#This Row],[OrgID]],'Practice Panel'!$A$14:$F$129,4,FALSE)</f>
        <v>Redbridge</v>
      </c>
      <c r="AH265" s="66" t="str">
        <f>VLOOKUP(BHRAF201920[[#This Row],[OrgID]],'Practice Panel'!$A$14:$F$129,6,FALSE)</f>
        <v>Fairlop</v>
      </c>
    </row>
    <row r="266" spans="1:34" x14ac:dyDescent="0.25">
      <c r="A266" s="1" t="s">
        <v>369</v>
      </c>
      <c r="B266" s="65">
        <v>44075</v>
      </c>
      <c r="C266" s="65">
        <v>44076</v>
      </c>
      <c r="D266" s="1" t="s">
        <v>45</v>
      </c>
      <c r="E266" s="66">
        <v>1976</v>
      </c>
      <c r="F266" s="66">
        <v>2</v>
      </c>
      <c r="G266" s="66">
        <v>2</v>
      </c>
      <c r="H266" s="1">
        <v>0</v>
      </c>
      <c r="I266" s="66">
        <v>0</v>
      </c>
      <c r="J266" s="66">
        <v>0</v>
      </c>
      <c r="K266" s="66">
        <v>0</v>
      </c>
      <c r="L266" s="66">
        <v>0</v>
      </c>
      <c r="M266" s="66">
        <v>0</v>
      </c>
      <c r="N266" s="66">
        <v>0</v>
      </c>
      <c r="O266" s="66">
        <v>0</v>
      </c>
      <c r="P266" s="66">
        <v>0</v>
      </c>
      <c r="Q266" s="66">
        <v>0</v>
      </c>
      <c r="R266" s="66">
        <v>0</v>
      </c>
      <c r="S266" s="66">
        <v>0</v>
      </c>
      <c r="T266" s="66">
        <v>0</v>
      </c>
      <c r="U266" s="66">
        <v>0</v>
      </c>
      <c r="V266" s="66">
        <v>0</v>
      </c>
      <c r="W266" s="66">
        <v>0</v>
      </c>
      <c r="X266" s="66">
        <v>0</v>
      </c>
      <c r="Y266" s="66">
        <v>0</v>
      </c>
      <c r="Z266" s="66">
        <v>0</v>
      </c>
      <c r="AA266" s="66">
        <v>0</v>
      </c>
      <c r="AB266" s="66">
        <v>0</v>
      </c>
      <c r="AC266" s="66">
        <v>4</v>
      </c>
      <c r="AD266" s="66">
        <v>0</v>
      </c>
      <c r="AE266" s="66">
        <v>0</v>
      </c>
      <c r="AF266" s="66">
        <v>0</v>
      </c>
      <c r="AG266" s="66" t="str">
        <f>VLOOKUP(BHRAF201920[[#This Row],[OrgID]],'Practice Panel'!$A$14:$F$129,4,FALSE)</f>
        <v>Redbridge</v>
      </c>
      <c r="AH266" s="66" t="str">
        <f>VLOOKUP(BHRAF201920[[#This Row],[OrgID]],'Practice Panel'!$A$14:$F$129,6,FALSE)</f>
        <v>Fairlop</v>
      </c>
    </row>
    <row r="267" spans="1:34" x14ac:dyDescent="0.25">
      <c r="A267" s="1" t="s">
        <v>369</v>
      </c>
      <c r="B267" s="65">
        <v>44075</v>
      </c>
      <c r="C267" s="65">
        <v>44076</v>
      </c>
      <c r="D267" s="1" t="s">
        <v>42</v>
      </c>
      <c r="E267" s="66">
        <v>1918</v>
      </c>
      <c r="F267" s="66">
        <v>5</v>
      </c>
      <c r="G267" s="66">
        <v>5</v>
      </c>
      <c r="H267" s="1">
        <v>0</v>
      </c>
      <c r="I267" s="66">
        <v>0</v>
      </c>
      <c r="J267" s="66">
        <v>0</v>
      </c>
      <c r="K267" s="66">
        <v>0</v>
      </c>
      <c r="L267" s="66">
        <v>0</v>
      </c>
      <c r="M267" s="66">
        <v>0</v>
      </c>
      <c r="N267" s="66">
        <v>0</v>
      </c>
      <c r="O267" s="66">
        <v>0</v>
      </c>
      <c r="P267" s="66">
        <v>0</v>
      </c>
      <c r="Q267" s="66">
        <v>0</v>
      </c>
      <c r="R267" s="66">
        <v>0</v>
      </c>
      <c r="S267" s="66">
        <v>0</v>
      </c>
      <c r="T267" s="66">
        <v>0</v>
      </c>
      <c r="U267" s="66">
        <v>0</v>
      </c>
      <c r="V267" s="66">
        <v>0</v>
      </c>
      <c r="W267" s="66">
        <v>0</v>
      </c>
      <c r="X267" s="66">
        <v>0</v>
      </c>
      <c r="Y267" s="66">
        <v>0</v>
      </c>
      <c r="Z267" s="66">
        <v>0</v>
      </c>
      <c r="AA267" s="66">
        <v>0</v>
      </c>
      <c r="AB267" s="66">
        <v>0</v>
      </c>
      <c r="AC267" s="66">
        <v>0</v>
      </c>
      <c r="AD267" s="66">
        <v>0</v>
      </c>
      <c r="AE267" s="66">
        <v>0</v>
      </c>
      <c r="AF267" s="66">
        <v>0</v>
      </c>
      <c r="AG267" s="66" t="str">
        <f>VLOOKUP(BHRAF201920[[#This Row],[OrgID]],'Practice Panel'!$A$14:$F$129,4,FALSE)</f>
        <v>Redbridge</v>
      </c>
      <c r="AH267" s="66" t="str">
        <f>VLOOKUP(BHRAF201920[[#This Row],[OrgID]],'Practice Panel'!$A$14:$F$129,6,FALSE)</f>
        <v>Fairlop</v>
      </c>
    </row>
    <row r="268" spans="1:34" x14ac:dyDescent="0.25">
      <c r="A268" s="1" t="s">
        <v>369</v>
      </c>
      <c r="B268" s="65">
        <v>44075</v>
      </c>
      <c r="C268" s="65">
        <v>44076</v>
      </c>
      <c r="D268" s="1" t="s">
        <v>89</v>
      </c>
      <c r="E268" s="66">
        <v>1252</v>
      </c>
      <c r="F268" s="66">
        <v>27</v>
      </c>
      <c r="G268" s="66">
        <v>27</v>
      </c>
      <c r="H268" s="1">
        <v>0</v>
      </c>
      <c r="I268" s="66">
        <v>0</v>
      </c>
      <c r="J268" s="66">
        <v>0</v>
      </c>
      <c r="K268" s="66">
        <v>0</v>
      </c>
      <c r="L268" s="66">
        <v>0</v>
      </c>
      <c r="M268" s="66">
        <v>0</v>
      </c>
      <c r="N268" s="66">
        <v>0</v>
      </c>
      <c r="O268" s="66">
        <v>0</v>
      </c>
      <c r="P268" s="66">
        <v>0</v>
      </c>
      <c r="Q268" s="66">
        <v>0</v>
      </c>
      <c r="R268" s="66">
        <v>0</v>
      </c>
      <c r="S268" s="66">
        <v>0</v>
      </c>
      <c r="T268" s="66">
        <v>0</v>
      </c>
      <c r="U268" s="66">
        <v>0</v>
      </c>
      <c r="V268" s="66">
        <v>0</v>
      </c>
      <c r="W268" s="66">
        <v>0</v>
      </c>
      <c r="X268" s="66">
        <v>0</v>
      </c>
      <c r="Y268" s="66">
        <v>0</v>
      </c>
      <c r="Z268" s="66">
        <v>0</v>
      </c>
      <c r="AA268" s="66">
        <v>0</v>
      </c>
      <c r="AB268" s="66">
        <v>0</v>
      </c>
      <c r="AC268" s="66">
        <v>1</v>
      </c>
      <c r="AD268" s="66">
        <v>0</v>
      </c>
      <c r="AE268" s="66">
        <v>0</v>
      </c>
      <c r="AF268" s="66">
        <v>0</v>
      </c>
      <c r="AG268" s="66" t="str">
        <f>VLOOKUP(BHRAF201920[[#This Row],[OrgID]],'Practice Panel'!$A$14:$F$129,4,FALSE)</f>
        <v>Redbridge</v>
      </c>
      <c r="AH268" s="66" t="str">
        <f>VLOOKUP(BHRAF201920[[#This Row],[OrgID]],'Practice Panel'!$A$14:$F$129,6,FALSE)</f>
        <v>Wanstead &amp; Woodford</v>
      </c>
    </row>
    <row r="269" spans="1:34" x14ac:dyDescent="0.25">
      <c r="A269" s="1" t="s">
        <v>369</v>
      </c>
      <c r="B269" s="65">
        <v>44075</v>
      </c>
      <c r="C269" s="65">
        <v>44076</v>
      </c>
      <c r="D269" s="1" t="s">
        <v>216</v>
      </c>
      <c r="E269" s="66">
        <v>1389</v>
      </c>
      <c r="F269" s="66">
        <v>3</v>
      </c>
      <c r="G269" s="66">
        <v>3</v>
      </c>
      <c r="H269" s="1">
        <v>0</v>
      </c>
      <c r="I269" s="66">
        <v>0</v>
      </c>
      <c r="J269" s="66">
        <v>0</v>
      </c>
      <c r="K269" s="66">
        <v>0</v>
      </c>
      <c r="L269" s="66">
        <v>0</v>
      </c>
      <c r="M269" s="66">
        <v>0</v>
      </c>
      <c r="N269" s="66">
        <v>0</v>
      </c>
      <c r="O269" s="66">
        <v>0</v>
      </c>
      <c r="P269" s="66">
        <v>0</v>
      </c>
      <c r="Q269" s="66">
        <v>0</v>
      </c>
      <c r="R269" s="66">
        <v>0</v>
      </c>
      <c r="S269" s="66">
        <v>0</v>
      </c>
      <c r="T269" s="66">
        <v>0</v>
      </c>
      <c r="U269" s="66">
        <v>0</v>
      </c>
      <c r="V269" s="66">
        <v>0</v>
      </c>
      <c r="W269" s="66">
        <v>0</v>
      </c>
      <c r="X269" s="66">
        <v>0</v>
      </c>
      <c r="Y269" s="66">
        <v>0</v>
      </c>
      <c r="Z269" s="66">
        <v>0</v>
      </c>
      <c r="AA269" s="66">
        <v>0</v>
      </c>
      <c r="AB269" s="66">
        <v>0</v>
      </c>
      <c r="AC269" s="66">
        <v>2</v>
      </c>
      <c r="AD269" s="66">
        <v>0</v>
      </c>
      <c r="AE269" s="66">
        <v>0</v>
      </c>
      <c r="AF269" s="66">
        <v>0</v>
      </c>
      <c r="AG269" s="66" t="str">
        <f>VLOOKUP(BHRAF201920[[#This Row],[OrgID]],'Practice Panel'!$A$14:$F$129,4,FALSE)</f>
        <v>Barking</v>
      </c>
      <c r="AH269" s="66" t="str">
        <f>VLOOKUP(BHRAF201920[[#This Row],[OrgID]],'Practice Panel'!$A$14:$F$129,6,FALSE)</f>
        <v>East One</v>
      </c>
    </row>
    <row r="270" spans="1:34" x14ac:dyDescent="0.25">
      <c r="A270" s="1" t="s">
        <v>369</v>
      </c>
      <c r="B270" s="65">
        <v>44075</v>
      </c>
      <c r="C270" s="65">
        <v>44076</v>
      </c>
      <c r="D270" s="1" t="s">
        <v>350</v>
      </c>
      <c r="E270" s="66">
        <v>2223</v>
      </c>
      <c r="F270" s="66">
        <v>10</v>
      </c>
      <c r="G270" s="66">
        <v>10</v>
      </c>
      <c r="H270" s="1">
        <v>0</v>
      </c>
      <c r="I270" s="66">
        <v>0</v>
      </c>
      <c r="J270" s="66">
        <v>0</v>
      </c>
      <c r="K270" s="66">
        <v>0</v>
      </c>
      <c r="L270" s="66">
        <v>0</v>
      </c>
      <c r="M270" s="66">
        <v>0</v>
      </c>
      <c r="N270" s="66">
        <v>0</v>
      </c>
      <c r="O270" s="66">
        <v>0</v>
      </c>
      <c r="P270" s="66">
        <v>0</v>
      </c>
      <c r="Q270" s="66">
        <v>0</v>
      </c>
      <c r="R270" s="66">
        <v>0</v>
      </c>
      <c r="S270" s="66">
        <v>0</v>
      </c>
      <c r="T270" s="66">
        <v>0</v>
      </c>
      <c r="U270" s="66">
        <v>0</v>
      </c>
      <c r="V270" s="66">
        <v>0</v>
      </c>
      <c r="W270" s="66">
        <v>0</v>
      </c>
      <c r="X270" s="66">
        <v>0</v>
      </c>
      <c r="Y270" s="66">
        <v>0</v>
      </c>
      <c r="Z270" s="66">
        <v>0</v>
      </c>
      <c r="AA270" s="66">
        <v>0</v>
      </c>
      <c r="AB270" s="66">
        <v>0</v>
      </c>
      <c r="AC270" s="66">
        <v>6</v>
      </c>
      <c r="AD270" s="66">
        <v>0</v>
      </c>
      <c r="AE270" s="66">
        <v>0</v>
      </c>
      <c r="AF270" s="66">
        <v>0</v>
      </c>
      <c r="AG270" s="66" t="str">
        <f>VLOOKUP(BHRAF201920[[#This Row],[OrgID]],'Practice Panel'!$A$14:$F$129,4,FALSE)</f>
        <v>Havering</v>
      </c>
      <c r="AH270" s="66" t="str">
        <f>VLOOKUP(BHRAF201920[[#This Row],[OrgID]],'Practice Panel'!$A$14:$F$129,6,FALSE)</f>
        <v>Havering South</v>
      </c>
    </row>
    <row r="271" spans="1:34" x14ac:dyDescent="0.25">
      <c r="A271" s="1" t="s">
        <v>369</v>
      </c>
      <c r="B271" s="65">
        <v>44075</v>
      </c>
      <c r="C271" s="65">
        <v>44076</v>
      </c>
      <c r="D271" s="1" t="s">
        <v>261</v>
      </c>
      <c r="E271" s="66">
        <v>1910</v>
      </c>
      <c r="F271" s="66">
        <v>0</v>
      </c>
      <c r="G271" s="66">
        <v>0</v>
      </c>
      <c r="H271" s="1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66">
        <v>0</v>
      </c>
      <c r="Z271" s="66">
        <v>0</v>
      </c>
      <c r="AA271" s="66">
        <v>0</v>
      </c>
      <c r="AB271" s="66">
        <v>0</v>
      </c>
      <c r="AC271" s="66">
        <v>1</v>
      </c>
      <c r="AD271" s="66">
        <v>0</v>
      </c>
      <c r="AE271" s="66">
        <v>0</v>
      </c>
      <c r="AF271" s="66">
        <v>0</v>
      </c>
      <c r="AG271" s="66" t="str">
        <f>VLOOKUP(BHRAF201920[[#This Row],[OrgID]],'Practice Panel'!$A$14:$F$129,4,FALSE)</f>
        <v>Barking</v>
      </c>
      <c r="AH271" s="66" t="str">
        <f>VLOOKUP(BHRAF201920[[#This Row],[OrgID]],'Practice Panel'!$A$14:$F$129,6,FALSE)</f>
        <v>North</v>
      </c>
    </row>
    <row r="272" spans="1:34" x14ac:dyDescent="0.25">
      <c r="A272" s="1" t="s">
        <v>369</v>
      </c>
      <c r="B272" s="65">
        <v>44075</v>
      </c>
      <c r="C272" s="65">
        <v>44076</v>
      </c>
      <c r="D272" s="1" t="s">
        <v>292</v>
      </c>
      <c r="E272" s="66">
        <v>1634</v>
      </c>
      <c r="F272" s="66">
        <v>1</v>
      </c>
      <c r="G272" s="66">
        <v>1</v>
      </c>
      <c r="H272" s="1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66">
        <v>0</v>
      </c>
      <c r="Z272" s="66">
        <v>0</v>
      </c>
      <c r="AA272" s="66">
        <v>0</v>
      </c>
      <c r="AB272" s="66">
        <v>0</v>
      </c>
      <c r="AC272" s="66">
        <v>1</v>
      </c>
      <c r="AD272" s="66">
        <v>0</v>
      </c>
      <c r="AE272" s="66">
        <v>0</v>
      </c>
      <c r="AF272" s="66">
        <v>0</v>
      </c>
      <c r="AG272" s="66" t="str">
        <f>VLOOKUP(BHRAF201920[[#This Row],[OrgID]],'Practice Panel'!$A$14:$F$129,4,FALSE)</f>
        <v>Havering</v>
      </c>
      <c r="AH272" s="66" t="str">
        <f>VLOOKUP(BHRAF201920[[#This Row],[OrgID]],'Practice Panel'!$A$14:$F$129,6,FALSE)</f>
        <v>Havering Crest</v>
      </c>
    </row>
    <row r="273" spans="1:34" x14ac:dyDescent="0.25">
      <c r="A273" s="1" t="s">
        <v>369</v>
      </c>
      <c r="B273" s="65">
        <v>44075</v>
      </c>
      <c r="C273" s="65">
        <v>44076</v>
      </c>
      <c r="D273" s="1" t="s">
        <v>212</v>
      </c>
      <c r="E273" s="66">
        <v>2870</v>
      </c>
      <c r="F273" s="66">
        <v>1</v>
      </c>
      <c r="G273" s="66">
        <v>1</v>
      </c>
      <c r="H273" s="1">
        <v>0</v>
      </c>
      <c r="I273" s="66">
        <v>0</v>
      </c>
      <c r="J273" s="66">
        <v>0</v>
      </c>
      <c r="K273" s="66">
        <v>0</v>
      </c>
      <c r="L273" s="66">
        <v>0</v>
      </c>
      <c r="M273" s="66">
        <v>0</v>
      </c>
      <c r="N273" s="66">
        <v>0</v>
      </c>
      <c r="O273" s="66">
        <v>0</v>
      </c>
      <c r="P273" s="66">
        <v>0</v>
      </c>
      <c r="Q273" s="66">
        <v>0</v>
      </c>
      <c r="R273" s="66">
        <v>0</v>
      </c>
      <c r="S273" s="66">
        <v>0</v>
      </c>
      <c r="T273" s="66">
        <v>0</v>
      </c>
      <c r="U273" s="66">
        <v>0</v>
      </c>
      <c r="V273" s="66">
        <v>0</v>
      </c>
      <c r="W273" s="66">
        <v>0</v>
      </c>
      <c r="X273" s="66">
        <v>0</v>
      </c>
      <c r="Y273" s="66">
        <v>0</v>
      </c>
      <c r="Z273" s="66">
        <v>0</v>
      </c>
      <c r="AA273" s="66">
        <v>0</v>
      </c>
      <c r="AB273" s="66">
        <v>0</v>
      </c>
      <c r="AC273" s="66">
        <v>3</v>
      </c>
      <c r="AD273" s="66">
        <v>0</v>
      </c>
      <c r="AE273" s="66">
        <v>0</v>
      </c>
      <c r="AF273" s="66">
        <v>0</v>
      </c>
      <c r="AG273" s="66" t="str">
        <f>VLOOKUP(BHRAF201920[[#This Row],[OrgID]],'Practice Panel'!$A$14:$F$129,4,FALSE)</f>
        <v>Barking</v>
      </c>
      <c r="AH273" s="66" t="str">
        <f>VLOOKUP(BHRAF201920[[#This Row],[OrgID]],'Practice Panel'!$A$14:$F$129,6,FALSE)</f>
        <v>East One</v>
      </c>
    </row>
    <row r="274" spans="1:34" x14ac:dyDescent="0.25">
      <c r="A274" s="1" t="s">
        <v>369</v>
      </c>
      <c r="B274" s="65">
        <v>44075</v>
      </c>
      <c r="C274" s="65">
        <v>44076</v>
      </c>
      <c r="D274" s="1" t="s">
        <v>314</v>
      </c>
      <c r="E274" s="66">
        <v>3391</v>
      </c>
      <c r="F274" s="66">
        <v>27</v>
      </c>
      <c r="G274" s="66">
        <v>27</v>
      </c>
      <c r="H274" s="1">
        <v>0</v>
      </c>
      <c r="I274" s="66">
        <v>0</v>
      </c>
      <c r="J274" s="66">
        <v>0</v>
      </c>
      <c r="K274" s="66">
        <v>0</v>
      </c>
      <c r="L274" s="66">
        <v>0</v>
      </c>
      <c r="M274" s="66">
        <v>0</v>
      </c>
      <c r="N274" s="66">
        <v>0</v>
      </c>
      <c r="O274" s="66">
        <v>0</v>
      </c>
      <c r="P274" s="66">
        <v>0</v>
      </c>
      <c r="Q274" s="66">
        <v>0</v>
      </c>
      <c r="R274" s="66">
        <v>0</v>
      </c>
      <c r="S274" s="66">
        <v>0</v>
      </c>
      <c r="T274" s="66">
        <v>0</v>
      </c>
      <c r="U274" s="66">
        <v>0</v>
      </c>
      <c r="V274" s="66">
        <v>0</v>
      </c>
      <c r="W274" s="66">
        <v>0</v>
      </c>
      <c r="X274" s="66">
        <v>0</v>
      </c>
      <c r="Y274" s="66">
        <v>0</v>
      </c>
      <c r="Z274" s="66">
        <v>0</v>
      </c>
      <c r="AA274" s="66">
        <v>0</v>
      </c>
      <c r="AB274" s="66">
        <v>0</v>
      </c>
      <c r="AC274" s="66">
        <v>5</v>
      </c>
      <c r="AD274" s="66">
        <v>0</v>
      </c>
      <c r="AE274" s="66">
        <v>0</v>
      </c>
      <c r="AF274" s="66">
        <v>0</v>
      </c>
      <c r="AG274" s="66" t="str">
        <f>VLOOKUP(BHRAF201920[[#This Row],[OrgID]],'Practice Panel'!$A$14:$F$129,4,FALSE)</f>
        <v>Havering</v>
      </c>
      <c r="AH274" s="66" t="str">
        <f>VLOOKUP(BHRAF201920[[#This Row],[OrgID]],'Practice Panel'!$A$14:$F$129,6,FALSE)</f>
        <v>Havering North</v>
      </c>
    </row>
    <row r="275" spans="1:34" x14ac:dyDescent="0.25">
      <c r="A275" s="1" t="s">
        <v>369</v>
      </c>
      <c r="B275" s="65">
        <v>44075</v>
      </c>
      <c r="C275" s="65">
        <v>44076</v>
      </c>
      <c r="D275" s="1" t="s">
        <v>246</v>
      </c>
      <c r="E275" s="66">
        <v>2348</v>
      </c>
      <c r="F275" s="66">
        <v>1</v>
      </c>
      <c r="G275" s="66">
        <v>1</v>
      </c>
      <c r="H275" s="1">
        <v>0</v>
      </c>
      <c r="I275" s="66">
        <v>0</v>
      </c>
      <c r="J275" s="66">
        <v>0</v>
      </c>
      <c r="K275" s="66">
        <v>0</v>
      </c>
      <c r="L275" s="66">
        <v>0</v>
      </c>
      <c r="M275" s="66">
        <v>0</v>
      </c>
      <c r="N275" s="66">
        <v>0</v>
      </c>
      <c r="O275" s="66">
        <v>0</v>
      </c>
      <c r="P275" s="66">
        <v>0</v>
      </c>
      <c r="Q275" s="66">
        <v>0</v>
      </c>
      <c r="R275" s="66">
        <v>0</v>
      </c>
      <c r="S275" s="66">
        <v>0</v>
      </c>
      <c r="T275" s="66">
        <v>0</v>
      </c>
      <c r="U275" s="66">
        <v>0</v>
      </c>
      <c r="V275" s="66">
        <v>0</v>
      </c>
      <c r="W275" s="66">
        <v>0</v>
      </c>
      <c r="X275" s="66">
        <v>0</v>
      </c>
      <c r="Y275" s="66">
        <v>0</v>
      </c>
      <c r="Z275" s="66">
        <v>0</v>
      </c>
      <c r="AA275" s="66">
        <v>0</v>
      </c>
      <c r="AB275" s="66">
        <v>0</v>
      </c>
      <c r="AC275" s="66">
        <v>4</v>
      </c>
      <c r="AD275" s="66">
        <v>0</v>
      </c>
      <c r="AE275" s="66">
        <v>0</v>
      </c>
      <c r="AF275" s="66">
        <v>0</v>
      </c>
      <c r="AG275" s="66" t="str">
        <f>VLOOKUP(BHRAF201920[[#This Row],[OrgID]],'Practice Panel'!$A$14:$F$129,4,FALSE)</f>
        <v>Barking</v>
      </c>
      <c r="AH275" s="66" t="str">
        <f>VLOOKUP(BHRAF201920[[#This Row],[OrgID]],'Practice Panel'!$A$14:$F$129,6,FALSE)</f>
        <v>West One</v>
      </c>
    </row>
    <row r="276" spans="1:34" x14ac:dyDescent="0.25">
      <c r="A276" s="1" t="s">
        <v>369</v>
      </c>
      <c r="B276" s="65">
        <v>44075</v>
      </c>
      <c r="C276" s="65">
        <v>44076</v>
      </c>
      <c r="D276" s="1" t="s">
        <v>204</v>
      </c>
      <c r="E276" s="66">
        <v>1516</v>
      </c>
      <c r="F276" s="66">
        <v>3</v>
      </c>
      <c r="G276" s="66">
        <v>3</v>
      </c>
      <c r="H276" s="1">
        <v>0</v>
      </c>
      <c r="I276" s="66">
        <v>0</v>
      </c>
      <c r="J276" s="66">
        <v>0</v>
      </c>
      <c r="K276" s="66">
        <v>0</v>
      </c>
      <c r="L276" s="66">
        <v>0</v>
      </c>
      <c r="M276" s="66">
        <v>0</v>
      </c>
      <c r="N276" s="66">
        <v>0</v>
      </c>
      <c r="O276" s="66">
        <v>0</v>
      </c>
      <c r="P276" s="66">
        <v>0</v>
      </c>
      <c r="Q276" s="66">
        <v>0</v>
      </c>
      <c r="R276" s="66">
        <v>0</v>
      </c>
      <c r="S276" s="66">
        <v>0</v>
      </c>
      <c r="T276" s="66">
        <v>0</v>
      </c>
      <c r="U276" s="66">
        <v>0</v>
      </c>
      <c r="V276" s="66">
        <v>0</v>
      </c>
      <c r="W276" s="66">
        <v>0</v>
      </c>
      <c r="X276" s="66">
        <v>0</v>
      </c>
      <c r="Y276" s="66">
        <v>0</v>
      </c>
      <c r="Z276" s="66">
        <v>0</v>
      </c>
      <c r="AA276" s="66">
        <v>0</v>
      </c>
      <c r="AB276" s="66">
        <v>0</v>
      </c>
      <c r="AC276" s="66">
        <v>1</v>
      </c>
      <c r="AD276" s="66">
        <v>0</v>
      </c>
      <c r="AE276" s="66">
        <v>0</v>
      </c>
      <c r="AF276" s="66">
        <v>0</v>
      </c>
      <c r="AG276" s="66" t="str">
        <f>VLOOKUP(BHRAF201920[[#This Row],[OrgID]],'Practice Panel'!$A$14:$F$129,4,FALSE)</f>
        <v>Barking</v>
      </c>
      <c r="AH276" s="66" t="str">
        <f>VLOOKUP(BHRAF201920[[#This Row],[OrgID]],'Practice Panel'!$A$14:$F$129,6,FALSE)</f>
        <v>East One</v>
      </c>
    </row>
    <row r="277" spans="1:34" x14ac:dyDescent="0.25">
      <c r="A277" s="1" t="s">
        <v>369</v>
      </c>
      <c r="B277" s="65">
        <v>44075</v>
      </c>
      <c r="C277" s="65">
        <v>44076</v>
      </c>
      <c r="D277" s="1" t="s">
        <v>338</v>
      </c>
      <c r="E277" s="66">
        <v>5990</v>
      </c>
      <c r="F277" s="66">
        <v>41</v>
      </c>
      <c r="G277" s="66">
        <v>41</v>
      </c>
      <c r="H277" s="1">
        <v>0</v>
      </c>
      <c r="I277" s="66">
        <v>0</v>
      </c>
      <c r="J277" s="66">
        <v>0</v>
      </c>
      <c r="K277" s="66">
        <v>0</v>
      </c>
      <c r="L277" s="66">
        <v>0</v>
      </c>
      <c r="M277" s="66">
        <v>0</v>
      </c>
      <c r="N277" s="66">
        <v>0</v>
      </c>
      <c r="O277" s="66">
        <v>0</v>
      </c>
      <c r="P277" s="66">
        <v>0</v>
      </c>
      <c r="Q277" s="66">
        <v>0</v>
      </c>
      <c r="R277" s="66">
        <v>0</v>
      </c>
      <c r="S277" s="66">
        <v>0</v>
      </c>
      <c r="T277" s="66">
        <v>0</v>
      </c>
      <c r="U277" s="66">
        <v>0</v>
      </c>
      <c r="V277" s="66">
        <v>0</v>
      </c>
      <c r="W277" s="66">
        <v>0</v>
      </c>
      <c r="X277" s="66">
        <v>0</v>
      </c>
      <c r="Y277" s="66">
        <v>0</v>
      </c>
      <c r="Z277" s="66">
        <v>0</v>
      </c>
      <c r="AA277" s="66">
        <v>0</v>
      </c>
      <c r="AB277" s="66">
        <v>0</v>
      </c>
      <c r="AC277" s="66">
        <v>13</v>
      </c>
      <c r="AD277" s="66">
        <v>0</v>
      </c>
      <c r="AE277" s="66">
        <v>0</v>
      </c>
      <c r="AF277" s="66">
        <v>0</v>
      </c>
      <c r="AG277" s="66" t="str">
        <f>VLOOKUP(BHRAF201920[[#This Row],[OrgID]],'Practice Panel'!$A$14:$F$129,4,FALSE)</f>
        <v>Havering</v>
      </c>
      <c r="AH277" s="66" t="str">
        <f>VLOOKUP(BHRAF201920[[#This Row],[OrgID]],'Practice Panel'!$A$14:$F$129,6,FALSE)</f>
        <v>Havering South</v>
      </c>
    </row>
    <row r="278" spans="1:34" x14ac:dyDescent="0.25">
      <c r="A278" s="1" t="s">
        <v>369</v>
      </c>
      <c r="B278" s="65">
        <v>44075</v>
      </c>
      <c r="C278" s="65">
        <v>44076</v>
      </c>
      <c r="D278" s="1" t="s">
        <v>200</v>
      </c>
      <c r="E278" s="66">
        <v>895</v>
      </c>
      <c r="F278" s="66">
        <v>3</v>
      </c>
      <c r="G278" s="66">
        <v>3</v>
      </c>
      <c r="H278" s="1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66">
        <v>0</v>
      </c>
      <c r="Z278" s="66">
        <v>0</v>
      </c>
      <c r="AA278" s="66">
        <v>0</v>
      </c>
      <c r="AB278" s="66">
        <v>0</v>
      </c>
      <c r="AC278" s="66">
        <v>3</v>
      </c>
      <c r="AD278" s="66">
        <v>0</v>
      </c>
      <c r="AE278" s="66">
        <v>0</v>
      </c>
      <c r="AF278" s="66">
        <v>0</v>
      </c>
      <c r="AG278" s="66" t="str">
        <f>VLOOKUP(BHRAF201920[[#This Row],[OrgID]],'Practice Panel'!$A$14:$F$129,4,FALSE)</f>
        <v>Barking</v>
      </c>
      <c r="AH278" s="66" t="str">
        <f>VLOOKUP(BHRAF201920[[#This Row],[OrgID]],'Practice Panel'!$A$14:$F$129,6,FALSE)</f>
        <v>East</v>
      </c>
    </row>
    <row r="279" spans="1:34" x14ac:dyDescent="0.25">
      <c r="A279" s="1" t="s">
        <v>369</v>
      </c>
      <c r="B279" s="65">
        <v>44075</v>
      </c>
      <c r="C279" s="65">
        <v>44076</v>
      </c>
      <c r="D279" s="1" t="s">
        <v>259</v>
      </c>
      <c r="E279" s="66">
        <v>5628</v>
      </c>
      <c r="F279" s="66">
        <v>10</v>
      </c>
      <c r="G279" s="66">
        <v>10</v>
      </c>
      <c r="H279" s="1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66">
        <v>0</v>
      </c>
      <c r="Z279" s="66">
        <v>0</v>
      </c>
      <c r="AA279" s="66">
        <v>0</v>
      </c>
      <c r="AB279" s="66">
        <v>0</v>
      </c>
      <c r="AC279" s="66">
        <v>2</v>
      </c>
      <c r="AD279" s="66">
        <v>0</v>
      </c>
      <c r="AE279" s="66">
        <v>0</v>
      </c>
      <c r="AF279" s="66">
        <v>0</v>
      </c>
      <c r="AG279" s="66" t="str">
        <f>VLOOKUP(BHRAF201920[[#This Row],[OrgID]],'Practice Panel'!$A$14:$F$129,4,FALSE)</f>
        <v>Barking</v>
      </c>
      <c r="AH279" s="66" t="str">
        <f>VLOOKUP(BHRAF201920[[#This Row],[OrgID]],'Practice Panel'!$A$14:$F$129,6,FALSE)</f>
        <v>North</v>
      </c>
    </row>
    <row r="280" spans="1:34" x14ac:dyDescent="0.25">
      <c r="A280" s="1" t="s">
        <v>369</v>
      </c>
      <c r="B280" s="65">
        <v>44075</v>
      </c>
      <c r="C280" s="65">
        <v>44076</v>
      </c>
      <c r="D280" s="1" t="s">
        <v>254</v>
      </c>
      <c r="E280" s="66">
        <v>2246</v>
      </c>
      <c r="F280" s="66">
        <v>2</v>
      </c>
      <c r="G280" s="66">
        <v>2</v>
      </c>
      <c r="H280" s="1">
        <v>0</v>
      </c>
      <c r="I280" s="66">
        <v>0</v>
      </c>
      <c r="J280" s="66">
        <v>0</v>
      </c>
      <c r="K280" s="66">
        <v>0</v>
      </c>
      <c r="L280" s="66">
        <v>0</v>
      </c>
      <c r="M280" s="66">
        <v>0</v>
      </c>
      <c r="N280" s="66">
        <v>0</v>
      </c>
      <c r="O280" s="66">
        <v>0</v>
      </c>
      <c r="P280" s="66">
        <v>0</v>
      </c>
      <c r="Q280" s="66">
        <v>0</v>
      </c>
      <c r="R280" s="66">
        <v>0</v>
      </c>
      <c r="S280" s="66">
        <v>0</v>
      </c>
      <c r="T280" s="66">
        <v>0</v>
      </c>
      <c r="U280" s="66">
        <v>0</v>
      </c>
      <c r="V280" s="66">
        <v>0</v>
      </c>
      <c r="W280" s="66">
        <v>0</v>
      </c>
      <c r="X280" s="66">
        <v>0</v>
      </c>
      <c r="Y280" s="66">
        <v>0</v>
      </c>
      <c r="Z280" s="66">
        <v>0</v>
      </c>
      <c r="AA280" s="66">
        <v>0</v>
      </c>
      <c r="AB280" s="66">
        <v>0</v>
      </c>
      <c r="AC280" s="66">
        <v>5</v>
      </c>
      <c r="AD280" s="66">
        <v>0</v>
      </c>
      <c r="AE280" s="66">
        <v>0</v>
      </c>
      <c r="AF280" s="66">
        <v>0</v>
      </c>
      <c r="AG280" s="66" t="str">
        <f>VLOOKUP(BHRAF201920[[#This Row],[OrgID]],'Practice Panel'!$A$14:$F$129,4,FALSE)</f>
        <v>Barking</v>
      </c>
      <c r="AH280" s="66" t="str">
        <f>VLOOKUP(BHRAF201920[[#This Row],[OrgID]],'Practice Panel'!$A$14:$F$129,6,FALSE)</f>
        <v>West One</v>
      </c>
    </row>
    <row r="281" spans="1:34" x14ac:dyDescent="0.25">
      <c r="A281" s="1" t="s">
        <v>369</v>
      </c>
      <c r="B281" s="65">
        <v>44075</v>
      </c>
      <c r="C281" s="65">
        <v>44076</v>
      </c>
      <c r="D281" s="1" t="s">
        <v>290</v>
      </c>
      <c r="E281" s="66">
        <v>2764</v>
      </c>
      <c r="F281" s="66">
        <v>11</v>
      </c>
      <c r="G281" s="66">
        <v>11</v>
      </c>
      <c r="H281" s="1">
        <v>0</v>
      </c>
      <c r="I281" s="66">
        <v>0</v>
      </c>
      <c r="J281" s="66">
        <v>0</v>
      </c>
      <c r="K281" s="66">
        <v>0</v>
      </c>
      <c r="L281" s="66">
        <v>0</v>
      </c>
      <c r="M281" s="66">
        <v>0</v>
      </c>
      <c r="N281" s="66">
        <v>0</v>
      </c>
      <c r="O281" s="66">
        <v>0</v>
      </c>
      <c r="P281" s="66">
        <v>0</v>
      </c>
      <c r="Q281" s="66">
        <v>0</v>
      </c>
      <c r="R281" s="66">
        <v>0</v>
      </c>
      <c r="S281" s="66">
        <v>0</v>
      </c>
      <c r="T281" s="66">
        <v>0</v>
      </c>
      <c r="U281" s="66">
        <v>0</v>
      </c>
      <c r="V281" s="66">
        <v>0</v>
      </c>
      <c r="W281" s="66">
        <v>0</v>
      </c>
      <c r="X281" s="66">
        <v>0</v>
      </c>
      <c r="Y281" s="66">
        <v>0</v>
      </c>
      <c r="Z281" s="66">
        <v>0</v>
      </c>
      <c r="AA281" s="66">
        <v>0</v>
      </c>
      <c r="AB281" s="66">
        <v>0</v>
      </c>
      <c r="AC281" s="66">
        <v>2</v>
      </c>
      <c r="AD281" s="66">
        <v>0</v>
      </c>
      <c r="AE281" s="66">
        <v>0</v>
      </c>
      <c r="AF281" s="66">
        <v>0</v>
      </c>
      <c r="AG281" s="66" t="str">
        <f>VLOOKUP(BHRAF201920[[#This Row],[OrgID]],'Practice Panel'!$A$14:$F$129,4,FALSE)</f>
        <v>Havering</v>
      </c>
      <c r="AH281" s="66" t="str">
        <f>VLOOKUP(BHRAF201920[[#This Row],[OrgID]],'Practice Panel'!$A$14:$F$129,6,FALSE)</f>
        <v>Havering Crest</v>
      </c>
    </row>
    <row r="282" spans="1:34" x14ac:dyDescent="0.25">
      <c r="A282" s="1" t="s">
        <v>369</v>
      </c>
      <c r="B282" s="65">
        <v>44075</v>
      </c>
      <c r="C282" s="65">
        <v>44076</v>
      </c>
      <c r="D282" s="1" t="s">
        <v>308</v>
      </c>
      <c r="E282" s="66">
        <v>1013</v>
      </c>
      <c r="F282" s="66">
        <v>1</v>
      </c>
      <c r="G282" s="66">
        <v>1</v>
      </c>
      <c r="H282" s="1">
        <v>0</v>
      </c>
      <c r="I282" s="66">
        <v>0</v>
      </c>
      <c r="J282" s="66">
        <v>0</v>
      </c>
      <c r="K282" s="66">
        <v>0</v>
      </c>
      <c r="L282" s="66">
        <v>0</v>
      </c>
      <c r="M282" s="66">
        <v>0</v>
      </c>
      <c r="N282" s="66">
        <v>0</v>
      </c>
      <c r="O282" s="66">
        <v>0</v>
      </c>
      <c r="P282" s="66">
        <v>0</v>
      </c>
      <c r="Q282" s="66">
        <v>0</v>
      </c>
      <c r="R282" s="66">
        <v>0</v>
      </c>
      <c r="S282" s="66">
        <v>0</v>
      </c>
      <c r="T282" s="66">
        <v>0</v>
      </c>
      <c r="U282" s="66">
        <v>0</v>
      </c>
      <c r="V282" s="66">
        <v>0</v>
      </c>
      <c r="W282" s="66">
        <v>0</v>
      </c>
      <c r="X282" s="66">
        <v>0</v>
      </c>
      <c r="Y282" s="66">
        <v>0</v>
      </c>
      <c r="Z282" s="66">
        <v>0</v>
      </c>
      <c r="AA282" s="66">
        <v>0</v>
      </c>
      <c r="AB282" s="66">
        <v>0</v>
      </c>
      <c r="AC282" s="66">
        <v>0</v>
      </c>
      <c r="AD282" s="66">
        <v>0</v>
      </c>
      <c r="AE282" s="66">
        <v>0</v>
      </c>
      <c r="AF282" s="66">
        <v>0</v>
      </c>
      <c r="AG282" s="66" t="str">
        <f>VLOOKUP(BHRAF201920[[#This Row],[OrgID]],'Practice Panel'!$A$14:$F$129,4,FALSE)</f>
        <v>Havering</v>
      </c>
      <c r="AH282" s="66" t="str">
        <f>VLOOKUP(BHRAF201920[[#This Row],[OrgID]],'Practice Panel'!$A$14:$F$129,6,FALSE)</f>
        <v>Havering North</v>
      </c>
    </row>
    <row r="283" spans="1:34" x14ac:dyDescent="0.25">
      <c r="A283" s="1" t="s">
        <v>369</v>
      </c>
      <c r="B283" s="65">
        <v>44075</v>
      </c>
      <c r="C283" s="65">
        <v>44076</v>
      </c>
      <c r="D283" s="1" t="s">
        <v>252</v>
      </c>
      <c r="E283" s="66">
        <v>1576</v>
      </c>
      <c r="F283" s="66">
        <v>10</v>
      </c>
      <c r="G283" s="66">
        <v>10</v>
      </c>
      <c r="H283" s="1">
        <v>0</v>
      </c>
      <c r="I283" s="66">
        <v>0</v>
      </c>
      <c r="J283" s="66">
        <v>0</v>
      </c>
      <c r="K283" s="66">
        <v>0</v>
      </c>
      <c r="L283" s="66">
        <v>0</v>
      </c>
      <c r="M283" s="66">
        <v>0</v>
      </c>
      <c r="N283" s="66">
        <v>0</v>
      </c>
      <c r="O283" s="66">
        <v>0</v>
      </c>
      <c r="P283" s="66">
        <v>0</v>
      </c>
      <c r="Q283" s="66">
        <v>0</v>
      </c>
      <c r="R283" s="66">
        <v>0</v>
      </c>
      <c r="S283" s="66">
        <v>0</v>
      </c>
      <c r="T283" s="66">
        <v>0</v>
      </c>
      <c r="U283" s="66">
        <v>0</v>
      </c>
      <c r="V283" s="66">
        <v>0</v>
      </c>
      <c r="W283" s="66">
        <v>0</v>
      </c>
      <c r="X283" s="66">
        <v>0</v>
      </c>
      <c r="Y283" s="66">
        <v>0</v>
      </c>
      <c r="Z283" s="66">
        <v>0</v>
      </c>
      <c r="AA283" s="66">
        <v>0</v>
      </c>
      <c r="AB283" s="66">
        <v>0</v>
      </c>
      <c r="AC283" s="66">
        <v>3</v>
      </c>
      <c r="AD283" s="66">
        <v>0</v>
      </c>
      <c r="AE283" s="66">
        <v>0</v>
      </c>
      <c r="AF283" s="66">
        <v>0</v>
      </c>
      <c r="AG283" s="66" t="str">
        <f>VLOOKUP(BHRAF201920[[#This Row],[OrgID]],'Practice Panel'!$A$14:$F$129,4,FALSE)</f>
        <v>Barking</v>
      </c>
      <c r="AH283" s="66" t="str">
        <f>VLOOKUP(BHRAF201920[[#This Row],[OrgID]],'Practice Panel'!$A$14:$F$129,6,FALSE)</f>
        <v>West One</v>
      </c>
    </row>
    <row r="284" spans="1:34" x14ac:dyDescent="0.25">
      <c r="A284" s="1" t="s">
        <v>369</v>
      </c>
      <c r="B284" s="65">
        <v>44075</v>
      </c>
      <c r="C284" s="65">
        <v>44076</v>
      </c>
      <c r="D284" s="1" t="s">
        <v>286</v>
      </c>
      <c r="E284" s="66">
        <v>1567</v>
      </c>
      <c r="F284" s="66">
        <v>3</v>
      </c>
      <c r="G284" s="66">
        <v>3</v>
      </c>
      <c r="H284" s="1">
        <v>0</v>
      </c>
      <c r="I284" s="66">
        <v>0</v>
      </c>
      <c r="J284" s="66">
        <v>0</v>
      </c>
      <c r="K284" s="66">
        <v>0</v>
      </c>
      <c r="L284" s="66">
        <v>0</v>
      </c>
      <c r="M284" s="66">
        <v>0</v>
      </c>
      <c r="N284" s="66">
        <v>0</v>
      </c>
      <c r="O284" s="66">
        <v>0</v>
      </c>
      <c r="P284" s="66">
        <v>0</v>
      </c>
      <c r="Q284" s="66">
        <v>0</v>
      </c>
      <c r="R284" s="66">
        <v>0</v>
      </c>
      <c r="S284" s="66">
        <v>0</v>
      </c>
      <c r="T284" s="66">
        <v>0</v>
      </c>
      <c r="U284" s="66">
        <v>0</v>
      </c>
      <c r="V284" s="66">
        <v>0</v>
      </c>
      <c r="W284" s="66">
        <v>0</v>
      </c>
      <c r="X284" s="66">
        <v>0</v>
      </c>
      <c r="Y284" s="66">
        <v>0</v>
      </c>
      <c r="Z284" s="66">
        <v>0</v>
      </c>
      <c r="AA284" s="66">
        <v>0</v>
      </c>
      <c r="AB284" s="66">
        <v>0</v>
      </c>
      <c r="AC284" s="66">
        <v>2</v>
      </c>
      <c r="AD284" s="66">
        <v>0</v>
      </c>
      <c r="AE284" s="66">
        <v>0</v>
      </c>
      <c r="AF284" s="66">
        <v>0</v>
      </c>
      <c r="AG284" s="66" t="str">
        <f>VLOOKUP(BHRAF201920[[#This Row],[OrgID]],'Practice Panel'!$A$14:$F$129,4,FALSE)</f>
        <v>Havering</v>
      </c>
      <c r="AH284" s="66" t="str">
        <f>VLOOKUP(BHRAF201920[[#This Row],[OrgID]],'Practice Panel'!$A$14:$F$129,6,FALSE)</f>
        <v>Havering Crest</v>
      </c>
    </row>
    <row r="285" spans="1:34" x14ac:dyDescent="0.25">
      <c r="A285" s="1" t="s">
        <v>369</v>
      </c>
      <c r="B285" s="65">
        <v>44075</v>
      </c>
      <c r="C285" s="65">
        <v>44076</v>
      </c>
      <c r="D285" s="1" t="s">
        <v>348</v>
      </c>
      <c r="E285" s="66">
        <v>1960</v>
      </c>
      <c r="F285" s="66">
        <v>11</v>
      </c>
      <c r="G285" s="66">
        <v>11</v>
      </c>
      <c r="H285" s="1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66">
        <v>0</v>
      </c>
      <c r="Z285" s="66">
        <v>0</v>
      </c>
      <c r="AA285" s="66">
        <v>0</v>
      </c>
      <c r="AB285" s="66">
        <v>0</v>
      </c>
      <c r="AC285" s="66">
        <v>3</v>
      </c>
      <c r="AD285" s="66">
        <v>0</v>
      </c>
      <c r="AE285" s="66">
        <v>0</v>
      </c>
      <c r="AF285" s="66">
        <v>0</v>
      </c>
      <c r="AG285" s="66" t="str">
        <f>VLOOKUP(BHRAF201920[[#This Row],[OrgID]],'Practice Panel'!$A$14:$F$129,4,FALSE)</f>
        <v>Havering</v>
      </c>
      <c r="AH285" s="66" t="str">
        <f>VLOOKUP(BHRAF201920[[#This Row],[OrgID]],'Practice Panel'!$A$14:$F$129,6,FALSE)</f>
        <v>Havering South</v>
      </c>
    </row>
    <row r="286" spans="1:34" x14ac:dyDescent="0.25">
      <c r="A286" s="1" t="s">
        <v>369</v>
      </c>
      <c r="B286" s="65">
        <v>44075</v>
      </c>
      <c r="C286" s="65">
        <v>44076</v>
      </c>
      <c r="D286" s="1" t="s">
        <v>360</v>
      </c>
      <c r="E286" s="66">
        <v>1456</v>
      </c>
      <c r="F286" s="66">
        <v>32</v>
      </c>
      <c r="G286" s="66">
        <v>32</v>
      </c>
      <c r="H286" s="1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66">
        <v>0</v>
      </c>
      <c r="Z286" s="66">
        <v>0</v>
      </c>
      <c r="AA286" s="66">
        <v>0</v>
      </c>
      <c r="AB286" s="66">
        <v>0</v>
      </c>
      <c r="AC286" s="66">
        <v>3</v>
      </c>
      <c r="AD286" s="66">
        <v>0</v>
      </c>
      <c r="AE286" s="66">
        <v>0</v>
      </c>
      <c r="AF286" s="66">
        <v>0</v>
      </c>
      <c r="AG286" s="66" t="str">
        <f>VLOOKUP(BHRAF201920[[#This Row],[OrgID]],'Practice Panel'!$A$14:$F$129,4,FALSE)</f>
        <v>Havering</v>
      </c>
      <c r="AH286" s="66" t="str">
        <f>VLOOKUP(BHRAF201920[[#This Row],[OrgID]],'Practice Panel'!$A$14:$F$129,6,FALSE)</f>
        <v>Havering South</v>
      </c>
    </row>
    <row r="287" spans="1:34" x14ac:dyDescent="0.25">
      <c r="A287" s="1" t="s">
        <v>369</v>
      </c>
      <c r="B287" s="65">
        <v>44075</v>
      </c>
      <c r="C287" s="65">
        <v>44076</v>
      </c>
      <c r="D287" s="1" t="s">
        <v>250</v>
      </c>
      <c r="E287" s="66">
        <v>1892</v>
      </c>
      <c r="F287" s="66">
        <v>5</v>
      </c>
      <c r="G287" s="66">
        <v>5</v>
      </c>
      <c r="H287" s="1">
        <v>0</v>
      </c>
      <c r="I287" s="66">
        <v>0</v>
      </c>
      <c r="J287" s="66">
        <v>0</v>
      </c>
      <c r="K287" s="66">
        <v>0</v>
      </c>
      <c r="L287" s="66">
        <v>0</v>
      </c>
      <c r="M287" s="66">
        <v>0</v>
      </c>
      <c r="N287" s="66">
        <v>0</v>
      </c>
      <c r="O287" s="66">
        <v>0</v>
      </c>
      <c r="P287" s="66">
        <v>0</v>
      </c>
      <c r="Q287" s="66">
        <v>0</v>
      </c>
      <c r="R287" s="66">
        <v>0</v>
      </c>
      <c r="S287" s="66">
        <v>0</v>
      </c>
      <c r="T287" s="66">
        <v>0</v>
      </c>
      <c r="U287" s="66">
        <v>0</v>
      </c>
      <c r="V287" s="66">
        <v>0</v>
      </c>
      <c r="W287" s="66">
        <v>0</v>
      </c>
      <c r="X287" s="66">
        <v>0</v>
      </c>
      <c r="Y287" s="66">
        <v>0</v>
      </c>
      <c r="Z287" s="66">
        <v>0</v>
      </c>
      <c r="AA287" s="66">
        <v>0</v>
      </c>
      <c r="AB287" s="66">
        <v>0</v>
      </c>
      <c r="AC287" s="66">
        <v>0</v>
      </c>
      <c r="AD287" s="66">
        <v>0</v>
      </c>
      <c r="AE287" s="66">
        <v>0</v>
      </c>
      <c r="AF287" s="66">
        <v>0</v>
      </c>
      <c r="AG287" s="66" t="str">
        <f>VLOOKUP(BHRAF201920[[#This Row],[OrgID]],'Practice Panel'!$A$14:$F$129,4,FALSE)</f>
        <v>Barking</v>
      </c>
      <c r="AH287" s="66" t="str">
        <f>VLOOKUP(BHRAF201920[[#This Row],[OrgID]],'Practice Panel'!$A$14:$F$129,6,FALSE)</f>
        <v>West One</v>
      </c>
    </row>
    <row r="288" spans="1:34" x14ac:dyDescent="0.25">
      <c r="A288" s="1" t="s">
        <v>369</v>
      </c>
      <c r="B288" s="65">
        <v>44075</v>
      </c>
      <c r="C288" s="65">
        <v>44076</v>
      </c>
      <c r="D288" s="1" t="s">
        <v>352</v>
      </c>
      <c r="E288" s="66">
        <v>1528</v>
      </c>
      <c r="F288" s="66">
        <v>18</v>
      </c>
      <c r="G288" s="66">
        <v>18</v>
      </c>
      <c r="H288" s="1">
        <v>0</v>
      </c>
      <c r="I288" s="66">
        <v>0</v>
      </c>
      <c r="J288" s="66">
        <v>0</v>
      </c>
      <c r="K288" s="66">
        <v>0</v>
      </c>
      <c r="L288" s="66">
        <v>0</v>
      </c>
      <c r="M288" s="66">
        <v>0</v>
      </c>
      <c r="N288" s="66">
        <v>0</v>
      </c>
      <c r="O288" s="66">
        <v>0</v>
      </c>
      <c r="P288" s="66">
        <v>0</v>
      </c>
      <c r="Q288" s="66">
        <v>0</v>
      </c>
      <c r="R288" s="66">
        <v>0</v>
      </c>
      <c r="S288" s="66">
        <v>0</v>
      </c>
      <c r="T288" s="66">
        <v>0</v>
      </c>
      <c r="U288" s="66">
        <v>0</v>
      </c>
      <c r="V288" s="66">
        <v>0</v>
      </c>
      <c r="W288" s="66">
        <v>0</v>
      </c>
      <c r="X288" s="66">
        <v>0</v>
      </c>
      <c r="Y288" s="66">
        <v>0</v>
      </c>
      <c r="Z288" s="66">
        <v>0</v>
      </c>
      <c r="AA288" s="66">
        <v>0</v>
      </c>
      <c r="AB288" s="66">
        <v>0</v>
      </c>
      <c r="AC288" s="66">
        <v>1</v>
      </c>
      <c r="AD288" s="66">
        <v>0</v>
      </c>
      <c r="AE288" s="66">
        <v>0</v>
      </c>
      <c r="AF288" s="66">
        <v>0</v>
      </c>
      <c r="AG288" s="66" t="str">
        <f>VLOOKUP(BHRAF201920[[#This Row],[OrgID]],'Practice Panel'!$A$14:$F$129,4,FALSE)</f>
        <v>Havering</v>
      </c>
      <c r="AH288" s="66" t="str">
        <f>VLOOKUP(BHRAF201920[[#This Row],[OrgID]],'Practice Panel'!$A$14:$F$129,6,FALSE)</f>
        <v>Havering South</v>
      </c>
    </row>
    <row r="289" spans="1:34" x14ac:dyDescent="0.25">
      <c r="A289" s="1" t="s">
        <v>369</v>
      </c>
      <c r="B289" s="65">
        <v>44075</v>
      </c>
      <c r="C289" s="65">
        <v>44076</v>
      </c>
      <c r="D289" s="1" t="s">
        <v>358</v>
      </c>
      <c r="E289" s="66">
        <v>1154</v>
      </c>
      <c r="F289" s="66">
        <v>2</v>
      </c>
      <c r="G289" s="66">
        <v>2</v>
      </c>
      <c r="H289" s="1">
        <v>0</v>
      </c>
      <c r="I289" s="66">
        <v>0</v>
      </c>
      <c r="J289" s="66">
        <v>0</v>
      </c>
      <c r="K289" s="66">
        <v>0</v>
      </c>
      <c r="L289" s="66">
        <v>0</v>
      </c>
      <c r="M289" s="66">
        <v>0</v>
      </c>
      <c r="N289" s="66">
        <v>0</v>
      </c>
      <c r="O289" s="66">
        <v>0</v>
      </c>
      <c r="P289" s="66">
        <v>0</v>
      </c>
      <c r="Q289" s="66">
        <v>0</v>
      </c>
      <c r="R289" s="66">
        <v>0</v>
      </c>
      <c r="S289" s="66">
        <v>0</v>
      </c>
      <c r="T289" s="66">
        <v>0</v>
      </c>
      <c r="U289" s="66">
        <v>0</v>
      </c>
      <c r="V289" s="66">
        <v>0</v>
      </c>
      <c r="W289" s="66">
        <v>0</v>
      </c>
      <c r="X289" s="66">
        <v>0</v>
      </c>
      <c r="Y289" s="66">
        <v>0</v>
      </c>
      <c r="Z289" s="66">
        <v>0</v>
      </c>
      <c r="AA289" s="66">
        <v>0</v>
      </c>
      <c r="AB289" s="66">
        <v>0</v>
      </c>
      <c r="AC289" s="66">
        <v>6</v>
      </c>
      <c r="AD289" s="66">
        <v>0</v>
      </c>
      <c r="AE289" s="66">
        <v>0</v>
      </c>
      <c r="AF289" s="66">
        <v>0</v>
      </c>
      <c r="AG289" s="66" t="str">
        <f>VLOOKUP(BHRAF201920[[#This Row],[OrgID]],'Practice Panel'!$A$14:$F$129,4,FALSE)</f>
        <v>Havering</v>
      </c>
      <c r="AH289" s="66" t="str">
        <f>VLOOKUP(BHRAF201920[[#This Row],[OrgID]],'Practice Panel'!$A$14:$F$129,6,FALSE)</f>
        <v>Havering South</v>
      </c>
    </row>
    <row r="290" spans="1:34" x14ac:dyDescent="0.25">
      <c r="A290" s="1" t="s">
        <v>369</v>
      </c>
      <c r="B290" s="65">
        <v>44075</v>
      </c>
      <c r="C290" s="65">
        <v>44076</v>
      </c>
      <c r="D290" s="1" t="s">
        <v>322</v>
      </c>
      <c r="E290" s="66">
        <v>1756</v>
      </c>
      <c r="F290" s="66">
        <v>1</v>
      </c>
      <c r="G290" s="66">
        <v>1</v>
      </c>
      <c r="H290" s="1">
        <v>0</v>
      </c>
      <c r="I290" s="66">
        <v>0</v>
      </c>
      <c r="J290" s="66">
        <v>0</v>
      </c>
      <c r="K290" s="66">
        <v>0</v>
      </c>
      <c r="L290" s="66">
        <v>0</v>
      </c>
      <c r="M290" s="66">
        <v>0</v>
      </c>
      <c r="N290" s="66">
        <v>0</v>
      </c>
      <c r="O290" s="66">
        <v>0</v>
      </c>
      <c r="P290" s="66">
        <v>0</v>
      </c>
      <c r="Q290" s="66">
        <v>0</v>
      </c>
      <c r="R290" s="66">
        <v>0</v>
      </c>
      <c r="S290" s="66">
        <v>0</v>
      </c>
      <c r="T290" s="66">
        <v>0</v>
      </c>
      <c r="U290" s="66">
        <v>0</v>
      </c>
      <c r="V290" s="66">
        <v>0</v>
      </c>
      <c r="W290" s="66">
        <v>0</v>
      </c>
      <c r="X290" s="66">
        <v>0</v>
      </c>
      <c r="Y290" s="66">
        <v>0</v>
      </c>
      <c r="Z290" s="66">
        <v>0</v>
      </c>
      <c r="AA290" s="66">
        <v>0</v>
      </c>
      <c r="AB290" s="66">
        <v>0</v>
      </c>
      <c r="AC290" s="66">
        <v>3</v>
      </c>
      <c r="AD290" s="66">
        <v>0</v>
      </c>
      <c r="AE290" s="66">
        <v>0</v>
      </c>
      <c r="AF290" s="66">
        <v>0</v>
      </c>
      <c r="AG290" s="66" t="str">
        <f>VLOOKUP(BHRAF201920[[#This Row],[OrgID]],'Practice Panel'!$A$14:$F$129,4,FALSE)</f>
        <v>Havering</v>
      </c>
      <c r="AH290" s="66" t="str">
        <f>VLOOKUP(BHRAF201920[[#This Row],[OrgID]],'Practice Panel'!$A$14:$F$129,6,FALSE)</f>
        <v>Havering North</v>
      </c>
    </row>
    <row r="291" spans="1:34" x14ac:dyDescent="0.25">
      <c r="A291" s="1" t="s">
        <v>369</v>
      </c>
      <c r="B291" s="65">
        <v>44075</v>
      </c>
      <c r="C291" s="65">
        <v>44076</v>
      </c>
      <c r="D291" s="1" t="s">
        <v>288</v>
      </c>
      <c r="E291" s="66">
        <v>2321</v>
      </c>
      <c r="F291" s="66">
        <v>20</v>
      </c>
      <c r="G291" s="66">
        <v>20</v>
      </c>
      <c r="H291" s="1">
        <v>0</v>
      </c>
      <c r="I291" s="66">
        <v>0</v>
      </c>
      <c r="J291" s="66">
        <v>0</v>
      </c>
      <c r="K291" s="66">
        <v>0</v>
      </c>
      <c r="L291" s="66">
        <v>0</v>
      </c>
      <c r="M291" s="66">
        <v>0</v>
      </c>
      <c r="N291" s="66">
        <v>0</v>
      </c>
      <c r="O291" s="66">
        <v>0</v>
      </c>
      <c r="P291" s="66">
        <v>0</v>
      </c>
      <c r="Q291" s="66">
        <v>0</v>
      </c>
      <c r="R291" s="66">
        <v>0</v>
      </c>
      <c r="S291" s="66">
        <v>0</v>
      </c>
      <c r="T291" s="66">
        <v>0</v>
      </c>
      <c r="U291" s="66">
        <v>0</v>
      </c>
      <c r="V291" s="66">
        <v>0</v>
      </c>
      <c r="W291" s="66">
        <v>0</v>
      </c>
      <c r="X291" s="66">
        <v>0</v>
      </c>
      <c r="Y291" s="66">
        <v>0</v>
      </c>
      <c r="Z291" s="66">
        <v>0</v>
      </c>
      <c r="AA291" s="66">
        <v>0</v>
      </c>
      <c r="AB291" s="66">
        <v>0</v>
      </c>
      <c r="AC291" s="66">
        <v>3</v>
      </c>
      <c r="AD291" s="66">
        <v>0</v>
      </c>
      <c r="AE291" s="66">
        <v>0</v>
      </c>
      <c r="AF291" s="66">
        <v>0</v>
      </c>
      <c r="AG291" s="66" t="str">
        <f>VLOOKUP(BHRAF201920[[#This Row],[OrgID]],'Practice Panel'!$A$14:$F$129,4,FALSE)</f>
        <v>Havering</v>
      </c>
      <c r="AH291" s="66" t="str">
        <f>VLOOKUP(BHRAF201920[[#This Row],[OrgID]],'Practice Panel'!$A$14:$F$129,6,FALSE)</f>
        <v>Havering Crest</v>
      </c>
    </row>
    <row r="292" spans="1:34" x14ac:dyDescent="0.25">
      <c r="A292" s="1" t="s">
        <v>369</v>
      </c>
      <c r="B292" s="65">
        <v>44075</v>
      </c>
      <c r="C292" s="65">
        <v>44076</v>
      </c>
      <c r="D292" s="1" t="s">
        <v>231</v>
      </c>
      <c r="E292" s="66">
        <v>2078</v>
      </c>
      <c r="F292" s="66">
        <v>0</v>
      </c>
      <c r="G292" s="66">
        <v>0</v>
      </c>
      <c r="H292" s="1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66">
        <v>0</v>
      </c>
      <c r="Z292" s="66">
        <v>0</v>
      </c>
      <c r="AA292" s="66">
        <v>0</v>
      </c>
      <c r="AB292" s="66">
        <v>0</v>
      </c>
      <c r="AC292" s="66">
        <v>1</v>
      </c>
      <c r="AD292" s="66">
        <v>0</v>
      </c>
      <c r="AE292" s="66">
        <v>0</v>
      </c>
      <c r="AF292" s="66">
        <v>0</v>
      </c>
      <c r="AG292" s="66" t="str">
        <f>VLOOKUP(BHRAF201920[[#This Row],[OrgID]],'Practice Panel'!$A$14:$F$129,4,FALSE)</f>
        <v>Barking</v>
      </c>
      <c r="AH292" s="66" t="str">
        <f>VLOOKUP(BHRAF201920[[#This Row],[OrgID]],'Practice Panel'!$A$14:$F$129,6,FALSE)</f>
        <v>West</v>
      </c>
    </row>
    <row r="293" spans="1:34" x14ac:dyDescent="0.25">
      <c r="A293" s="1" t="s">
        <v>369</v>
      </c>
      <c r="B293" s="65">
        <v>44075</v>
      </c>
      <c r="C293" s="65">
        <v>44076</v>
      </c>
      <c r="D293" s="1" t="s">
        <v>183</v>
      </c>
      <c r="E293" s="66">
        <v>2090</v>
      </c>
      <c r="F293" s="66">
        <v>0</v>
      </c>
      <c r="G293" s="66">
        <v>0</v>
      </c>
      <c r="H293" s="1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66">
        <v>0</v>
      </c>
      <c r="Z293" s="66">
        <v>0</v>
      </c>
      <c r="AA293" s="66">
        <v>0</v>
      </c>
      <c r="AB293" s="66">
        <v>0</v>
      </c>
      <c r="AC293" s="66">
        <v>3</v>
      </c>
      <c r="AD293" s="66">
        <v>0</v>
      </c>
      <c r="AE293" s="66">
        <v>0</v>
      </c>
      <c r="AF293" s="66">
        <v>0</v>
      </c>
      <c r="AG293" s="66" t="str">
        <f>VLOOKUP(BHRAF201920[[#This Row],[OrgID]],'Practice Panel'!$A$14:$F$129,4,FALSE)</f>
        <v>Barking</v>
      </c>
      <c r="AH293" s="66" t="str">
        <f>VLOOKUP(BHRAF201920[[#This Row],[OrgID]],'Practice Panel'!$A$14:$F$129,6,FALSE)</f>
        <v>East</v>
      </c>
    </row>
    <row r="294" spans="1:34" x14ac:dyDescent="0.25">
      <c r="A294" s="1" t="s">
        <v>369</v>
      </c>
      <c r="B294" s="65">
        <v>44075</v>
      </c>
      <c r="C294" s="65">
        <v>44076</v>
      </c>
      <c r="D294" s="1" t="s">
        <v>100</v>
      </c>
      <c r="E294" s="66">
        <v>7185</v>
      </c>
      <c r="F294" s="66">
        <v>19</v>
      </c>
      <c r="G294" s="66">
        <v>19</v>
      </c>
      <c r="H294" s="1">
        <v>0</v>
      </c>
      <c r="I294" s="66">
        <v>0</v>
      </c>
      <c r="J294" s="66">
        <v>0</v>
      </c>
      <c r="K294" s="66">
        <v>0</v>
      </c>
      <c r="L294" s="66">
        <v>0</v>
      </c>
      <c r="M294" s="66">
        <v>0</v>
      </c>
      <c r="N294" s="66">
        <v>0</v>
      </c>
      <c r="O294" s="66">
        <v>0</v>
      </c>
      <c r="P294" s="66">
        <v>0</v>
      </c>
      <c r="Q294" s="66">
        <v>0</v>
      </c>
      <c r="R294" s="66">
        <v>0</v>
      </c>
      <c r="S294" s="66">
        <v>0</v>
      </c>
      <c r="T294" s="66">
        <v>0</v>
      </c>
      <c r="U294" s="66">
        <v>0</v>
      </c>
      <c r="V294" s="66">
        <v>0</v>
      </c>
      <c r="W294" s="66">
        <v>0</v>
      </c>
      <c r="X294" s="66">
        <v>0</v>
      </c>
      <c r="Y294" s="66">
        <v>0</v>
      </c>
      <c r="Z294" s="66">
        <v>0</v>
      </c>
      <c r="AA294" s="66">
        <v>0</v>
      </c>
      <c r="AB294" s="66">
        <v>0</v>
      </c>
      <c r="AC294" s="66">
        <v>2</v>
      </c>
      <c r="AD294" s="66">
        <v>0</v>
      </c>
      <c r="AE294" s="66">
        <v>0</v>
      </c>
      <c r="AF294" s="66">
        <v>0</v>
      </c>
      <c r="AG294" s="66" t="str">
        <f>VLOOKUP(BHRAF201920[[#This Row],[OrgID]],'Practice Panel'!$A$14:$F$129,4,FALSE)</f>
        <v>Redbridge</v>
      </c>
      <c r="AH294" s="66" t="str">
        <f>VLOOKUP(BHRAF201920[[#This Row],[OrgID]],'Practice Panel'!$A$14:$F$129,6,FALSE)</f>
        <v>Loxford</v>
      </c>
    </row>
    <row r="295" spans="1:34" x14ac:dyDescent="0.25">
      <c r="A295" s="1" t="s">
        <v>369</v>
      </c>
      <c r="B295" s="65">
        <v>44075</v>
      </c>
      <c r="C295" s="65">
        <v>44076</v>
      </c>
      <c r="D295" s="1" t="s">
        <v>274</v>
      </c>
      <c r="E295" s="66">
        <v>2809</v>
      </c>
      <c r="F295" s="66">
        <v>0</v>
      </c>
      <c r="G295" s="66">
        <v>0</v>
      </c>
      <c r="H295" s="1">
        <v>0</v>
      </c>
      <c r="I295" s="66">
        <v>0</v>
      </c>
      <c r="J295" s="66">
        <v>0</v>
      </c>
      <c r="K295" s="66">
        <v>0</v>
      </c>
      <c r="L295" s="66">
        <v>0</v>
      </c>
      <c r="M295" s="66">
        <v>0</v>
      </c>
      <c r="N295" s="66">
        <v>0</v>
      </c>
      <c r="O295" s="66">
        <v>0</v>
      </c>
      <c r="P295" s="66">
        <v>0</v>
      </c>
      <c r="Q295" s="66">
        <v>0</v>
      </c>
      <c r="R295" s="66">
        <v>0</v>
      </c>
      <c r="S295" s="66">
        <v>0</v>
      </c>
      <c r="T295" s="66">
        <v>0</v>
      </c>
      <c r="U295" s="66">
        <v>0</v>
      </c>
      <c r="V295" s="66">
        <v>0</v>
      </c>
      <c r="W295" s="66">
        <v>0</v>
      </c>
      <c r="X295" s="66">
        <v>0</v>
      </c>
      <c r="Y295" s="66">
        <v>0</v>
      </c>
      <c r="Z295" s="66">
        <v>0</v>
      </c>
      <c r="AA295" s="66">
        <v>0</v>
      </c>
      <c r="AB295" s="66">
        <v>0</v>
      </c>
      <c r="AC295" s="66">
        <v>0</v>
      </c>
      <c r="AD295" s="66">
        <v>0</v>
      </c>
      <c r="AE295" s="66">
        <v>0</v>
      </c>
      <c r="AF295" s="66">
        <v>0</v>
      </c>
      <c r="AG295" s="66" t="str">
        <f>VLOOKUP(BHRAF201920[[#This Row],[OrgID]],'Practice Panel'!$A$14:$F$129,4,FALSE)</f>
        <v>Barking</v>
      </c>
      <c r="AH295" s="66" t="str">
        <f>VLOOKUP(BHRAF201920[[#This Row],[OrgID]],'Practice Panel'!$A$14:$F$129,6,FALSE)</f>
        <v>North</v>
      </c>
    </row>
    <row r="296" spans="1:34" x14ac:dyDescent="0.25">
      <c r="A296" s="1" t="s">
        <v>369</v>
      </c>
      <c r="B296" s="65">
        <v>44075</v>
      </c>
      <c r="C296" s="65">
        <v>44076</v>
      </c>
      <c r="D296" s="1" t="s">
        <v>85</v>
      </c>
      <c r="E296" s="66">
        <v>2019</v>
      </c>
      <c r="F296" s="66">
        <v>11</v>
      </c>
      <c r="G296" s="66">
        <v>10</v>
      </c>
      <c r="H296" s="1">
        <v>1</v>
      </c>
      <c r="I296" s="66">
        <v>0</v>
      </c>
      <c r="J296" s="66">
        <v>0</v>
      </c>
      <c r="K296" s="66">
        <v>0</v>
      </c>
      <c r="L296" s="66">
        <v>0</v>
      </c>
      <c r="M296" s="66">
        <v>0</v>
      </c>
      <c r="N296" s="66">
        <v>0</v>
      </c>
      <c r="O296" s="66">
        <v>0</v>
      </c>
      <c r="P296" s="66">
        <v>0</v>
      </c>
      <c r="Q296" s="66">
        <v>0</v>
      </c>
      <c r="R296" s="66">
        <v>0</v>
      </c>
      <c r="S296" s="66">
        <v>0</v>
      </c>
      <c r="T296" s="66">
        <v>0</v>
      </c>
      <c r="U296" s="66">
        <v>0</v>
      </c>
      <c r="V296" s="66">
        <v>0</v>
      </c>
      <c r="W296" s="66">
        <v>0</v>
      </c>
      <c r="X296" s="66">
        <v>0</v>
      </c>
      <c r="Y296" s="66">
        <v>0</v>
      </c>
      <c r="Z296" s="66">
        <v>0</v>
      </c>
      <c r="AA296" s="66">
        <v>0</v>
      </c>
      <c r="AB296" s="66">
        <v>0</v>
      </c>
      <c r="AC296" s="66">
        <v>5</v>
      </c>
      <c r="AD296" s="66">
        <v>0</v>
      </c>
      <c r="AE296" s="66">
        <v>0</v>
      </c>
      <c r="AF296" s="66">
        <v>0</v>
      </c>
      <c r="AG296" s="66" t="str">
        <f>VLOOKUP(BHRAF201920[[#This Row],[OrgID]],'Practice Panel'!$A$14:$F$129,4,FALSE)</f>
        <v>Redbridge</v>
      </c>
      <c r="AH296" s="66" t="str">
        <f>VLOOKUP(BHRAF201920[[#This Row],[OrgID]],'Practice Panel'!$A$14:$F$129,6,FALSE)</f>
        <v>Wanstead &amp; Woodford</v>
      </c>
    </row>
    <row r="297" spans="1:34" x14ac:dyDescent="0.25">
      <c r="A297" s="1" t="s">
        <v>369</v>
      </c>
      <c r="B297" s="65">
        <v>44075</v>
      </c>
      <c r="C297" s="65">
        <v>44076</v>
      </c>
      <c r="D297" s="1" t="s">
        <v>278</v>
      </c>
      <c r="E297" s="66">
        <v>4772</v>
      </c>
      <c r="F297" s="66">
        <v>25</v>
      </c>
      <c r="G297" s="66">
        <v>24</v>
      </c>
      <c r="H297" s="1">
        <v>1</v>
      </c>
      <c r="I297" s="66">
        <v>0</v>
      </c>
      <c r="J297" s="66">
        <v>0</v>
      </c>
      <c r="K297" s="66">
        <v>0</v>
      </c>
      <c r="L297" s="66">
        <v>0</v>
      </c>
      <c r="M297" s="66">
        <v>0</v>
      </c>
      <c r="N297" s="66">
        <v>0</v>
      </c>
      <c r="O297" s="66">
        <v>0</v>
      </c>
      <c r="P297" s="66">
        <v>0</v>
      </c>
      <c r="Q297" s="66">
        <v>0</v>
      </c>
      <c r="R297" s="66">
        <v>0</v>
      </c>
      <c r="S297" s="66">
        <v>0</v>
      </c>
      <c r="T297" s="66">
        <v>0</v>
      </c>
      <c r="U297" s="66">
        <v>0</v>
      </c>
      <c r="V297" s="66">
        <v>0</v>
      </c>
      <c r="W297" s="66">
        <v>0</v>
      </c>
      <c r="X297" s="66">
        <v>0</v>
      </c>
      <c r="Y297" s="66">
        <v>0</v>
      </c>
      <c r="Z297" s="66">
        <v>0</v>
      </c>
      <c r="AA297" s="66">
        <v>0</v>
      </c>
      <c r="AB297" s="66">
        <v>0</v>
      </c>
      <c r="AC297" s="66">
        <v>7</v>
      </c>
      <c r="AD297" s="66">
        <v>0</v>
      </c>
      <c r="AE297" s="66">
        <v>0</v>
      </c>
      <c r="AF297" s="66">
        <v>0</v>
      </c>
      <c r="AG297" s="66" t="str">
        <f>VLOOKUP(BHRAF201920[[#This Row],[OrgID]],'Practice Panel'!$A$14:$F$129,4,FALSE)</f>
        <v>Barking</v>
      </c>
      <c r="AH297" s="66" t="str">
        <f>VLOOKUP(BHRAF201920[[#This Row],[OrgID]],'Practice Panel'!$A$14:$F$129,6,FALSE)</f>
        <v>Central</v>
      </c>
    </row>
    <row r="298" spans="1:34" x14ac:dyDescent="0.25">
      <c r="A298" s="1" t="s">
        <v>369</v>
      </c>
      <c r="B298" s="65">
        <v>44075</v>
      </c>
      <c r="C298" s="65">
        <v>44076</v>
      </c>
      <c r="D298" s="1" t="s">
        <v>243</v>
      </c>
      <c r="E298" s="66">
        <v>5024</v>
      </c>
      <c r="F298" s="66">
        <v>13</v>
      </c>
      <c r="G298" s="66">
        <v>11</v>
      </c>
      <c r="H298" s="1">
        <v>2</v>
      </c>
      <c r="I298" s="66">
        <v>0</v>
      </c>
      <c r="J298" s="66">
        <v>0</v>
      </c>
      <c r="K298" s="66">
        <v>0</v>
      </c>
      <c r="L298" s="66">
        <v>0</v>
      </c>
      <c r="M298" s="66">
        <v>0</v>
      </c>
      <c r="N298" s="66">
        <v>0</v>
      </c>
      <c r="O298" s="66">
        <v>0</v>
      </c>
      <c r="P298" s="66">
        <v>0</v>
      </c>
      <c r="Q298" s="66">
        <v>0</v>
      </c>
      <c r="R298" s="66">
        <v>0</v>
      </c>
      <c r="S298" s="66">
        <v>0</v>
      </c>
      <c r="T298" s="66">
        <v>0</v>
      </c>
      <c r="U298" s="66">
        <v>0</v>
      </c>
      <c r="V298" s="66">
        <v>0</v>
      </c>
      <c r="W298" s="66">
        <v>0</v>
      </c>
      <c r="X298" s="66">
        <v>0</v>
      </c>
      <c r="Y298" s="66">
        <v>0</v>
      </c>
      <c r="Z298" s="66">
        <v>0</v>
      </c>
      <c r="AA298" s="66">
        <v>0</v>
      </c>
      <c r="AB298" s="66">
        <v>0</v>
      </c>
      <c r="AC298" s="66">
        <v>6</v>
      </c>
      <c r="AD298" s="66">
        <v>0</v>
      </c>
      <c r="AE298" s="66">
        <v>0</v>
      </c>
      <c r="AF298" s="66">
        <v>0</v>
      </c>
      <c r="AG298" s="66" t="str">
        <f>VLOOKUP(BHRAF201920[[#This Row],[OrgID]],'Practice Panel'!$A$14:$F$129,4,FALSE)</f>
        <v>Barking</v>
      </c>
      <c r="AH298" s="66" t="str">
        <f>VLOOKUP(BHRAF201920[[#This Row],[OrgID]],'Practice Panel'!$A$14:$F$129,6,FALSE)</f>
        <v>West One</v>
      </c>
    </row>
    <row r="299" spans="1:34" x14ac:dyDescent="0.25">
      <c r="A299" s="1" t="s">
        <v>369</v>
      </c>
      <c r="B299" s="65">
        <v>44075</v>
      </c>
      <c r="C299" s="65">
        <v>44076</v>
      </c>
      <c r="D299" s="1" t="s">
        <v>336</v>
      </c>
      <c r="E299" s="66">
        <v>4153</v>
      </c>
      <c r="F299" s="66">
        <v>15</v>
      </c>
      <c r="G299" s="66">
        <v>14</v>
      </c>
      <c r="H299" s="1">
        <v>1</v>
      </c>
      <c r="I299" s="66">
        <v>1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66">
        <v>0</v>
      </c>
      <c r="Z299" s="66">
        <v>0</v>
      </c>
      <c r="AA299" s="66">
        <v>0</v>
      </c>
      <c r="AB299" s="66">
        <v>0</v>
      </c>
      <c r="AC299" s="66">
        <v>5</v>
      </c>
      <c r="AD299" s="66">
        <v>0</v>
      </c>
      <c r="AE299" s="66">
        <v>0</v>
      </c>
      <c r="AF299" s="66">
        <v>0</v>
      </c>
      <c r="AG299" s="66" t="str">
        <f>VLOOKUP(BHRAF201920[[#This Row],[OrgID]],'Practice Panel'!$A$14:$F$129,4,FALSE)</f>
        <v>Havering</v>
      </c>
      <c r="AH299" s="66" t="str">
        <f>VLOOKUP(BHRAF201920[[#This Row],[OrgID]],'Practice Panel'!$A$14:$F$129,6,FALSE)</f>
        <v>Havering South</v>
      </c>
    </row>
    <row r="300" spans="1:34" x14ac:dyDescent="0.25">
      <c r="A300" s="1" t="s">
        <v>369</v>
      </c>
      <c r="B300" s="65">
        <v>44075</v>
      </c>
      <c r="C300" s="65">
        <v>44076</v>
      </c>
      <c r="D300" s="1" t="s">
        <v>237</v>
      </c>
      <c r="E300" s="66">
        <v>1765</v>
      </c>
      <c r="F300" s="66">
        <v>5</v>
      </c>
      <c r="G300" s="66">
        <v>4</v>
      </c>
      <c r="H300" s="1">
        <v>1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66">
        <v>0</v>
      </c>
      <c r="Z300" s="66">
        <v>0</v>
      </c>
      <c r="AA300" s="66">
        <v>0</v>
      </c>
      <c r="AB300" s="66">
        <v>0</v>
      </c>
      <c r="AC300" s="66">
        <v>4</v>
      </c>
      <c r="AD300" s="66">
        <v>0</v>
      </c>
      <c r="AE300" s="66">
        <v>0</v>
      </c>
      <c r="AF300" s="66">
        <v>0</v>
      </c>
      <c r="AG300" s="66" t="str">
        <f>VLOOKUP(BHRAF201920[[#This Row],[OrgID]],'Practice Panel'!$A$14:$F$129,4,FALSE)</f>
        <v>Barking</v>
      </c>
      <c r="AH300" s="66" t="str">
        <f>VLOOKUP(BHRAF201920[[#This Row],[OrgID]],'Practice Panel'!$A$14:$F$129,6,FALSE)</f>
        <v>West</v>
      </c>
    </row>
    <row r="301" spans="1:34" x14ac:dyDescent="0.25">
      <c r="A301" s="1" t="s">
        <v>369</v>
      </c>
      <c r="B301" s="65">
        <v>44075</v>
      </c>
      <c r="C301" s="65">
        <v>44076</v>
      </c>
      <c r="D301" s="1" t="s">
        <v>263</v>
      </c>
      <c r="E301" s="66">
        <v>2622</v>
      </c>
      <c r="F301" s="66">
        <v>5</v>
      </c>
      <c r="G301" s="66">
        <v>4</v>
      </c>
      <c r="H301" s="1">
        <v>1</v>
      </c>
      <c r="I301" s="66">
        <v>0</v>
      </c>
      <c r="J301" s="66">
        <v>0</v>
      </c>
      <c r="K301" s="66">
        <v>0</v>
      </c>
      <c r="L301" s="66">
        <v>0</v>
      </c>
      <c r="M301" s="66">
        <v>0</v>
      </c>
      <c r="N301" s="66">
        <v>0</v>
      </c>
      <c r="O301" s="66">
        <v>0</v>
      </c>
      <c r="P301" s="66">
        <v>0</v>
      </c>
      <c r="Q301" s="66">
        <v>0</v>
      </c>
      <c r="R301" s="66">
        <v>0</v>
      </c>
      <c r="S301" s="66">
        <v>0</v>
      </c>
      <c r="T301" s="66">
        <v>0</v>
      </c>
      <c r="U301" s="66">
        <v>0</v>
      </c>
      <c r="V301" s="66">
        <v>0</v>
      </c>
      <c r="W301" s="66">
        <v>0</v>
      </c>
      <c r="X301" s="66">
        <v>0</v>
      </c>
      <c r="Y301" s="66">
        <v>0</v>
      </c>
      <c r="Z301" s="66">
        <v>0</v>
      </c>
      <c r="AA301" s="66">
        <v>0</v>
      </c>
      <c r="AB301" s="66">
        <v>0</v>
      </c>
      <c r="AC301" s="66">
        <v>4</v>
      </c>
      <c r="AD301" s="66">
        <v>0</v>
      </c>
      <c r="AE301" s="66">
        <v>0</v>
      </c>
      <c r="AF301" s="66">
        <v>0</v>
      </c>
      <c r="AG301" s="66" t="str">
        <f>VLOOKUP(BHRAF201920[[#This Row],[OrgID]],'Practice Panel'!$A$14:$F$129,4,FALSE)</f>
        <v>Barking</v>
      </c>
      <c r="AH301" s="66" t="str">
        <f>VLOOKUP(BHRAF201920[[#This Row],[OrgID]],'Practice Panel'!$A$14:$F$129,6,FALSE)</f>
        <v>North</v>
      </c>
    </row>
    <row r="302" spans="1:34" x14ac:dyDescent="0.25">
      <c r="A302" s="1" t="s">
        <v>369</v>
      </c>
      <c r="B302" s="65">
        <v>44075</v>
      </c>
      <c r="C302" s="65">
        <v>44076</v>
      </c>
      <c r="D302" s="1" t="s">
        <v>298</v>
      </c>
      <c r="E302" s="66">
        <v>5303</v>
      </c>
      <c r="F302" s="66">
        <v>11</v>
      </c>
      <c r="G302" s="66">
        <v>10</v>
      </c>
      <c r="H302" s="1">
        <v>1</v>
      </c>
      <c r="I302" s="66">
        <v>0</v>
      </c>
      <c r="J302" s="66">
        <v>0</v>
      </c>
      <c r="K302" s="66">
        <v>0</v>
      </c>
      <c r="L302" s="66">
        <v>0</v>
      </c>
      <c r="M302" s="66">
        <v>0</v>
      </c>
      <c r="N302" s="66">
        <v>0</v>
      </c>
      <c r="O302" s="66">
        <v>0</v>
      </c>
      <c r="P302" s="66">
        <v>0</v>
      </c>
      <c r="Q302" s="66">
        <v>0</v>
      </c>
      <c r="R302" s="66">
        <v>0</v>
      </c>
      <c r="S302" s="66">
        <v>1</v>
      </c>
      <c r="T302" s="66">
        <v>0</v>
      </c>
      <c r="U302" s="66">
        <v>0</v>
      </c>
      <c r="V302" s="66">
        <v>0</v>
      </c>
      <c r="W302" s="66">
        <v>0</v>
      </c>
      <c r="X302" s="66">
        <v>0</v>
      </c>
      <c r="Y302" s="66">
        <v>0</v>
      </c>
      <c r="Z302" s="66">
        <v>0</v>
      </c>
      <c r="AA302" s="66">
        <v>0</v>
      </c>
      <c r="AB302" s="66">
        <v>0</v>
      </c>
      <c r="AC302" s="66">
        <v>14</v>
      </c>
      <c r="AD302" s="66">
        <v>0</v>
      </c>
      <c r="AE302" s="66">
        <v>0</v>
      </c>
      <c r="AF302" s="66">
        <v>0</v>
      </c>
      <c r="AG302" s="66" t="str">
        <f>VLOOKUP(BHRAF201920[[#This Row],[OrgID]],'Practice Panel'!$A$14:$F$129,4,FALSE)</f>
        <v>Havering</v>
      </c>
      <c r="AH302" s="66" t="str">
        <f>VLOOKUP(BHRAF201920[[#This Row],[OrgID]],'Practice Panel'!$A$14:$F$129,6,FALSE)</f>
        <v>Havering Marshall</v>
      </c>
    </row>
    <row r="303" spans="1:34" x14ac:dyDescent="0.25">
      <c r="A303" s="1" t="s">
        <v>369</v>
      </c>
      <c r="B303" s="65">
        <v>44075</v>
      </c>
      <c r="C303" s="65">
        <v>44076</v>
      </c>
      <c r="D303" s="1" t="s">
        <v>248</v>
      </c>
      <c r="E303" s="66">
        <v>1160</v>
      </c>
      <c r="F303" s="66">
        <v>4</v>
      </c>
      <c r="G303" s="66">
        <v>4</v>
      </c>
      <c r="H303" s="1">
        <v>0</v>
      </c>
      <c r="I303" s="66">
        <v>0</v>
      </c>
      <c r="J303" s="66">
        <v>0</v>
      </c>
      <c r="K303" s="66">
        <v>0</v>
      </c>
      <c r="L303" s="66">
        <v>0</v>
      </c>
      <c r="M303" s="66">
        <v>0</v>
      </c>
      <c r="N303" s="66">
        <v>0</v>
      </c>
      <c r="O303" s="66">
        <v>0</v>
      </c>
      <c r="P303" s="66">
        <v>0</v>
      </c>
      <c r="Q303" s="66">
        <v>0</v>
      </c>
      <c r="R303" s="66">
        <v>0</v>
      </c>
      <c r="S303" s="66">
        <v>1</v>
      </c>
      <c r="T303" s="66">
        <v>0</v>
      </c>
      <c r="U303" s="66">
        <v>0</v>
      </c>
      <c r="V303" s="66">
        <v>0</v>
      </c>
      <c r="W303" s="66">
        <v>0</v>
      </c>
      <c r="X303" s="66">
        <v>0</v>
      </c>
      <c r="Y303" s="66">
        <v>0</v>
      </c>
      <c r="Z303" s="66">
        <v>0</v>
      </c>
      <c r="AA303" s="66">
        <v>0</v>
      </c>
      <c r="AB303" s="66">
        <v>0</v>
      </c>
      <c r="AC303" s="66">
        <v>3</v>
      </c>
      <c r="AD303" s="66">
        <v>0</v>
      </c>
      <c r="AE303" s="66">
        <v>0</v>
      </c>
      <c r="AF303" s="66">
        <v>0</v>
      </c>
      <c r="AG303" s="66" t="str">
        <f>VLOOKUP(BHRAF201920[[#This Row],[OrgID]],'Practice Panel'!$A$14:$F$129,4,FALSE)</f>
        <v>Barking</v>
      </c>
      <c r="AH303" s="66" t="str">
        <f>VLOOKUP(BHRAF201920[[#This Row],[OrgID]],'Practice Panel'!$A$14:$F$129,6,FALSE)</f>
        <v>West One</v>
      </c>
    </row>
    <row r="304" spans="1:34" x14ac:dyDescent="0.25">
      <c r="A304" s="1" t="s">
        <v>369</v>
      </c>
      <c r="B304" s="65">
        <v>44075</v>
      </c>
      <c r="C304" s="65">
        <v>44076</v>
      </c>
      <c r="D304" s="1" t="s">
        <v>60</v>
      </c>
      <c r="E304" s="66">
        <v>2088</v>
      </c>
      <c r="F304" s="66">
        <v>6</v>
      </c>
      <c r="G304" s="66">
        <v>6</v>
      </c>
      <c r="H304" s="1">
        <v>0</v>
      </c>
      <c r="I304" s="66">
        <v>0</v>
      </c>
      <c r="J304" s="66">
        <v>0</v>
      </c>
      <c r="K304" s="66">
        <v>0</v>
      </c>
      <c r="L304" s="66">
        <v>0</v>
      </c>
      <c r="M304" s="66">
        <v>0</v>
      </c>
      <c r="N304" s="66">
        <v>0</v>
      </c>
      <c r="O304" s="66">
        <v>0</v>
      </c>
      <c r="P304" s="66">
        <v>0</v>
      </c>
      <c r="Q304" s="66">
        <v>0</v>
      </c>
      <c r="R304" s="66">
        <v>0</v>
      </c>
      <c r="S304" s="66">
        <v>0</v>
      </c>
      <c r="T304" s="66">
        <v>0</v>
      </c>
      <c r="U304" s="66">
        <v>1</v>
      </c>
      <c r="V304" s="66">
        <v>0</v>
      </c>
      <c r="W304" s="66">
        <v>0</v>
      </c>
      <c r="X304" s="66">
        <v>0</v>
      </c>
      <c r="Y304" s="66">
        <v>0</v>
      </c>
      <c r="Z304" s="66">
        <v>0</v>
      </c>
      <c r="AA304" s="66">
        <v>0</v>
      </c>
      <c r="AB304" s="66">
        <v>0</v>
      </c>
      <c r="AC304" s="66">
        <v>1</v>
      </c>
      <c r="AD304" s="66">
        <v>0</v>
      </c>
      <c r="AE304" s="66">
        <v>0</v>
      </c>
      <c r="AF304" s="66">
        <v>0</v>
      </c>
      <c r="AG304" s="66" t="str">
        <f>VLOOKUP(BHRAF201920[[#This Row],[OrgID]],'Practice Panel'!$A$14:$F$129,4,FALSE)</f>
        <v>Redbridge</v>
      </c>
      <c r="AH304" s="66" t="str">
        <f>VLOOKUP(BHRAF201920[[#This Row],[OrgID]],'Practice Panel'!$A$14:$F$129,6,FALSE)</f>
        <v>Seven Kings</v>
      </c>
    </row>
    <row r="305" spans="1:34" x14ac:dyDescent="0.25">
      <c r="A305" s="1" t="s">
        <v>369</v>
      </c>
      <c r="B305" s="65">
        <v>44075</v>
      </c>
      <c r="C305" s="65">
        <v>44076</v>
      </c>
      <c r="D305" s="1" t="s">
        <v>108</v>
      </c>
      <c r="E305" s="66">
        <v>1053</v>
      </c>
      <c r="F305" s="66">
        <v>1</v>
      </c>
      <c r="G305" s="66">
        <v>1</v>
      </c>
      <c r="H305" s="1">
        <v>0</v>
      </c>
      <c r="I305" s="66">
        <v>0</v>
      </c>
      <c r="J305" s="66">
        <v>0</v>
      </c>
      <c r="K305" s="66">
        <v>0</v>
      </c>
      <c r="L305" s="66">
        <v>0</v>
      </c>
      <c r="M305" s="66">
        <v>0</v>
      </c>
      <c r="N305" s="66">
        <v>0</v>
      </c>
      <c r="O305" s="66">
        <v>0</v>
      </c>
      <c r="P305" s="66">
        <v>0</v>
      </c>
      <c r="Q305" s="66">
        <v>0</v>
      </c>
      <c r="R305" s="66">
        <v>0</v>
      </c>
      <c r="S305" s="66">
        <v>0</v>
      </c>
      <c r="T305" s="66">
        <v>0</v>
      </c>
      <c r="U305" s="66">
        <v>1</v>
      </c>
      <c r="V305" s="66">
        <v>0</v>
      </c>
      <c r="W305" s="66">
        <v>0</v>
      </c>
      <c r="X305" s="66">
        <v>0</v>
      </c>
      <c r="Y305" s="66">
        <v>0</v>
      </c>
      <c r="Z305" s="66">
        <v>0</v>
      </c>
      <c r="AA305" s="66">
        <v>0</v>
      </c>
      <c r="AB305" s="66">
        <v>0</v>
      </c>
      <c r="AC305" s="66">
        <v>5</v>
      </c>
      <c r="AD305" s="66">
        <v>0</v>
      </c>
      <c r="AE305" s="66">
        <v>0</v>
      </c>
      <c r="AF305" s="66">
        <v>0</v>
      </c>
      <c r="AG305" s="66" t="str">
        <f>VLOOKUP(BHRAF201920[[#This Row],[OrgID]],'Practice Panel'!$A$14:$F$129,4,FALSE)</f>
        <v>Redbridge</v>
      </c>
      <c r="AH305" s="66" t="str">
        <f>VLOOKUP(BHRAF201920[[#This Row],[OrgID]],'Practice Panel'!$A$14:$F$129,6,FALSE)</f>
        <v>Fairlop</v>
      </c>
    </row>
    <row r="306" spans="1:34" x14ac:dyDescent="0.25">
      <c r="A306" s="1" t="s">
        <v>369</v>
      </c>
      <c r="B306" s="65">
        <v>44075</v>
      </c>
      <c r="C306" s="65">
        <v>44076</v>
      </c>
      <c r="D306" s="1" t="s">
        <v>344</v>
      </c>
      <c r="E306" s="66">
        <v>8807</v>
      </c>
      <c r="F306" s="66">
        <v>16</v>
      </c>
      <c r="G306" s="66">
        <v>16</v>
      </c>
      <c r="H306" s="1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3</v>
      </c>
      <c r="V306" s="66">
        <v>0</v>
      </c>
      <c r="W306" s="66">
        <v>0</v>
      </c>
      <c r="X306" s="66">
        <v>0</v>
      </c>
      <c r="Y306" s="66">
        <v>0</v>
      </c>
      <c r="Z306" s="66">
        <v>0</v>
      </c>
      <c r="AA306" s="66">
        <v>0</v>
      </c>
      <c r="AB306" s="66">
        <v>0</v>
      </c>
      <c r="AC306" s="66">
        <v>13</v>
      </c>
      <c r="AD306" s="66">
        <v>0</v>
      </c>
      <c r="AE306" s="66">
        <v>0</v>
      </c>
      <c r="AF306" s="66">
        <v>0</v>
      </c>
      <c r="AG306" s="66" t="str">
        <f>VLOOKUP(BHRAF201920[[#This Row],[OrgID]],'Practice Panel'!$A$14:$F$129,4,FALSE)</f>
        <v>Havering</v>
      </c>
      <c r="AH306" s="66" t="str">
        <f>VLOOKUP(BHRAF201920[[#This Row],[OrgID]],'Practice Panel'!$A$14:$F$129,6,FALSE)</f>
        <v>Havering South</v>
      </c>
    </row>
    <row r="307" spans="1:34" x14ac:dyDescent="0.25">
      <c r="A307" s="1" t="s">
        <v>369</v>
      </c>
      <c r="B307" s="65">
        <v>44075</v>
      </c>
      <c r="C307" s="65">
        <v>44076</v>
      </c>
      <c r="D307" s="1" t="s">
        <v>284</v>
      </c>
      <c r="E307" s="66">
        <v>2724</v>
      </c>
      <c r="F307" s="66">
        <v>26</v>
      </c>
      <c r="G307" s="66">
        <v>26</v>
      </c>
      <c r="H307" s="1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1</v>
      </c>
      <c r="V307" s="66">
        <v>0</v>
      </c>
      <c r="W307" s="66">
        <v>0</v>
      </c>
      <c r="X307" s="66">
        <v>0</v>
      </c>
      <c r="Y307" s="66">
        <v>0</v>
      </c>
      <c r="Z307" s="66">
        <v>0</v>
      </c>
      <c r="AA307" s="66">
        <v>0</v>
      </c>
      <c r="AB307" s="66">
        <v>0</v>
      </c>
      <c r="AC307" s="66">
        <v>3</v>
      </c>
      <c r="AD307" s="66">
        <v>0</v>
      </c>
      <c r="AE307" s="66">
        <v>0</v>
      </c>
      <c r="AF307" s="66">
        <v>0</v>
      </c>
      <c r="AG307" s="66" t="str">
        <f>VLOOKUP(BHRAF201920[[#This Row],[OrgID]],'Practice Panel'!$A$14:$F$129,4,FALSE)</f>
        <v>Havering</v>
      </c>
      <c r="AH307" s="66" t="str">
        <f>VLOOKUP(BHRAF201920[[#This Row],[OrgID]],'Practice Panel'!$A$14:$F$129,6,FALSE)</f>
        <v>Havering Crest</v>
      </c>
    </row>
    <row r="308" spans="1:34" x14ac:dyDescent="0.25">
      <c r="A308" s="1" t="s">
        <v>369</v>
      </c>
      <c r="B308" s="65">
        <v>44075</v>
      </c>
      <c r="C308" s="65">
        <v>44076</v>
      </c>
      <c r="D308" s="1" t="s">
        <v>208</v>
      </c>
      <c r="E308" s="66">
        <v>2822</v>
      </c>
      <c r="F308" s="66">
        <v>8</v>
      </c>
      <c r="G308" s="66">
        <v>8</v>
      </c>
      <c r="H308" s="1">
        <v>0</v>
      </c>
      <c r="I308" s="66">
        <v>0</v>
      </c>
      <c r="J308" s="66">
        <v>0</v>
      </c>
      <c r="K308" s="66">
        <v>0</v>
      </c>
      <c r="L308" s="66">
        <v>0</v>
      </c>
      <c r="M308" s="66">
        <v>0</v>
      </c>
      <c r="N308" s="66">
        <v>0</v>
      </c>
      <c r="O308" s="66">
        <v>0</v>
      </c>
      <c r="P308" s="66">
        <v>0</v>
      </c>
      <c r="Q308" s="66">
        <v>0</v>
      </c>
      <c r="R308" s="66">
        <v>0</v>
      </c>
      <c r="S308" s="66">
        <v>0</v>
      </c>
      <c r="T308" s="66">
        <v>0</v>
      </c>
      <c r="U308" s="66">
        <v>1</v>
      </c>
      <c r="V308" s="66">
        <v>1</v>
      </c>
      <c r="W308" s="66">
        <v>0</v>
      </c>
      <c r="X308" s="66">
        <v>0</v>
      </c>
      <c r="Y308" s="66">
        <v>0</v>
      </c>
      <c r="Z308" s="66">
        <v>0</v>
      </c>
      <c r="AA308" s="66">
        <v>0</v>
      </c>
      <c r="AB308" s="66">
        <v>0</v>
      </c>
      <c r="AC308" s="66">
        <v>6</v>
      </c>
      <c r="AD308" s="66">
        <v>0</v>
      </c>
      <c r="AE308" s="66">
        <v>1</v>
      </c>
      <c r="AF308" s="66">
        <v>0</v>
      </c>
      <c r="AG308" s="66" t="str">
        <f>VLOOKUP(BHRAF201920[[#This Row],[OrgID]],'Practice Panel'!$A$14:$F$129,4,FALSE)</f>
        <v>Barking</v>
      </c>
      <c r="AH308" s="66" t="str">
        <f>VLOOKUP(BHRAF201920[[#This Row],[OrgID]],'Practice Panel'!$A$14:$F$129,6,FALSE)</f>
        <v>East One</v>
      </c>
    </row>
    <row r="309" spans="1:34" x14ac:dyDescent="0.25">
      <c r="A309" s="1" t="s">
        <v>369</v>
      </c>
      <c r="B309" s="65">
        <v>44075</v>
      </c>
      <c r="C309" s="65">
        <v>44076</v>
      </c>
      <c r="D309" s="1" t="s">
        <v>306</v>
      </c>
      <c r="E309" s="66">
        <v>3526</v>
      </c>
      <c r="F309" s="66">
        <v>4</v>
      </c>
      <c r="G309" s="66">
        <v>4</v>
      </c>
      <c r="H309" s="1">
        <v>0</v>
      </c>
      <c r="I309" s="66">
        <v>0</v>
      </c>
      <c r="J309" s="66">
        <v>0</v>
      </c>
      <c r="K309" s="66">
        <v>0</v>
      </c>
      <c r="L309" s="66">
        <v>0</v>
      </c>
      <c r="M309" s="66">
        <v>0</v>
      </c>
      <c r="N309" s="66">
        <v>0</v>
      </c>
      <c r="O309" s="66">
        <v>0</v>
      </c>
      <c r="P309" s="66">
        <v>0</v>
      </c>
      <c r="Q309" s="66">
        <v>0</v>
      </c>
      <c r="R309" s="66">
        <v>0</v>
      </c>
      <c r="S309" s="66">
        <v>0</v>
      </c>
      <c r="T309" s="66">
        <v>0</v>
      </c>
      <c r="U309" s="66">
        <v>1</v>
      </c>
      <c r="V309" s="66">
        <v>0</v>
      </c>
      <c r="W309" s="66">
        <v>0</v>
      </c>
      <c r="X309" s="66">
        <v>0</v>
      </c>
      <c r="Y309" s="66">
        <v>0</v>
      </c>
      <c r="Z309" s="66">
        <v>0</v>
      </c>
      <c r="AA309" s="66">
        <v>0</v>
      </c>
      <c r="AB309" s="66">
        <v>0</v>
      </c>
      <c r="AC309" s="66">
        <v>10</v>
      </c>
      <c r="AD309" s="66">
        <v>0</v>
      </c>
      <c r="AE309" s="66">
        <v>0</v>
      </c>
      <c r="AF309" s="66">
        <v>0</v>
      </c>
      <c r="AG309" s="66" t="str">
        <f>VLOOKUP(BHRAF201920[[#This Row],[OrgID]],'Practice Panel'!$A$14:$F$129,4,FALSE)</f>
        <v>Havering</v>
      </c>
      <c r="AH309" s="66" t="str">
        <f>VLOOKUP(BHRAF201920[[#This Row],[OrgID]],'Practice Panel'!$A$14:$F$129,6,FALSE)</f>
        <v>Havering North</v>
      </c>
    </row>
    <row r="310" spans="1:34" x14ac:dyDescent="0.25">
      <c r="A310" s="1" t="s">
        <v>369</v>
      </c>
      <c r="B310" s="65">
        <v>44075</v>
      </c>
      <c r="C310" s="65">
        <v>44076</v>
      </c>
      <c r="D310" s="1" t="s">
        <v>320</v>
      </c>
      <c r="E310" s="66">
        <v>4697</v>
      </c>
      <c r="F310" s="66">
        <v>7</v>
      </c>
      <c r="G310" s="66">
        <v>7</v>
      </c>
      <c r="H310" s="1">
        <v>0</v>
      </c>
      <c r="I310" s="66">
        <v>0</v>
      </c>
      <c r="J310" s="66">
        <v>0</v>
      </c>
      <c r="K310" s="66">
        <v>0</v>
      </c>
      <c r="L310" s="66">
        <v>0</v>
      </c>
      <c r="M310" s="66">
        <v>0</v>
      </c>
      <c r="N310" s="66">
        <v>0</v>
      </c>
      <c r="O310" s="66">
        <v>0</v>
      </c>
      <c r="P310" s="66">
        <v>0</v>
      </c>
      <c r="Q310" s="66">
        <v>0</v>
      </c>
      <c r="R310" s="66">
        <v>0</v>
      </c>
      <c r="S310" s="66">
        <v>0</v>
      </c>
      <c r="T310" s="66">
        <v>0</v>
      </c>
      <c r="U310" s="66">
        <v>2</v>
      </c>
      <c r="V310" s="66">
        <v>0</v>
      </c>
      <c r="W310" s="66">
        <v>0</v>
      </c>
      <c r="X310" s="66">
        <v>0</v>
      </c>
      <c r="Y310" s="66">
        <v>0</v>
      </c>
      <c r="Z310" s="66">
        <v>0</v>
      </c>
      <c r="AA310" s="66">
        <v>0</v>
      </c>
      <c r="AB310" s="66">
        <v>0</v>
      </c>
      <c r="AC310" s="66">
        <v>9</v>
      </c>
      <c r="AD310" s="66">
        <v>0</v>
      </c>
      <c r="AE310" s="66">
        <v>0</v>
      </c>
      <c r="AF310" s="66">
        <v>0</v>
      </c>
      <c r="AG310" s="66" t="str">
        <f>VLOOKUP(BHRAF201920[[#This Row],[OrgID]],'Practice Panel'!$A$14:$F$129,4,FALSE)</f>
        <v>Havering</v>
      </c>
      <c r="AH310" s="66" t="str">
        <f>VLOOKUP(BHRAF201920[[#This Row],[OrgID]],'Practice Panel'!$A$14:$F$129,6,FALSE)</f>
        <v>Havering North</v>
      </c>
    </row>
    <row r="311" spans="1:34" x14ac:dyDescent="0.25">
      <c r="A311" s="1" t="s">
        <v>369</v>
      </c>
      <c r="B311" s="65">
        <v>44075</v>
      </c>
      <c r="C311" s="65">
        <v>44076</v>
      </c>
      <c r="D311" s="1" t="s">
        <v>266</v>
      </c>
      <c r="E311" s="66">
        <v>5299</v>
      </c>
      <c r="F311" s="66">
        <v>1</v>
      </c>
      <c r="G311" s="66">
        <v>1</v>
      </c>
      <c r="H311" s="1">
        <v>0</v>
      </c>
      <c r="I311" s="66">
        <v>0</v>
      </c>
      <c r="J311" s="66">
        <v>0</v>
      </c>
      <c r="K311" s="66">
        <v>0</v>
      </c>
      <c r="L311" s="66">
        <v>0</v>
      </c>
      <c r="M311" s="66">
        <v>0</v>
      </c>
      <c r="N311" s="66">
        <v>0</v>
      </c>
      <c r="O311" s="66">
        <v>0</v>
      </c>
      <c r="P311" s="66">
        <v>0</v>
      </c>
      <c r="Q311" s="66">
        <v>0</v>
      </c>
      <c r="R311" s="66">
        <v>0</v>
      </c>
      <c r="S311" s="66">
        <v>0</v>
      </c>
      <c r="T311" s="66">
        <v>0</v>
      </c>
      <c r="U311" s="66">
        <v>1</v>
      </c>
      <c r="V311" s="66">
        <v>0</v>
      </c>
      <c r="W311" s="66">
        <v>0</v>
      </c>
      <c r="X311" s="66">
        <v>0</v>
      </c>
      <c r="Y311" s="66">
        <v>0</v>
      </c>
      <c r="Z311" s="66">
        <v>0</v>
      </c>
      <c r="AA311" s="66">
        <v>0</v>
      </c>
      <c r="AB311" s="66">
        <v>0</v>
      </c>
      <c r="AC311" s="66">
        <v>2</v>
      </c>
      <c r="AD311" s="66">
        <v>0</v>
      </c>
      <c r="AE311" s="66">
        <v>0</v>
      </c>
      <c r="AF311" s="66">
        <v>0</v>
      </c>
      <c r="AG311" s="66" t="str">
        <f>VLOOKUP(BHRAF201920[[#This Row],[OrgID]],'Practice Panel'!$A$14:$F$129,4,FALSE)</f>
        <v>Barking</v>
      </c>
      <c r="AH311" s="66" t="str">
        <f>VLOOKUP(BHRAF201920[[#This Row],[OrgID]],'Practice Panel'!$A$14:$F$129,6,FALSE)</f>
        <v>North</v>
      </c>
    </row>
    <row r="312" spans="1:34" x14ac:dyDescent="0.25">
      <c r="A312" s="1" t="s">
        <v>369</v>
      </c>
      <c r="B312" s="65">
        <v>44075</v>
      </c>
      <c r="C312" s="65">
        <v>44076</v>
      </c>
      <c r="D312" s="1" t="s">
        <v>220</v>
      </c>
      <c r="E312" s="66">
        <v>1160</v>
      </c>
      <c r="F312" s="66">
        <v>6</v>
      </c>
      <c r="G312" s="66">
        <v>6</v>
      </c>
      <c r="H312" s="1">
        <v>0</v>
      </c>
      <c r="I312" s="66">
        <v>0</v>
      </c>
      <c r="J312" s="66">
        <v>0</v>
      </c>
      <c r="K312" s="66">
        <v>0</v>
      </c>
      <c r="L312" s="66">
        <v>0</v>
      </c>
      <c r="M312" s="66">
        <v>0</v>
      </c>
      <c r="N312" s="66">
        <v>0</v>
      </c>
      <c r="O312" s="66">
        <v>0</v>
      </c>
      <c r="P312" s="66">
        <v>0</v>
      </c>
      <c r="Q312" s="66">
        <v>0</v>
      </c>
      <c r="R312" s="66">
        <v>0</v>
      </c>
      <c r="S312" s="66">
        <v>1</v>
      </c>
      <c r="T312" s="66">
        <v>0</v>
      </c>
      <c r="U312" s="66">
        <v>1</v>
      </c>
      <c r="V312" s="66">
        <v>0</v>
      </c>
      <c r="W312" s="66">
        <v>0</v>
      </c>
      <c r="X312" s="66">
        <v>0</v>
      </c>
      <c r="Y312" s="66">
        <v>0</v>
      </c>
      <c r="Z312" s="66">
        <v>0</v>
      </c>
      <c r="AA312" s="66">
        <v>0</v>
      </c>
      <c r="AB312" s="66">
        <v>0</v>
      </c>
      <c r="AC312" s="66">
        <v>3</v>
      </c>
      <c r="AD312" s="66">
        <v>0</v>
      </c>
      <c r="AE312" s="66">
        <v>0</v>
      </c>
      <c r="AF312" s="66">
        <v>0</v>
      </c>
      <c r="AG312" s="66" t="str">
        <f>VLOOKUP(BHRAF201920[[#This Row],[OrgID]],'Practice Panel'!$A$14:$F$129,4,FALSE)</f>
        <v>Barking</v>
      </c>
      <c r="AH312" s="66" t="str">
        <f>VLOOKUP(BHRAF201920[[#This Row],[OrgID]],'Practice Panel'!$A$14:$F$129,6,FALSE)</f>
        <v>East One</v>
      </c>
    </row>
    <row r="313" spans="1:34" x14ac:dyDescent="0.25">
      <c r="A313" s="1" t="s">
        <v>369</v>
      </c>
      <c r="B313" s="65">
        <v>44075</v>
      </c>
      <c r="C313" s="65">
        <v>44076</v>
      </c>
      <c r="D313" s="1" t="s">
        <v>326</v>
      </c>
      <c r="E313" s="66">
        <v>5496</v>
      </c>
      <c r="F313" s="66">
        <v>5</v>
      </c>
      <c r="G313" s="66">
        <v>5</v>
      </c>
      <c r="H313" s="1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1</v>
      </c>
      <c r="V313" s="66">
        <v>0</v>
      </c>
      <c r="W313" s="66">
        <v>0</v>
      </c>
      <c r="X313" s="66">
        <v>0</v>
      </c>
      <c r="Y313" s="66">
        <v>0</v>
      </c>
      <c r="Z313" s="66">
        <v>0</v>
      </c>
      <c r="AA313" s="66">
        <v>0</v>
      </c>
      <c r="AB313" s="66">
        <v>0</v>
      </c>
      <c r="AC313" s="66">
        <v>20</v>
      </c>
      <c r="AD313" s="66">
        <v>0</v>
      </c>
      <c r="AE313" s="66">
        <v>0</v>
      </c>
      <c r="AF313" s="66">
        <v>0</v>
      </c>
      <c r="AG313" s="66" t="str">
        <f>VLOOKUP(BHRAF201920[[#This Row],[OrgID]],'Practice Panel'!$A$14:$F$129,4,FALSE)</f>
        <v>Havering</v>
      </c>
      <c r="AH313" s="66" t="str">
        <f>VLOOKUP(BHRAF201920[[#This Row],[OrgID]],'Practice Panel'!$A$14:$F$129,6,FALSE)</f>
        <v>Havering North</v>
      </c>
    </row>
    <row r="314" spans="1:34" x14ac:dyDescent="0.25">
      <c r="A314" s="1" t="s">
        <v>369</v>
      </c>
      <c r="B314" s="65">
        <v>44075</v>
      </c>
      <c r="C314" s="65">
        <v>44076</v>
      </c>
      <c r="D314" s="1" t="s">
        <v>276</v>
      </c>
      <c r="E314" s="66">
        <v>1338</v>
      </c>
      <c r="F314" s="66">
        <v>11</v>
      </c>
      <c r="G314" s="66">
        <v>11</v>
      </c>
      <c r="H314" s="1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1</v>
      </c>
      <c r="V314" s="66">
        <v>0</v>
      </c>
      <c r="W314" s="66">
        <v>0</v>
      </c>
      <c r="X314" s="66">
        <v>0</v>
      </c>
      <c r="Y314" s="66">
        <v>0</v>
      </c>
      <c r="Z314" s="66">
        <v>0</v>
      </c>
      <c r="AA314" s="66">
        <v>0</v>
      </c>
      <c r="AB314" s="66">
        <v>0</v>
      </c>
      <c r="AC314" s="66">
        <v>2</v>
      </c>
      <c r="AD314" s="66">
        <v>0</v>
      </c>
      <c r="AE314" s="66">
        <v>0</v>
      </c>
      <c r="AF314" s="66">
        <v>0</v>
      </c>
      <c r="AG314" s="66" t="str">
        <f>VLOOKUP(BHRAF201920[[#This Row],[OrgID]],'Practice Panel'!$A$14:$F$129,4,FALSE)</f>
        <v>Barking</v>
      </c>
      <c r="AH314" s="66" t="str">
        <f>VLOOKUP(BHRAF201920[[#This Row],[OrgID]],'Practice Panel'!$A$14:$F$129,6,FALSE)</f>
        <v>Central</v>
      </c>
    </row>
    <row r="315" spans="1:34" x14ac:dyDescent="0.25">
      <c r="A315" s="1" t="s">
        <v>369</v>
      </c>
      <c r="B315" s="65">
        <v>44075</v>
      </c>
      <c r="C315" s="65">
        <v>44076</v>
      </c>
      <c r="D315" s="1" t="s">
        <v>234</v>
      </c>
      <c r="E315" s="66">
        <v>3139</v>
      </c>
      <c r="F315" s="66">
        <v>14</v>
      </c>
      <c r="G315" s="66">
        <v>14</v>
      </c>
      <c r="H315" s="1">
        <v>0</v>
      </c>
      <c r="I315" s="66">
        <v>0</v>
      </c>
      <c r="J315" s="66">
        <v>0</v>
      </c>
      <c r="K315" s="66">
        <v>0</v>
      </c>
      <c r="L315" s="66">
        <v>0</v>
      </c>
      <c r="M315" s="66">
        <v>0</v>
      </c>
      <c r="N315" s="66">
        <v>0</v>
      </c>
      <c r="O315" s="66">
        <v>0</v>
      </c>
      <c r="P315" s="66">
        <v>0</v>
      </c>
      <c r="Q315" s="66">
        <v>0</v>
      </c>
      <c r="R315" s="66">
        <v>0</v>
      </c>
      <c r="S315" s="66">
        <v>0</v>
      </c>
      <c r="T315" s="66">
        <v>0</v>
      </c>
      <c r="U315" s="66">
        <v>1</v>
      </c>
      <c r="V315" s="66">
        <v>0</v>
      </c>
      <c r="W315" s="66">
        <v>0</v>
      </c>
      <c r="X315" s="66">
        <v>0</v>
      </c>
      <c r="Y315" s="66">
        <v>0</v>
      </c>
      <c r="Z315" s="66">
        <v>0</v>
      </c>
      <c r="AA315" s="66">
        <v>0</v>
      </c>
      <c r="AB315" s="66">
        <v>0</v>
      </c>
      <c r="AC315" s="66">
        <v>5</v>
      </c>
      <c r="AD315" s="66">
        <v>0</v>
      </c>
      <c r="AE315" s="66">
        <v>0</v>
      </c>
      <c r="AF315" s="66">
        <v>0</v>
      </c>
      <c r="AG315" s="66" t="str">
        <f>VLOOKUP(BHRAF201920[[#This Row],[OrgID]],'Practice Panel'!$A$14:$F$129,4,FALSE)</f>
        <v>Barking</v>
      </c>
      <c r="AH315" s="66" t="str">
        <f>VLOOKUP(BHRAF201920[[#This Row],[OrgID]],'Practice Panel'!$A$14:$F$129,6,FALSE)</f>
        <v>West</v>
      </c>
    </row>
    <row r="316" spans="1:34" x14ac:dyDescent="0.25">
      <c r="A316" s="1" t="s">
        <v>369</v>
      </c>
      <c r="B316" s="65">
        <v>44075</v>
      </c>
      <c r="C316" s="65">
        <v>44076</v>
      </c>
      <c r="D316" s="1" t="s">
        <v>324</v>
      </c>
      <c r="E316" s="66">
        <v>11946</v>
      </c>
      <c r="F316" s="66">
        <v>2</v>
      </c>
      <c r="G316" s="66">
        <v>2</v>
      </c>
      <c r="H316" s="1">
        <v>0</v>
      </c>
      <c r="I316" s="66">
        <v>0</v>
      </c>
      <c r="J316" s="66">
        <v>0</v>
      </c>
      <c r="K316" s="66">
        <v>0</v>
      </c>
      <c r="L316" s="66">
        <v>0</v>
      </c>
      <c r="M316" s="66">
        <v>0</v>
      </c>
      <c r="N316" s="66">
        <v>0</v>
      </c>
      <c r="O316" s="66">
        <v>0</v>
      </c>
      <c r="P316" s="66">
        <v>0</v>
      </c>
      <c r="Q316" s="66">
        <v>0</v>
      </c>
      <c r="R316" s="66">
        <v>0</v>
      </c>
      <c r="S316" s="66">
        <v>0</v>
      </c>
      <c r="T316" s="66">
        <v>0</v>
      </c>
      <c r="U316" s="66">
        <v>1</v>
      </c>
      <c r="V316" s="66">
        <v>0</v>
      </c>
      <c r="W316" s="66">
        <v>0</v>
      </c>
      <c r="X316" s="66">
        <v>0</v>
      </c>
      <c r="Y316" s="66">
        <v>0</v>
      </c>
      <c r="Z316" s="66">
        <v>0</v>
      </c>
      <c r="AA316" s="66">
        <v>0</v>
      </c>
      <c r="AB316" s="66">
        <v>0</v>
      </c>
      <c r="AC316" s="66">
        <v>5</v>
      </c>
      <c r="AD316" s="66">
        <v>0</v>
      </c>
      <c r="AE316" s="66">
        <v>0</v>
      </c>
      <c r="AF316" s="66">
        <v>0</v>
      </c>
      <c r="AG316" s="66" t="str">
        <f>VLOOKUP(BHRAF201920[[#This Row],[OrgID]],'Practice Panel'!$A$14:$F$129,4,FALSE)</f>
        <v>Havering</v>
      </c>
      <c r="AH316" s="66" t="str">
        <f>VLOOKUP(BHRAF201920[[#This Row],[OrgID]],'Practice Panel'!$A$14:$F$129,6,FALSE)</f>
        <v>Havering North</v>
      </c>
    </row>
    <row r="317" spans="1:34" x14ac:dyDescent="0.25">
      <c r="A317" s="1" t="s">
        <v>369</v>
      </c>
      <c r="B317" s="65">
        <v>44075</v>
      </c>
      <c r="C317" s="65">
        <v>44076</v>
      </c>
      <c r="D317" s="1" t="s">
        <v>296</v>
      </c>
      <c r="E317" s="66">
        <v>586</v>
      </c>
      <c r="F317" s="66">
        <v>0</v>
      </c>
      <c r="G317" s="66">
        <v>0</v>
      </c>
      <c r="H317" s="1">
        <v>0</v>
      </c>
      <c r="I317" s="66">
        <v>0</v>
      </c>
      <c r="J317" s="66">
        <v>0</v>
      </c>
      <c r="K317" s="66">
        <v>0</v>
      </c>
      <c r="L317" s="66">
        <v>0</v>
      </c>
      <c r="M317" s="66">
        <v>0</v>
      </c>
      <c r="N317" s="66">
        <v>0</v>
      </c>
      <c r="O317" s="66">
        <v>0</v>
      </c>
      <c r="P317" s="66">
        <v>0</v>
      </c>
      <c r="Q317" s="66">
        <v>0</v>
      </c>
      <c r="R317" s="66">
        <v>0</v>
      </c>
      <c r="S317" s="66">
        <v>0</v>
      </c>
      <c r="T317" s="66">
        <v>0</v>
      </c>
      <c r="U317" s="66">
        <v>0</v>
      </c>
      <c r="V317" s="66">
        <v>0</v>
      </c>
      <c r="W317" s="66">
        <v>2</v>
      </c>
      <c r="X317" s="66">
        <v>0</v>
      </c>
      <c r="Y317" s="66">
        <v>0</v>
      </c>
      <c r="Z317" s="66">
        <v>1</v>
      </c>
      <c r="AA317" s="66">
        <v>0</v>
      </c>
      <c r="AB317" s="66">
        <v>0</v>
      </c>
      <c r="AC317" s="66">
        <v>2</v>
      </c>
      <c r="AD317" s="66">
        <v>0</v>
      </c>
      <c r="AE317" s="66">
        <v>0</v>
      </c>
      <c r="AF317" s="66">
        <v>0</v>
      </c>
      <c r="AG317" s="66" t="str">
        <f>VLOOKUP(BHRAF201920[[#This Row],[OrgID]],'Practice Panel'!$A$14:$F$129,4,FALSE)</f>
        <v>Havering</v>
      </c>
      <c r="AH317" s="66" t="str">
        <f>VLOOKUP(BHRAF201920[[#This Row],[OrgID]],'Practice Panel'!$A$14:$F$129,6,FALSE)</f>
        <v>Havering Crest</v>
      </c>
    </row>
    <row r="318" spans="1:34" x14ac:dyDescent="0.25">
      <c r="A318" s="1" t="s">
        <v>369</v>
      </c>
      <c r="B318" s="65">
        <v>44075</v>
      </c>
      <c r="C318" s="65">
        <v>44076</v>
      </c>
      <c r="D318" s="1" t="s">
        <v>362</v>
      </c>
      <c r="E318" s="66">
        <v>1252</v>
      </c>
      <c r="F318" s="66">
        <v>6</v>
      </c>
      <c r="G318" s="66">
        <v>6</v>
      </c>
      <c r="H318" s="1">
        <v>0</v>
      </c>
      <c r="I318" s="66">
        <v>0</v>
      </c>
      <c r="J318" s="66">
        <v>0</v>
      </c>
      <c r="K318" s="66">
        <v>0</v>
      </c>
      <c r="L318" s="66">
        <v>0</v>
      </c>
      <c r="M318" s="66">
        <v>0</v>
      </c>
      <c r="N318" s="66">
        <v>0</v>
      </c>
      <c r="O318" s="66">
        <v>0</v>
      </c>
      <c r="P318" s="66">
        <v>0</v>
      </c>
      <c r="Q318" s="66">
        <v>3</v>
      </c>
      <c r="R318" s="66">
        <v>0</v>
      </c>
      <c r="S318" s="66">
        <v>0</v>
      </c>
      <c r="T318" s="66">
        <v>0</v>
      </c>
      <c r="U318" s="66">
        <v>0</v>
      </c>
      <c r="V318" s="66">
        <v>0</v>
      </c>
      <c r="W318" s="66">
        <v>5</v>
      </c>
      <c r="X318" s="66">
        <v>3</v>
      </c>
      <c r="Y318" s="66">
        <v>1</v>
      </c>
      <c r="Z318" s="66">
        <v>5</v>
      </c>
      <c r="AA318" s="66">
        <v>0</v>
      </c>
      <c r="AB318" s="66">
        <v>0</v>
      </c>
      <c r="AC318" s="66">
        <v>5</v>
      </c>
      <c r="AD318" s="66">
        <v>0</v>
      </c>
      <c r="AE318" s="66">
        <v>0</v>
      </c>
      <c r="AF318" s="66">
        <v>0</v>
      </c>
      <c r="AG318" s="66" t="str">
        <f>VLOOKUP(BHRAF201920[[#This Row],[OrgID]],'Practice Panel'!$A$14:$F$129,4,FALSE)</f>
        <v>Havering</v>
      </c>
      <c r="AH318" s="66" t="str">
        <f>VLOOKUP(BHRAF201920[[#This Row],[OrgID]],'Practice Panel'!$A$14:$F$129,6,FALSE)</f>
        <v>Havering South</v>
      </c>
    </row>
    <row r="319" spans="1:34" x14ac:dyDescent="0.25">
      <c r="A319" s="1" t="s">
        <v>369</v>
      </c>
      <c r="B319" s="65">
        <v>44075</v>
      </c>
      <c r="C319" s="65">
        <v>44076</v>
      </c>
      <c r="D319" s="1" t="s">
        <v>55</v>
      </c>
      <c r="E319" s="66">
        <v>2217</v>
      </c>
      <c r="F319" s="66">
        <v>2</v>
      </c>
      <c r="G319" s="66">
        <v>2</v>
      </c>
      <c r="H319" s="1">
        <v>0</v>
      </c>
      <c r="I319" s="66">
        <v>0</v>
      </c>
      <c r="J319" s="66">
        <v>0</v>
      </c>
      <c r="K319" s="66">
        <v>0</v>
      </c>
      <c r="L319" s="66">
        <v>0</v>
      </c>
      <c r="M319" s="66">
        <v>0</v>
      </c>
      <c r="N319" s="66">
        <v>0</v>
      </c>
      <c r="O319" s="66">
        <v>0</v>
      </c>
      <c r="P319" s="66">
        <v>0</v>
      </c>
      <c r="Q319" s="66">
        <v>3</v>
      </c>
      <c r="R319" s="66">
        <v>0</v>
      </c>
      <c r="S319" s="66">
        <v>0</v>
      </c>
      <c r="T319" s="66">
        <v>0</v>
      </c>
      <c r="U319" s="66">
        <v>0</v>
      </c>
      <c r="V319" s="66">
        <v>0</v>
      </c>
      <c r="W319" s="66">
        <v>13</v>
      </c>
      <c r="X319" s="66">
        <v>5</v>
      </c>
      <c r="Y319" s="66">
        <v>4</v>
      </c>
      <c r="Z319" s="66">
        <v>5</v>
      </c>
      <c r="AA319" s="66">
        <v>0</v>
      </c>
      <c r="AB319" s="66">
        <v>0</v>
      </c>
      <c r="AC319" s="66">
        <v>13</v>
      </c>
      <c r="AD319" s="66">
        <v>0</v>
      </c>
      <c r="AE319" s="66">
        <v>0</v>
      </c>
      <c r="AF319" s="66">
        <v>0</v>
      </c>
      <c r="AG319" s="66" t="str">
        <f>VLOOKUP(BHRAF201920[[#This Row],[OrgID]],'Practice Panel'!$A$14:$F$129,4,FALSE)</f>
        <v>Redbridge</v>
      </c>
      <c r="AH319" s="66" t="str">
        <f>VLOOKUP(BHRAF201920[[#This Row],[OrgID]],'Practice Panel'!$A$14:$F$129,6,FALSE)</f>
        <v>Fairlop</v>
      </c>
    </row>
    <row r="320" spans="1:34" x14ac:dyDescent="0.25">
      <c r="A320" s="1" t="s">
        <v>369</v>
      </c>
      <c r="B320" s="65">
        <v>44075</v>
      </c>
      <c r="C320" s="65">
        <v>44076</v>
      </c>
      <c r="D320" s="1" t="s">
        <v>111</v>
      </c>
      <c r="E320" s="66">
        <v>6618</v>
      </c>
      <c r="F320" s="66">
        <v>35</v>
      </c>
      <c r="G320" s="66">
        <v>34</v>
      </c>
      <c r="H320" s="1">
        <v>1</v>
      </c>
      <c r="I320" s="66">
        <v>0</v>
      </c>
      <c r="J320" s="66">
        <v>1</v>
      </c>
      <c r="K320" s="66">
        <v>0</v>
      </c>
      <c r="L320" s="66">
        <v>0</v>
      </c>
      <c r="M320" s="66">
        <v>1</v>
      </c>
      <c r="N320" s="66">
        <v>0</v>
      </c>
      <c r="O320" s="66">
        <v>1</v>
      </c>
      <c r="P320" s="66">
        <v>0</v>
      </c>
      <c r="Q320" s="66">
        <v>0</v>
      </c>
      <c r="R320" s="66">
        <v>1</v>
      </c>
      <c r="S320" s="66">
        <v>0</v>
      </c>
      <c r="T320" s="66">
        <v>0</v>
      </c>
      <c r="U320" s="66">
        <v>2</v>
      </c>
      <c r="V320" s="66">
        <v>1</v>
      </c>
      <c r="W320" s="66">
        <v>1</v>
      </c>
      <c r="X320" s="66">
        <v>1</v>
      </c>
      <c r="Y320" s="66">
        <v>1</v>
      </c>
      <c r="Z320" s="66">
        <v>1</v>
      </c>
      <c r="AA320" s="66">
        <v>0</v>
      </c>
      <c r="AB320" s="66">
        <v>0</v>
      </c>
      <c r="AC320" s="66">
        <v>6</v>
      </c>
      <c r="AD320" s="66">
        <v>0</v>
      </c>
      <c r="AE320" s="66">
        <v>1</v>
      </c>
      <c r="AF320" s="66">
        <v>0</v>
      </c>
      <c r="AG320" s="66" t="str">
        <f>VLOOKUP(BHRAF201920[[#This Row],[OrgID]],'Practice Panel'!$A$14:$F$129,4,FALSE)</f>
        <v>Redbridge</v>
      </c>
      <c r="AH320" s="66" t="str">
        <f>VLOOKUP(BHRAF201920[[#This Row],[OrgID]],'Practice Panel'!$A$14:$F$129,6,FALSE)</f>
        <v>NewCross Alliance</v>
      </c>
    </row>
    <row r="321" spans="1:34" x14ac:dyDescent="0.25">
      <c r="A321" s="1" t="s">
        <v>369</v>
      </c>
      <c r="B321" s="65">
        <v>44075</v>
      </c>
      <c r="C321" s="65">
        <v>44076</v>
      </c>
      <c r="D321" s="1" t="s">
        <v>334</v>
      </c>
      <c r="E321" s="66">
        <v>1479</v>
      </c>
      <c r="F321" s="66">
        <v>30</v>
      </c>
      <c r="G321" s="66">
        <v>30</v>
      </c>
      <c r="H321" s="1">
        <v>0</v>
      </c>
      <c r="I321" s="66">
        <v>0</v>
      </c>
      <c r="J321" s="66">
        <v>1</v>
      </c>
      <c r="K321" s="66">
        <v>0</v>
      </c>
      <c r="L321" s="66">
        <v>0</v>
      </c>
      <c r="M321" s="66">
        <v>1</v>
      </c>
      <c r="N321" s="66">
        <v>0</v>
      </c>
      <c r="O321" s="66">
        <v>1</v>
      </c>
      <c r="P321" s="66">
        <v>0</v>
      </c>
      <c r="Q321" s="66">
        <v>1</v>
      </c>
      <c r="R321" s="66">
        <v>0</v>
      </c>
      <c r="S321" s="66">
        <v>0</v>
      </c>
      <c r="T321" s="66">
        <v>0</v>
      </c>
      <c r="U321" s="66">
        <v>3</v>
      </c>
      <c r="V321" s="66">
        <v>0</v>
      </c>
      <c r="W321" s="66">
        <v>1</v>
      </c>
      <c r="X321" s="66">
        <v>0</v>
      </c>
      <c r="Y321" s="66">
        <v>0</v>
      </c>
      <c r="Z321" s="66">
        <v>0</v>
      </c>
      <c r="AA321" s="66">
        <v>0</v>
      </c>
      <c r="AB321" s="66">
        <v>0</v>
      </c>
      <c r="AC321" s="66">
        <v>4</v>
      </c>
      <c r="AD321" s="66">
        <v>0</v>
      </c>
      <c r="AE321" s="66">
        <v>0</v>
      </c>
      <c r="AF321" s="66">
        <v>0</v>
      </c>
      <c r="AG321" s="66" t="str">
        <f>VLOOKUP(BHRAF201920[[#This Row],[OrgID]],'Practice Panel'!$A$14:$F$129,4,FALSE)</f>
        <v>Havering</v>
      </c>
      <c r="AH321" s="66" t="str">
        <f>VLOOKUP(BHRAF201920[[#This Row],[OrgID]],'Practice Panel'!$A$14:$F$129,6,FALSE)</f>
        <v>Havering South</v>
      </c>
    </row>
    <row r="322" spans="1:34" x14ac:dyDescent="0.25">
      <c r="A322" s="1" t="s">
        <v>369</v>
      </c>
      <c r="B322" s="65">
        <v>44075</v>
      </c>
      <c r="C322" s="65">
        <v>44076</v>
      </c>
      <c r="D322" s="1" t="s">
        <v>330</v>
      </c>
      <c r="E322" s="66">
        <v>900</v>
      </c>
      <c r="F322" s="66">
        <v>11</v>
      </c>
      <c r="G322" s="66">
        <v>11</v>
      </c>
      <c r="H322" s="1">
        <v>0</v>
      </c>
      <c r="I322" s="66">
        <v>0</v>
      </c>
      <c r="J322" s="66">
        <v>1</v>
      </c>
      <c r="K322" s="66">
        <v>0</v>
      </c>
      <c r="L322" s="66">
        <v>0</v>
      </c>
      <c r="M322" s="66">
        <v>1</v>
      </c>
      <c r="N322" s="66">
        <v>0</v>
      </c>
      <c r="O322" s="66">
        <v>1</v>
      </c>
      <c r="P322" s="66">
        <v>0</v>
      </c>
      <c r="Q322" s="66">
        <v>0</v>
      </c>
      <c r="R322" s="66">
        <v>1</v>
      </c>
      <c r="S322" s="66">
        <v>0</v>
      </c>
      <c r="T322" s="66">
        <v>0</v>
      </c>
      <c r="U322" s="66">
        <v>0</v>
      </c>
      <c r="V322" s="66">
        <v>0</v>
      </c>
      <c r="W322" s="66">
        <v>1</v>
      </c>
      <c r="X322" s="66">
        <v>1</v>
      </c>
      <c r="Y322" s="66">
        <v>1</v>
      </c>
      <c r="Z322" s="66">
        <v>1</v>
      </c>
      <c r="AA322" s="66">
        <v>0</v>
      </c>
      <c r="AB322" s="66">
        <v>0</v>
      </c>
      <c r="AC322" s="66">
        <v>2</v>
      </c>
      <c r="AD322" s="66">
        <v>0</v>
      </c>
      <c r="AE322" s="66">
        <v>0</v>
      </c>
      <c r="AF322" s="66">
        <v>0</v>
      </c>
      <c r="AG322" s="66" t="str">
        <f>VLOOKUP(BHRAF201920[[#This Row],[OrgID]],'Practice Panel'!$A$14:$F$129,4,FALSE)</f>
        <v>Havering</v>
      </c>
      <c r="AH322" s="66" t="str">
        <f>VLOOKUP(BHRAF201920[[#This Row],[OrgID]],'Practice Panel'!$A$14:$F$129,6,FALSE)</f>
        <v>Havering North</v>
      </c>
    </row>
    <row r="323" spans="1:34" x14ac:dyDescent="0.25">
      <c r="A323" s="1" t="s">
        <v>369</v>
      </c>
      <c r="B323" s="65">
        <v>44075</v>
      </c>
      <c r="C323" s="65">
        <v>44076</v>
      </c>
      <c r="D323" s="1" t="s">
        <v>328</v>
      </c>
      <c r="E323" s="66">
        <v>2170</v>
      </c>
      <c r="F323" s="66">
        <v>6</v>
      </c>
      <c r="G323" s="66">
        <v>6</v>
      </c>
      <c r="H323" s="1">
        <v>0</v>
      </c>
      <c r="I323" s="66">
        <v>0</v>
      </c>
      <c r="J323" s="66">
        <v>1</v>
      </c>
      <c r="K323" s="66">
        <v>0</v>
      </c>
      <c r="L323" s="66">
        <v>1</v>
      </c>
      <c r="M323" s="66">
        <v>1</v>
      </c>
      <c r="N323" s="66">
        <v>0</v>
      </c>
      <c r="O323" s="66">
        <v>1</v>
      </c>
      <c r="P323" s="66">
        <v>0</v>
      </c>
      <c r="Q323" s="66">
        <v>0</v>
      </c>
      <c r="R323" s="66">
        <v>1</v>
      </c>
      <c r="S323" s="66">
        <v>0</v>
      </c>
      <c r="T323" s="66">
        <v>0</v>
      </c>
      <c r="U323" s="66">
        <v>0</v>
      </c>
      <c r="V323" s="66">
        <v>0</v>
      </c>
      <c r="W323" s="66">
        <v>1</v>
      </c>
      <c r="X323" s="66">
        <v>0</v>
      </c>
      <c r="Y323" s="66">
        <v>0</v>
      </c>
      <c r="Z323" s="66">
        <v>0</v>
      </c>
      <c r="AA323" s="66">
        <v>0</v>
      </c>
      <c r="AB323" s="66">
        <v>0</v>
      </c>
      <c r="AC323" s="66">
        <v>3</v>
      </c>
      <c r="AD323" s="66">
        <v>0</v>
      </c>
      <c r="AE323" s="66">
        <v>0</v>
      </c>
      <c r="AF323" s="66">
        <v>0</v>
      </c>
      <c r="AG323" s="66" t="str">
        <f>VLOOKUP(BHRAF201920[[#This Row],[OrgID]],'Practice Panel'!$A$14:$F$129,4,FALSE)</f>
        <v>Havering</v>
      </c>
      <c r="AH323" s="66" t="str">
        <f>VLOOKUP(BHRAF201920[[#This Row],[OrgID]],'Practice Panel'!$A$14:$F$129,6,FALSE)</f>
        <v>Havering North</v>
      </c>
    </row>
    <row r="324" spans="1:34" x14ac:dyDescent="0.25">
      <c r="A324" s="1" t="s">
        <v>369</v>
      </c>
      <c r="B324" s="65">
        <v>44075</v>
      </c>
      <c r="C324" s="65">
        <v>44076</v>
      </c>
      <c r="D324" s="1" t="s">
        <v>83</v>
      </c>
      <c r="E324" s="66">
        <v>3772</v>
      </c>
      <c r="F324" s="66">
        <v>9</v>
      </c>
      <c r="G324" s="66">
        <v>9</v>
      </c>
      <c r="H324" s="1">
        <v>0</v>
      </c>
      <c r="I324" s="66">
        <v>0</v>
      </c>
      <c r="J324" s="66">
        <v>1</v>
      </c>
      <c r="K324" s="66">
        <v>1</v>
      </c>
      <c r="L324" s="66">
        <v>1</v>
      </c>
      <c r="M324" s="66">
        <v>1</v>
      </c>
      <c r="N324" s="66">
        <v>0</v>
      </c>
      <c r="O324" s="66">
        <v>1</v>
      </c>
      <c r="P324" s="66">
        <v>0</v>
      </c>
      <c r="Q324" s="66">
        <v>1</v>
      </c>
      <c r="R324" s="66">
        <v>1</v>
      </c>
      <c r="S324" s="66">
        <v>0</v>
      </c>
      <c r="T324" s="66">
        <v>0</v>
      </c>
      <c r="U324" s="66">
        <v>1</v>
      </c>
      <c r="V324" s="66">
        <v>1</v>
      </c>
      <c r="W324" s="66">
        <v>1</v>
      </c>
      <c r="X324" s="66">
        <v>1</v>
      </c>
      <c r="Y324" s="66">
        <v>1</v>
      </c>
      <c r="Z324" s="66">
        <v>1</v>
      </c>
      <c r="AA324" s="66">
        <v>1</v>
      </c>
      <c r="AB324" s="66">
        <v>0</v>
      </c>
      <c r="AC324" s="66">
        <v>2</v>
      </c>
      <c r="AD324" s="66">
        <v>1</v>
      </c>
      <c r="AE324" s="66">
        <v>1</v>
      </c>
      <c r="AF324" s="66">
        <v>0</v>
      </c>
      <c r="AG324" s="66" t="str">
        <f>VLOOKUP(BHRAF201920[[#This Row],[OrgID]],'Practice Panel'!$A$14:$F$129,4,FALSE)</f>
        <v>Redbridge</v>
      </c>
      <c r="AH324" s="66" t="str">
        <f>VLOOKUP(BHRAF201920[[#This Row],[OrgID]],'Practice Panel'!$A$14:$F$129,6,FALSE)</f>
        <v>Wanstead &amp; Woodford</v>
      </c>
    </row>
    <row r="325" spans="1:34" x14ac:dyDescent="0.25">
      <c r="A325" s="1" t="s">
        <v>369</v>
      </c>
      <c r="B325" s="65">
        <v>44075</v>
      </c>
      <c r="C325" s="65">
        <v>44076</v>
      </c>
      <c r="D325" s="1" t="s">
        <v>91</v>
      </c>
      <c r="E325" s="66">
        <v>1529</v>
      </c>
      <c r="F325" s="66">
        <v>5</v>
      </c>
      <c r="G325" s="66">
        <v>4</v>
      </c>
      <c r="H325" s="1">
        <v>1</v>
      </c>
      <c r="I325" s="66">
        <v>1</v>
      </c>
      <c r="J325" s="66">
        <v>1</v>
      </c>
      <c r="K325" s="66">
        <v>1</v>
      </c>
      <c r="L325" s="66">
        <v>1</v>
      </c>
      <c r="M325" s="66">
        <v>1</v>
      </c>
      <c r="N325" s="66">
        <v>0</v>
      </c>
      <c r="O325" s="66">
        <v>1</v>
      </c>
      <c r="P325" s="66">
        <v>0</v>
      </c>
      <c r="Q325" s="66">
        <v>0</v>
      </c>
      <c r="R325" s="66">
        <v>1</v>
      </c>
      <c r="S325" s="66">
        <v>0</v>
      </c>
      <c r="T325" s="66">
        <v>0</v>
      </c>
      <c r="U325" s="66">
        <v>0</v>
      </c>
      <c r="V325" s="66">
        <v>0</v>
      </c>
      <c r="W325" s="66">
        <v>0</v>
      </c>
      <c r="X325" s="66">
        <v>0</v>
      </c>
      <c r="Y325" s="66">
        <v>0</v>
      </c>
      <c r="Z325" s="66">
        <v>0</v>
      </c>
      <c r="AA325" s="66">
        <v>0</v>
      </c>
      <c r="AB325" s="66">
        <v>0</v>
      </c>
      <c r="AC325" s="66">
        <v>8</v>
      </c>
      <c r="AD325" s="66">
        <v>1</v>
      </c>
      <c r="AE325" s="66">
        <v>0</v>
      </c>
      <c r="AF325" s="66">
        <v>0</v>
      </c>
      <c r="AG325" s="66" t="str">
        <f>VLOOKUP(BHRAF201920[[#This Row],[OrgID]],'Practice Panel'!$A$14:$F$129,4,FALSE)</f>
        <v>Redbridge</v>
      </c>
      <c r="AH325" s="66" t="str">
        <f>VLOOKUP(BHRAF201920[[#This Row],[OrgID]],'Practice Panel'!$A$14:$F$129,6,FALSE)</f>
        <v>Wanstead &amp; Woodford</v>
      </c>
    </row>
    <row r="326" spans="1:34" x14ac:dyDescent="0.25">
      <c r="A326" s="1" t="s">
        <v>369</v>
      </c>
      <c r="B326" s="65">
        <v>44075</v>
      </c>
      <c r="C326" s="65">
        <v>44076</v>
      </c>
      <c r="D326" s="1" t="s">
        <v>300</v>
      </c>
      <c r="E326" s="66">
        <v>4843</v>
      </c>
      <c r="F326" s="66">
        <v>6</v>
      </c>
      <c r="G326" s="66">
        <v>6</v>
      </c>
      <c r="H326" s="1">
        <v>0</v>
      </c>
      <c r="I326" s="66">
        <v>0</v>
      </c>
      <c r="J326" s="66">
        <v>1</v>
      </c>
      <c r="K326" s="66">
        <v>1</v>
      </c>
      <c r="L326" s="66">
        <v>1</v>
      </c>
      <c r="M326" s="66">
        <v>1</v>
      </c>
      <c r="N326" s="66">
        <v>0</v>
      </c>
      <c r="O326" s="66">
        <v>1</v>
      </c>
      <c r="P326" s="66">
        <v>0</v>
      </c>
      <c r="Q326" s="66">
        <v>1</v>
      </c>
      <c r="R326" s="66">
        <v>1</v>
      </c>
      <c r="S326" s="66">
        <v>1</v>
      </c>
      <c r="T326" s="66">
        <v>0</v>
      </c>
      <c r="U326" s="66">
        <v>3</v>
      </c>
      <c r="V326" s="66">
        <v>0</v>
      </c>
      <c r="W326" s="66">
        <v>1</v>
      </c>
      <c r="X326" s="66">
        <v>0</v>
      </c>
      <c r="Y326" s="66">
        <v>1</v>
      </c>
      <c r="Z326" s="66">
        <v>1</v>
      </c>
      <c r="AA326" s="66">
        <v>0</v>
      </c>
      <c r="AB326" s="66">
        <v>0</v>
      </c>
      <c r="AC326" s="66">
        <v>6</v>
      </c>
      <c r="AD326" s="66">
        <v>1</v>
      </c>
      <c r="AE326" s="66">
        <v>0</v>
      </c>
      <c r="AF326" s="66">
        <v>0</v>
      </c>
      <c r="AG326" s="66" t="str">
        <f>VLOOKUP(BHRAF201920[[#This Row],[OrgID]],'Practice Panel'!$A$14:$F$129,4,FALSE)</f>
        <v>Havering</v>
      </c>
      <c r="AH326" s="66" t="str">
        <f>VLOOKUP(BHRAF201920[[#This Row],[OrgID]],'Practice Panel'!$A$14:$F$129,6,FALSE)</f>
        <v>Havering Marshall</v>
      </c>
    </row>
    <row r="327" spans="1:34" x14ac:dyDescent="0.25">
      <c r="A327" s="1" t="s">
        <v>369</v>
      </c>
      <c r="B327" s="65">
        <v>44075</v>
      </c>
      <c r="C327" s="65">
        <v>44076</v>
      </c>
      <c r="D327" s="1" t="s">
        <v>316</v>
      </c>
      <c r="E327" s="66">
        <v>2880</v>
      </c>
      <c r="F327" s="66">
        <v>4</v>
      </c>
      <c r="G327" s="66">
        <v>4</v>
      </c>
      <c r="H327" s="1">
        <v>0</v>
      </c>
      <c r="I327" s="66">
        <v>0</v>
      </c>
      <c r="J327" s="66">
        <v>1</v>
      </c>
      <c r="K327" s="66">
        <v>1</v>
      </c>
      <c r="L327" s="66">
        <v>1</v>
      </c>
      <c r="M327" s="66">
        <v>1</v>
      </c>
      <c r="N327" s="66">
        <v>0</v>
      </c>
      <c r="O327" s="66">
        <v>1</v>
      </c>
      <c r="P327" s="66">
        <v>0</v>
      </c>
      <c r="Q327" s="66">
        <v>1</v>
      </c>
      <c r="R327" s="66">
        <v>1</v>
      </c>
      <c r="S327" s="66">
        <v>0</v>
      </c>
      <c r="T327" s="66">
        <v>0</v>
      </c>
      <c r="U327" s="66">
        <v>1</v>
      </c>
      <c r="V327" s="66">
        <v>1</v>
      </c>
      <c r="W327" s="66">
        <v>0</v>
      </c>
      <c r="X327" s="66">
        <v>0</v>
      </c>
      <c r="Y327" s="66">
        <v>0</v>
      </c>
      <c r="Z327" s="66">
        <v>0</v>
      </c>
      <c r="AA327" s="66">
        <v>0</v>
      </c>
      <c r="AB327" s="66">
        <v>0</v>
      </c>
      <c r="AC327" s="66">
        <v>3</v>
      </c>
      <c r="AD327" s="66">
        <v>1</v>
      </c>
      <c r="AE327" s="66">
        <v>1</v>
      </c>
      <c r="AF327" s="66">
        <v>0</v>
      </c>
      <c r="AG327" s="66" t="str">
        <f>VLOOKUP(BHRAF201920[[#This Row],[OrgID]],'Practice Panel'!$A$14:$F$129,4,FALSE)</f>
        <v>Havering</v>
      </c>
      <c r="AH327" s="66" t="str">
        <f>VLOOKUP(BHRAF201920[[#This Row],[OrgID]],'Practice Panel'!$A$14:$F$129,6,FALSE)</f>
        <v>Havering North</v>
      </c>
    </row>
    <row r="328" spans="1:34" x14ac:dyDescent="0.25">
      <c r="A328" s="1" t="s">
        <v>369</v>
      </c>
      <c r="B328" s="65">
        <v>44075</v>
      </c>
      <c r="C328" s="65">
        <v>44076</v>
      </c>
      <c r="D328" s="1" t="s">
        <v>356</v>
      </c>
      <c r="E328" s="66">
        <v>4724</v>
      </c>
      <c r="F328" s="66">
        <v>19</v>
      </c>
      <c r="G328" s="66">
        <v>19</v>
      </c>
      <c r="H328" s="1">
        <v>0</v>
      </c>
      <c r="I328" s="66">
        <v>0</v>
      </c>
      <c r="J328" s="66">
        <v>1</v>
      </c>
      <c r="K328" s="66">
        <v>1</v>
      </c>
      <c r="L328" s="66">
        <v>1</v>
      </c>
      <c r="M328" s="66">
        <v>1</v>
      </c>
      <c r="N328" s="66">
        <v>0</v>
      </c>
      <c r="O328" s="66">
        <v>1</v>
      </c>
      <c r="P328" s="66">
        <v>0</v>
      </c>
      <c r="Q328" s="66">
        <v>1</v>
      </c>
      <c r="R328" s="66">
        <v>1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66">
        <v>0</v>
      </c>
      <c r="Z328" s="66">
        <v>0</v>
      </c>
      <c r="AA328" s="66">
        <v>0</v>
      </c>
      <c r="AB328" s="66">
        <v>0</v>
      </c>
      <c r="AC328" s="66">
        <v>8</v>
      </c>
      <c r="AD328" s="66">
        <v>1</v>
      </c>
      <c r="AE328" s="66">
        <v>0</v>
      </c>
      <c r="AF328" s="66">
        <v>0</v>
      </c>
      <c r="AG328" s="66" t="str">
        <f>VLOOKUP(BHRAF201920[[#This Row],[OrgID]],'Practice Panel'!$A$14:$F$129,4,FALSE)</f>
        <v>Havering</v>
      </c>
      <c r="AH328" s="66" t="str">
        <f>VLOOKUP(BHRAF201920[[#This Row],[OrgID]],'Practice Panel'!$A$14:$F$129,6,FALSE)</f>
        <v>Havering South</v>
      </c>
    </row>
    <row r="329" spans="1:34" x14ac:dyDescent="0.25">
      <c r="A329" s="1" t="s">
        <v>369</v>
      </c>
      <c r="B329" s="65">
        <v>44075</v>
      </c>
      <c r="C329" s="65">
        <v>44076</v>
      </c>
      <c r="D329" s="1" t="s">
        <v>270</v>
      </c>
      <c r="E329" s="66">
        <v>755</v>
      </c>
      <c r="F329" s="66">
        <v>0</v>
      </c>
      <c r="G329" s="66">
        <v>0</v>
      </c>
      <c r="H329" s="1">
        <v>0</v>
      </c>
      <c r="I329" s="66">
        <v>0</v>
      </c>
      <c r="J329" s="66">
        <v>1</v>
      </c>
      <c r="K329" s="66">
        <v>1</v>
      </c>
      <c r="L329" s="66">
        <v>1</v>
      </c>
      <c r="M329" s="66">
        <v>1</v>
      </c>
      <c r="N329" s="66">
        <v>0</v>
      </c>
      <c r="O329" s="66">
        <v>1</v>
      </c>
      <c r="P329" s="66">
        <v>1</v>
      </c>
      <c r="Q329" s="66">
        <v>0</v>
      </c>
      <c r="R329" s="66">
        <v>1</v>
      </c>
      <c r="S329" s="66">
        <v>0</v>
      </c>
      <c r="T329" s="66">
        <v>0</v>
      </c>
      <c r="U329" s="66">
        <v>0</v>
      </c>
      <c r="V329" s="66">
        <v>0</v>
      </c>
      <c r="W329" s="66">
        <v>1</v>
      </c>
      <c r="X329" s="66">
        <v>1</v>
      </c>
      <c r="Y329" s="66">
        <v>0</v>
      </c>
      <c r="Z329" s="66">
        <v>1</v>
      </c>
      <c r="AA329" s="66">
        <v>0</v>
      </c>
      <c r="AB329" s="66">
        <v>0</v>
      </c>
      <c r="AC329" s="66">
        <v>2</v>
      </c>
      <c r="AD329" s="66">
        <v>1</v>
      </c>
      <c r="AE329" s="66">
        <v>0</v>
      </c>
      <c r="AF329" s="66">
        <v>0</v>
      </c>
      <c r="AG329" s="66" t="str">
        <f>VLOOKUP(BHRAF201920[[#This Row],[OrgID]],'Practice Panel'!$A$14:$F$129,4,FALSE)</f>
        <v>Barking</v>
      </c>
      <c r="AH329" s="66" t="str">
        <f>VLOOKUP(BHRAF201920[[#This Row],[OrgID]],'Practice Panel'!$A$14:$F$129,6,FALSE)</f>
        <v>North</v>
      </c>
    </row>
    <row r="330" spans="1:34" x14ac:dyDescent="0.25">
      <c r="A330" s="1" t="s">
        <v>369</v>
      </c>
      <c r="B330" s="65">
        <v>44075</v>
      </c>
      <c r="C330" s="65">
        <v>44076</v>
      </c>
      <c r="D330" s="1" t="s">
        <v>93</v>
      </c>
      <c r="E330" s="66">
        <v>2644</v>
      </c>
      <c r="F330" s="66">
        <v>26</v>
      </c>
      <c r="G330" s="66">
        <v>26</v>
      </c>
      <c r="H330" s="1">
        <v>0</v>
      </c>
      <c r="I330" s="66">
        <v>0</v>
      </c>
      <c r="J330" s="66">
        <v>2</v>
      </c>
      <c r="K330" s="66">
        <v>1</v>
      </c>
      <c r="L330" s="66">
        <v>2</v>
      </c>
      <c r="M330" s="66">
        <v>1</v>
      </c>
      <c r="N330" s="66">
        <v>0</v>
      </c>
      <c r="O330" s="66">
        <v>2</v>
      </c>
      <c r="P330" s="66">
        <v>2</v>
      </c>
      <c r="Q330" s="66">
        <v>0</v>
      </c>
      <c r="R330" s="66">
        <v>2</v>
      </c>
      <c r="S330" s="66">
        <v>3</v>
      </c>
      <c r="T330" s="66">
        <v>2</v>
      </c>
      <c r="U330" s="66">
        <v>1</v>
      </c>
      <c r="V330" s="66">
        <v>0</v>
      </c>
      <c r="W330" s="66">
        <v>2</v>
      </c>
      <c r="X330" s="66">
        <v>2</v>
      </c>
      <c r="Y330" s="66">
        <v>2</v>
      </c>
      <c r="Z330" s="66">
        <v>2</v>
      </c>
      <c r="AA330" s="66">
        <v>2</v>
      </c>
      <c r="AB330" s="66">
        <v>1</v>
      </c>
      <c r="AC330" s="66">
        <v>5</v>
      </c>
      <c r="AD330" s="66">
        <v>1</v>
      </c>
      <c r="AE330" s="66">
        <v>0</v>
      </c>
      <c r="AF330" s="66">
        <v>0</v>
      </c>
      <c r="AG330" s="66" t="str">
        <f>VLOOKUP(BHRAF201920[[#This Row],[OrgID]],'Practice Panel'!$A$14:$F$129,4,FALSE)</f>
        <v>Redbridge</v>
      </c>
      <c r="AH330" s="66" t="str">
        <f>VLOOKUP(BHRAF201920[[#This Row],[OrgID]],'Practice Panel'!$A$14:$F$129,6,FALSE)</f>
        <v>Wanstead &amp; Woodford</v>
      </c>
    </row>
    <row r="331" spans="1:34" x14ac:dyDescent="0.25">
      <c r="A331" s="1" t="s">
        <v>369</v>
      </c>
      <c r="B331" s="65">
        <v>44075</v>
      </c>
      <c r="C331" s="65">
        <v>44076</v>
      </c>
      <c r="D331" s="1" t="s">
        <v>30</v>
      </c>
      <c r="E331" s="66">
        <v>1220</v>
      </c>
      <c r="F331" s="66">
        <v>6</v>
      </c>
      <c r="G331" s="66">
        <v>6</v>
      </c>
      <c r="H331" s="1">
        <v>0</v>
      </c>
      <c r="I331" s="66">
        <v>0</v>
      </c>
      <c r="J331" s="66">
        <v>1</v>
      </c>
      <c r="K331" s="66">
        <v>1</v>
      </c>
      <c r="L331" s="66">
        <v>1</v>
      </c>
      <c r="M331" s="66">
        <v>1</v>
      </c>
      <c r="N331" s="66">
        <v>0</v>
      </c>
      <c r="O331" s="66">
        <v>1</v>
      </c>
      <c r="P331" s="66">
        <v>1</v>
      </c>
      <c r="Q331" s="66">
        <v>1</v>
      </c>
      <c r="R331" s="66">
        <v>0</v>
      </c>
      <c r="S331" s="66">
        <v>0</v>
      </c>
      <c r="T331" s="66">
        <v>0</v>
      </c>
      <c r="U331" s="66">
        <v>1</v>
      </c>
      <c r="V331" s="66">
        <v>1</v>
      </c>
      <c r="W331" s="66">
        <v>1</v>
      </c>
      <c r="X331" s="66">
        <v>1</v>
      </c>
      <c r="Y331" s="66">
        <v>1</v>
      </c>
      <c r="Z331" s="66">
        <v>1</v>
      </c>
      <c r="AA331" s="66">
        <v>0</v>
      </c>
      <c r="AB331" s="66">
        <v>0</v>
      </c>
      <c r="AC331" s="66">
        <v>3</v>
      </c>
      <c r="AD331" s="66">
        <v>0</v>
      </c>
      <c r="AE331" s="66">
        <v>1</v>
      </c>
      <c r="AF331" s="66">
        <v>0</v>
      </c>
      <c r="AG331" s="66" t="str">
        <f>VLOOKUP(BHRAF201920[[#This Row],[OrgID]],'Practice Panel'!$A$14:$F$129,4,FALSE)</f>
        <v>Redbridge</v>
      </c>
      <c r="AH331" s="66" t="str">
        <f>VLOOKUP(BHRAF201920[[#This Row],[OrgID]],'Practice Panel'!$A$14:$F$129,6,FALSE)</f>
        <v>Cranbrook</v>
      </c>
    </row>
    <row r="332" spans="1:34" x14ac:dyDescent="0.25">
      <c r="A332" s="1" t="s">
        <v>369</v>
      </c>
      <c r="B332" s="65">
        <v>44075</v>
      </c>
      <c r="C332" s="65">
        <v>44076</v>
      </c>
      <c r="D332" s="1" t="s">
        <v>64</v>
      </c>
      <c r="E332" s="66">
        <v>2722</v>
      </c>
      <c r="F332" s="66">
        <v>16</v>
      </c>
      <c r="G332" s="66">
        <v>16</v>
      </c>
      <c r="H332" s="1">
        <v>0</v>
      </c>
      <c r="I332" s="66">
        <v>0</v>
      </c>
      <c r="J332" s="66">
        <v>1</v>
      </c>
      <c r="K332" s="66">
        <v>0</v>
      </c>
      <c r="L332" s="66">
        <v>1</v>
      </c>
      <c r="M332" s="66">
        <v>0</v>
      </c>
      <c r="N332" s="66">
        <v>0</v>
      </c>
      <c r="O332" s="66">
        <v>1</v>
      </c>
      <c r="P332" s="66">
        <v>1</v>
      </c>
      <c r="Q332" s="66">
        <v>0</v>
      </c>
      <c r="R332" s="66">
        <v>1</v>
      </c>
      <c r="S332" s="66">
        <v>0</v>
      </c>
      <c r="T332" s="66">
        <v>0</v>
      </c>
      <c r="U332" s="66">
        <v>0</v>
      </c>
      <c r="V332" s="66">
        <v>0</v>
      </c>
      <c r="W332" s="66">
        <v>1</v>
      </c>
      <c r="X332" s="66">
        <v>1</v>
      </c>
      <c r="Y332" s="66">
        <v>1</v>
      </c>
      <c r="Z332" s="66">
        <v>1</v>
      </c>
      <c r="AA332" s="66">
        <v>0</v>
      </c>
      <c r="AB332" s="66">
        <v>0</v>
      </c>
      <c r="AC332" s="66">
        <v>3</v>
      </c>
      <c r="AD332" s="66">
        <v>0</v>
      </c>
      <c r="AE332" s="66">
        <v>0</v>
      </c>
      <c r="AF332" s="66">
        <v>0</v>
      </c>
      <c r="AG332" s="66" t="str">
        <f>VLOOKUP(BHRAF201920[[#This Row],[OrgID]],'Practice Panel'!$A$14:$F$129,4,FALSE)</f>
        <v>Redbridge</v>
      </c>
      <c r="AH332" s="66" t="str">
        <f>VLOOKUP(BHRAF201920[[#This Row],[OrgID]],'Practice Panel'!$A$14:$F$129,6,FALSE)</f>
        <v>Seven Kings</v>
      </c>
    </row>
    <row r="333" spans="1:34" x14ac:dyDescent="0.25">
      <c r="A333" s="1" t="s">
        <v>369</v>
      </c>
      <c r="B333" s="65">
        <v>44075</v>
      </c>
      <c r="C333" s="65">
        <v>44076</v>
      </c>
      <c r="D333" s="1" t="s">
        <v>282</v>
      </c>
      <c r="E333" s="66">
        <v>4906</v>
      </c>
      <c r="F333" s="66">
        <v>7</v>
      </c>
      <c r="G333" s="66">
        <v>7</v>
      </c>
      <c r="H333" s="1">
        <v>0</v>
      </c>
      <c r="I333" s="66">
        <v>0</v>
      </c>
      <c r="J333" s="66">
        <v>1</v>
      </c>
      <c r="K333" s="66">
        <v>0</v>
      </c>
      <c r="L333" s="66">
        <v>1</v>
      </c>
      <c r="M333" s="66">
        <v>1</v>
      </c>
      <c r="N333" s="66">
        <v>0</v>
      </c>
      <c r="O333" s="66">
        <v>1</v>
      </c>
      <c r="P333" s="66">
        <v>1</v>
      </c>
      <c r="Q333" s="66">
        <v>1</v>
      </c>
      <c r="R333" s="66">
        <v>1</v>
      </c>
      <c r="S333" s="66">
        <v>0</v>
      </c>
      <c r="T333" s="66">
        <v>0</v>
      </c>
      <c r="U333" s="66">
        <v>0</v>
      </c>
      <c r="V333" s="66">
        <v>0</v>
      </c>
      <c r="W333" s="66">
        <v>1</v>
      </c>
      <c r="X333" s="66">
        <v>1</v>
      </c>
      <c r="Y333" s="66">
        <v>0</v>
      </c>
      <c r="Z333" s="66">
        <v>1</v>
      </c>
      <c r="AA333" s="66">
        <v>0</v>
      </c>
      <c r="AB333" s="66">
        <v>0</v>
      </c>
      <c r="AC333" s="66">
        <v>9</v>
      </c>
      <c r="AD333" s="66">
        <v>0</v>
      </c>
      <c r="AE333" s="66">
        <v>0</v>
      </c>
      <c r="AF333" s="66">
        <v>0</v>
      </c>
      <c r="AG333" s="66" t="str">
        <f>VLOOKUP(BHRAF201920[[#This Row],[OrgID]],'Practice Panel'!$A$14:$F$129,4,FALSE)</f>
        <v>Havering</v>
      </c>
      <c r="AH333" s="66" t="str">
        <f>VLOOKUP(BHRAF201920[[#This Row],[OrgID]],'Practice Panel'!$A$14:$F$129,6,FALSE)</f>
        <v>Havering Crest</v>
      </c>
    </row>
    <row r="334" spans="1:34" x14ac:dyDescent="0.25">
      <c r="A334" s="1" t="s">
        <v>369</v>
      </c>
      <c r="B334" s="65">
        <v>44075</v>
      </c>
      <c r="C334" s="65">
        <v>44076</v>
      </c>
      <c r="D334" s="1" t="s">
        <v>302</v>
      </c>
      <c r="E334" s="66">
        <v>7919</v>
      </c>
      <c r="F334" s="66">
        <v>45</v>
      </c>
      <c r="G334" s="66">
        <v>44</v>
      </c>
      <c r="H334" s="1">
        <v>1</v>
      </c>
      <c r="I334" s="66">
        <v>0</v>
      </c>
      <c r="J334" s="66">
        <v>1</v>
      </c>
      <c r="K334" s="66">
        <v>1</v>
      </c>
      <c r="L334" s="66">
        <v>1</v>
      </c>
      <c r="M334" s="66">
        <v>1</v>
      </c>
      <c r="N334" s="66">
        <v>0</v>
      </c>
      <c r="O334" s="66">
        <v>1</v>
      </c>
      <c r="P334" s="66">
        <v>1</v>
      </c>
      <c r="Q334" s="66">
        <v>1</v>
      </c>
      <c r="R334" s="66">
        <v>1</v>
      </c>
      <c r="S334" s="66">
        <v>1</v>
      </c>
      <c r="T334" s="66">
        <v>0</v>
      </c>
      <c r="U334" s="66">
        <v>2</v>
      </c>
      <c r="V334" s="66">
        <v>1</v>
      </c>
      <c r="W334" s="66">
        <v>1</v>
      </c>
      <c r="X334" s="66">
        <v>1</v>
      </c>
      <c r="Y334" s="66">
        <v>1</v>
      </c>
      <c r="Z334" s="66">
        <v>1</v>
      </c>
      <c r="AA334" s="66">
        <v>1</v>
      </c>
      <c r="AB334" s="66">
        <v>1</v>
      </c>
      <c r="AC334" s="66">
        <v>26</v>
      </c>
      <c r="AD334" s="66">
        <v>1</v>
      </c>
      <c r="AE334" s="66">
        <v>1</v>
      </c>
      <c r="AF334" s="66">
        <v>0</v>
      </c>
      <c r="AG334" s="66" t="str">
        <f>VLOOKUP(BHRAF201920[[#This Row],[OrgID]],'Practice Panel'!$A$14:$F$129,4,FALSE)</f>
        <v>Havering</v>
      </c>
      <c r="AH334" s="66" t="str">
        <f>VLOOKUP(BHRAF201920[[#This Row],[OrgID]],'Practice Panel'!$A$14:$F$129,6,FALSE)</f>
        <v>Havering Marshall</v>
      </c>
    </row>
    <row r="335" spans="1:34" x14ac:dyDescent="0.25">
      <c r="A335" s="1" t="s">
        <v>369</v>
      </c>
      <c r="B335" s="65">
        <v>44075</v>
      </c>
      <c r="C335" s="65">
        <v>44076</v>
      </c>
      <c r="D335" s="1" t="s">
        <v>188</v>
      </c>
      <c r="E335" s="66">
        <v>2011</v>
      </c>
      <c r="F335" s="66">
        <v>16</v>
      </c>
      <c r="G335" s="66">
        <v>16</v>
      </c>
      <c r="H335" s="1">
        <v>0</v>
      </c>
      <c r="I335" s="66">
        <v>0</v>
      </c>
      <c r="J335" s="66">
        <v>1</v>
      </c>
      <c r="K335" s="66">
        <v>1</v>
      </c>
      <c r="L335" s="66">
        <v>1</v>
      </c>
      <c r="M335" s="66">
        <v>1</v>
      </c>
      <c r="N335" s="66">
        <v>0</v>
      </c>
      <c r="O335" s="66">
        <v>1</v>
      </c>
      <c r="P335" s="66">
        <v>1</v>
      </c>
      <c r="Q335" s="66">
        <v>1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66">
        <v>0</v>
      </c>
      <c r="Z335" s="66">
        <v>0</v>
      </c>
      <c r="AA335" s="66">
        <v>0</v>
      </c>
      <c r="AB335" s="66">
        <v>0</v>
      </c>
      <c r="AC335" s="66">
        <v>4</v>
      </c>
      <c r="AD335" s="66">
        <v>0</v>
      </c>
      <c r="AE335" s="66">
        <v>0</v>
      </c>
      <c r="AF335" s="66">
        <v>0</v>
      </c>
      <c r="AG335" s="66" t="str">
        <f>VLOOKUP(BHRAF201920[[#This Row],[OrgID]],'Practice Panel'!$A$14:$F$129,4,FALSE)</f>
        <v>Barking</v>
      </c>
      <c r="AH335" s="66" t="str">
        <f>VLOOKUP(BHRAF201920[[#This Row],[OrgID]],'Practice Panel'!$A$14:$F$129,6,FALSE)</f>
        <v>East</v>
      </c>
    </row>
    <row r="336" spans="1:34" x14ac:dyDescent="0.25">
      <c r="A336" s="1" t="s">
        <v>369</v>
      </c>
      <c r="B336" s="65">
        <v>44075</v>
      </c>
      <c r="C336" s="65">
        <v>44076</v>
      </c>
      <c r="D336" s="1" t="s">
        <v>340</v>
      </c>
      <c r="E336" s="66">
        <v>2425</v>
      </c>
      <c r="F336" s="66">
        <v>17</v>
      </c>
      <c r="G336" s="66">
        <v>17</v>
      </c>
      <c r="H336" s="1">
        <v>0</v>
      </c>
      <c r="I336" s="66">
        <v>0</v>
      </c>
      <c r="J336" s="66">
        <v>1</v>
      </c>
      <c r="K336" s="66">
        <v>1</v>
      </c>
      <c r="L336" s="66">
        <v>0</v>
      </c>
      <c r="M336" s="66">
        <v>0</v>
      </c>
      <c r="N336" s="66">
        <v>0</v>
      </c>
      <c r="O336" s="66">
        <v>1</v>
      </c>
      <c r="P336" s="66">
        <v>1</v>
      </c>
      <c r="Q336" s="66">
        <v>1</v>
      </c>
      <c r="R336" s="66">
        <v>1</v>
      </c>
      <c r="S336" s="66">
        <v>1</v>
      </c>
      <c r="T336" s="66">
        <v>0</v>
      </c>
      <c r="U336" s="66">
        <v>0</v>
      </c>
      <c r="V336" s="66">
        <v>0</v>
      </c>
      <c r="W336" s="66">
        <v>1</v>
      </c>
      <c r="X336" s="66">
        <v>1</v>
      </c>
      <c r="Y336" s="66">
        <v>1</v>
      </c>
      <c r="Z336" s="66">
        <v>1</v>
      </c>
      <c r="AA336" s="66">
        <v>0</v>
      </c>
      <c r="AB336" s="66">
        <v>0</v>
      </c>
      <c r="AC336" s="66">
        <v>6</v>
      </c>
      <c r="AD336" s="66">
        <v>0</v>
      </c>
      <c r="AE336" s="66">
        <v>0</v>
      </c>
      <c r="AF336" s="66">
        <v>0</v>
      </c>
      <c r="AG336" s="66" t="str">
        <f>VLOOKUP(BHRAF201920[[#This Row],[OrgID]],'Practice Panel'!$A$14:$F$129,4,FALSE)</f>
        <v>Havering</v>
      </c>
      <c r="AH336" s="66" t="str">
        <f>VLOOKUP(BHRAF201920[[#This Row],[OrgID]],'Practice Panel'!$A$14:$F$129,6,FALSE)</f>
        <v>Havering South</v>
      </c>
    </row>
    <row r="337" spans="1:34" x14ac:dyDescent="0.25">
      <c r="A337" s="1" t="s">
        <v>369</v>
      </c>
      <c r="B337" s="65">
        <v>44075</v>
      </c>
      <c r="C337" s="65">
        <v>44076</v>
      </c>
      <c r="D337" s="1" t="s">
        <v>77</v>
      </c>
      <c r="E337" s="66">
        <v>3740</v>
      </c>
      <c r="F337" s="66">
        <v>5</v>
      </c>
      <c r="G337" s="66">
        <v>5</v>
      </c>
      <c r="H337" s="1">
        <v>0</v>
      </c>
      <c r="I337" s="66">
        <v>0</v>
      </c>
      <c r="J337" s="66">
        <v>4</v>
      </c>
      <c r="K337" s="66">
        <v>3</v>
      </c>
      <c r="L337" s="66">
        <v>3</v>
      </c>
      <c r="M337" s="66">
        <v>4</v>
      </c>
      <c r="N337" s="66">
        <v>0</v>
      </c>
      <c r="O337" s="66">
        <v>4</v>
      </c>
      <c r="P337" s="66">
        <v>4</v>
      </c>
      <c r="Q337" s="66">
        <v>4</v>
      </c>
      <c r="R337" s="66">
        <v>3</v>
      </c>
      <c r="S337" s="66">
        <v>0</v>
      </c>
      <c r="T337" s="66">
        <v>0</v>
      </c>
      <c r="U337" s="66">
        <v>4</v>
      </c>
      <c r="V337" s="66">
        <v>4</v>
      </c>
      <c r="W337" s="66">
        <v>3</v>
      </c>
      <c r="X337" s="66">
        <v>3</v>
      </c>
      <c r="Y337" s="66">
        <v>1</v>
      </c>
      <c r="Z337" s="66">
        <v>3</v>
      </c>
      <c r="AA337" s="66">
        <v>2</v>
      </c>
      <c r="AB337" s="66">
        <v>0</v>
      </c>
      <c r="AC337" s="66">
        <v>7</v>
      </c>
      <c r="AD337" s="66">
        <v>3</v>
      </c>
      <c r="AE337" s="66">
        <v>4</v>
      </c>
      <c r="AF337" s="66">
        <v>2</v>
      </c>
      <c r="AG337" s="66" t="str">
        <f>VLOOKUP(BHRAF201920[[#This Row],[OrgID]],'Practice Panel'!$A$14:$F$129,4,FALSE)</f>
        <v>Redbridge</v>
      </c>
      <c r="AH337" s="66" t="str">
        <f>VLOOKUP(BHRAF201920[[#This Row],[OrgID]],'Practice Panel'!$A$14:$F$129,6,FALSE)</f>
        <v>Wanstead &amp; Woodford</v>
      </c>
    </row>
    <row r="338" spans="1:34" x14ac:dyDescent="0.25">
      <c r="A338" s="1" t="s">
        <v>369</v>
      </c>
      <c r="B338" s="65">
        <v>44075</v>
      </c>
      <c r="C338" s="65">
        <v>44076</v>
      </c>
      <c r="D338" s="1" t="s">
        <v>346</v>
      </c>
      <c r="E338" s="66">
        <v>1025</v>
      </c>
      <c r="F338" s="66">
        <v>5</v>
      </c>
      <c r="G338" s="66">
        <v>5</v>
      </c>
      <c r="H338" s="1">
        <v>0</v>
      </c>
      <c r="I338" s="66">
        <v>0</v>
      </c>
      <c r="J338" s="66">
        <v>2</v>
      </c>
      <c r="K338" s="66">
        <v>2</v>
      </c>
      <c r="L338" s="66">
        <v>2</v>
      </c>
      <c r="M338" s="66">
        <v>2</v>
      </c>
      <c r="N338" s="66">
        <v>0</v>
      </c>
      <c r="O338" s="66">
        <v>2</v>
      </c>
      <c r="P338" s="66">
        <v>2</v>
      </c>
      <c r="Q338" s="66">
        <v>2</v>
      </c>
      <c r="R338" s="66">
        <v>1</v>
      </c>
      <c r="S338" s="66">
        <v>0</v>
      </c>
      <c r="T338" s="66">
        <v>0</v>
      </c>
      <c r="U338" s="66">
        <v>2</v>
      </c>
      <c r="V338" s="66">
        <v>2</v>
      </c>
      <c r="W338" s="66">
        <v>2</v>
      </c>
      <c r="X338" s="66">
        <v>2</v>
      </c>
      <c r="Y338" s="66">
        <v>2</v>
      </c>
      <c r="Z338" s="66">
        <v>2</v>
      </c>
      <c r="AA338" s="66">
        <v>2</v>
      </c>
      <c r="AB338" s="66">
        <v>0</v>
      </c>
      <c r="AC338" s="66">
        <v>2</v>
      </c>
      <c r="AD338" s="66">
        <v>1</v>
      </c>
      <c r="AE338" s="66">
        <v>2</v>
      </c>
      <c r="AF338" s="66">
        <v>2</v>
      </c>
      <c r="AG338" s="66" t="str">
        <f>VLOOKUP(BHRAF201920[[#This Row],[OrgID]],'Practice Panel'!$A$14:$F$129,4,FALSE)</f>
        <v>Havering</v>
      </c>
      <c r="AH338" s="66" t="str">
        <f>VLOOKUP(BHRAF201920[[#This Row],[OrgID]],'Practice Panel'!$A$14:$F$129,6,FALSE)</f>
        <v>Havering South</v>
      </c>
    </row>
    <row r="339" spans="1:34" x14ac:dyDescent="0.25">
      <c r="A339" s="1" t="s">
        <v>369</v>
      </c>
      <c r="B339" s="65">
        <v>44075</v>
      </c>
      <c r="C339" s="65">
        <v>44076</v>
      </c>
      <c r="D339" s="1" t="s">
        <v>332</v>
      </c>
      <c r="E339" s="66">
        <v>2038</v>
      </c>
      <c r="F339" s="66">
        <v>5</v>
      </c>
      <c r="G339" s="66">
        <v>5</v>
      </c>
      <c r="H339" s="1">
        <v>0</v>
      </c>
      <c r="I339" s="66">
        <v>0</v>
      </c>
      <c r="J339" s="66">
        <v>2</v>
      </c>
      <c r="K339" s="66">
        <v>1</v>
      </c>
      <c r="L339" s="66">
        <v>2</v>
      </c>
      <c r="M339" s="66">
        <v>1</v>
      </c>
      <c r="N339" s="66">
        <v>0</v>
      </c>
      <c r="O339" s="66">
        <v>2</v>
      </c>
      <c r="P339" s="66">
        <v>2</v>
      </c>
      <c r="Q339" s="66">
        <v>2</v>
      </c>
      <c r="R339" s="66">
        <v>2</v>
      </c>
      <c r="S339" s="66">
        <v>0</v>
      </c>
      <c r="T339" s="66">
        <v>0</v>
      </c>
      <c r="U339" s="66">
        <v>2</v>
      </c>
      <c r="V339" s="66">
        <v>2</v>
      </c>
      <c r="W339" s="66">
        <v>2</v>
      </c>
      <c r="X339" s="66">
        <v>2</v>
      </c>
      <c r="Y339" s="66">
        <v>2</v>
      </c>
      <c r="Z339" s="66">
        <v>2</v>
      </c>
      <c r="AA339" s="66">
        <v>2</v>
      </c>
      <c r="AB339" s="66">
        <v>0</v>
      </c>
      <c r="AC339" s="66">
        <v>9</v>
      </c>
      <c r="AD339" s="66">
        <v>1</v>
      </c>
      <c r="AE339" s="66">
        <v>2</v>
      </c>
      <c r="AF339" s="66">
        <v>1</v>
      </c>
      <c r="AG339" s="66" t="str">
        <f>VLOOKUP(BHRAF201920[[#This Row],[OrgID]],'Practice Panel'!$A$14:$F$129,4,FALSE)</f>
        <v>Havering</v>
      </c>
      <c r="AH339" s="66" t="str">
        <f>VLOOKUP(BHRAF201920[[#This Row],[OrgID]],'Practice Panel'!$A$14:$F$129,6,FALSE)</f>
        <v>Havering South</v>
      </c>
    </row>
    <row r="340" spans="1:34" x14ac:dyDescent="0.25">
      <c r="A340" s="1" t="s">
        <v>369</v>
      </c>
      <c r="B340" s="65">
        <v>44075</v>
      </c>
      <c r="C340" s="65"/>
      <c r="D340" s="1" t="s">
        <v>74</v>
      </c>
      <c r="E340" s="66">
        <v>508</v>
      </c>
      <c r="F340" s="66">
        <v>2</v>
      </c>
      <c r="G340" s="66">
        <v>2</v>
      </c>
      <c r="H340" s="1">
        <v>0</v>
      </c>
      <c r="I340" s="66">
        <v>0</v>
      </c>
      <c r="J340" s="66">
        <v>0</v>
      </c>
      <c r="K340" s="66">
        <v>0</v>
      </c>
      <c r="L340" s="66">
        <v>0</v>
      </c>
      <c r="M340" s="66">
        <v>0</v>
      </c>
      <c r="N340" s="66">
        <v>0</v>
      </c>
      <c r="O340" s="66">
        <v>0</v>
      </c>
      <c r="P340" s="66">
        <v>0</v>
      </c>
      <c r="Q340" s="66">
        <v>0</v>
      </c>
      <c r="R340" s="66">
        <v>0</v>
      </c>
      <c r="S340" s="66">
        <v>0</v>
      </c>
      <c r="T340" s="66">
        <v>0</v>
      </c>
      <c r="U340" s="66">
        <v>0</v>
      </c>
      <c r="V340" s="66">
        <v>0</v>
      </c>
      <c r="W340" s="66">
        <v>0</v>
      </c>
      <c r="X340" s="66">
        <v>0</v>
      </c>
      <c r="Y340" s="66">
        <v>0</v>
      </c>
      <c r="Z340" s="66">
        <v>0</v>
      </c>
      <c r="AA340" s="66">
        <v>0</v>
      </c>
      <c r="AB340" s="66">
        <v>0</v>
      </c>
      <c r="AC340" s="66">
        <v>5</v>
      </c>
      <c r="AD340" s="66">
        <v>0</v>
      </c>
      <c r="AE340" s="66">
        <v>0</v>
      </c>
      <c r="AF340" s="66">
        <v>0</v>
      </c>
      <c r="AG340" s="66" t="str">
        <f>VLOOKUP(BHRAF201920[[#This Row],[OrgID]],'Practice Panel'!$A$14:$F$129,4,FALSE)</f>
        <v>Redbridge</v>
      </c>
      <c r="AH340" s="66" t="str">
        <f>VLOOKUP(BHRAF201920[[#This Row],[OrgID]],'Practice Panel'!$A$14:$F$129,6,FALSE)</f>
        <v>Wanstead &amp; Woodford</v>
      </c>
    </row>
    <row r="341" spans="1:34" x14ac:dyDescent="0.25">
      <c r="A341" s="1" t="s">
        <v>369</v>
      </c>
      <c r="B341" s="65">
        <v>44075</v>
      </c>
      <c r="C341" s="65"/>
      <c r="D341" s="1" t="s">
        <v>106</v>
      </c>
      <c r="E341" s="66">
        <v>806</v>
      </c>
      <c r="F341" s="66">
        <v>16</v>
      </c>
      <c r="G341" s="66">
        <v>16</v>
      </c>
      <c r="H341" s="1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66">
        <v>0</v>
      </c>
      <c r="Z341" s="66">
        <v>0</v>
      </c>
      <c r="AA341" s="66">
        <v>0</v>
      </c>
      <c r="AB341" s="66">
        <v>0</v>
      </c>
      <c r="AC341" s="66">
        <v>2</v>
      </c>
      <c r="AD341" s="66">
        <v>0</v>
      </c>
      <c r="AE341" s="66">
        <v>0</v>
      </c>
      <c r="AF341" s="66">
        <v>0</v>
      </c>
      <c r="AG341" s="66" t="str">
        <f>VLOOKUP(BHRAF201920[[#This Row],[OrgID]],'Practice Panel'!$A$14:$F$129,4,FALSE)</f>
        <v>Redbridge</v>
      </c>
      <c r="AH341" s="66" t="str">
        <f>VLOOKUP(BHRAF201920[[#This Row],[OrgID]],'Practice Panel'!$A$14:$F$129,6,FALSE)</f>
        <v>Loxford</v>
      </c>
    </row>
    <row r="342" spans="1:34" x14ac:dyDescent="0.25">
      <c r="A342" s="1" t="s">
        <v>369</v>
      </c>
      <c r="B342" s="65">
        <v>44075</v>
      </c>
      <c r="C342" s="65"/>
      <c r="D342" s="1" t="s">
        <v>104</v>
      </c>
      <c r="E342" s="66">
        <v>413</v>
      </c>
      <c r="F342" s="66">
        <v>29</v>
      </c>
      <c r="G342" s="66">
        <v>28</v>
      </c>
      <c r="H342" s="1">
        <v>1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66">
        <v>0</v>
      </c>
      <c r="Z342" s="66">
        <v>0</v>
      </c>
      <c r="AA342" s="66">
        <v>0</v>
      </c>
      <c r="AB342" s="66">
        <v>0</v>
      </c>
      <c r="AC342" s="66">
        <v>3</v>
      </c>
      <c r="AD342" s="66">
        <v>0</v>
      </c>
      <c r="AE342" s="66">
        <v>0</v>
      </c>
      <c r="AF342" s="66">
        <v>0</v>
      </c>
      <c r="AG342" s="66" t="str">
        <f>VLOOKUP(BHRAF201920[[#This Row],[OrgID]],'Practice Panel'!$A$14:$F$129,4,FALSE)</f>
        <v>Redbridge</v>
      </c>
      <c r="AH342" s="66" t="str">
        <f>VLOOKUP(BHRAF201920[[#This Row],[OrgID]],'Practice Panel'!$A$14:$F$129,6,FALSE)</f>
        <v>Loxford</v>
      </c>
    </row>
    <row r="343" spans="1:34" x14ac:dyDescent="0.25">
      <c r="A343" s="1" t="s">
        <v>369</v>
      </c>
      <c r="B343" s="65">
        <v>44075</v>
      </c>
      <c r="C343" s="65"/>
      <c r="D343" s="1" t="s">
        <v>40</v>
      </c>
      <c r="E343" s="66">
        <v>318</v>
      </c>
      <c r="F343" s="66">
        <v>17</v>
      </c>
      <c r="G343" s="66">
        <v>17</v>
      </c>
      <c r="H343" s="1">
        <v>0</v>
      </c>
      <c r="I343" s="66">
        <v>0</v>
      </c>
      <c r="J343" s="66">
        <v>0</v>
      </c>
      <c r="K343" s="66">
        <v>0</v>
      </c>
      <c r="L343" s="66">
        <v>0</v>
      </c>
      <c r="M343" s="66">
        <v>0</v>
      </c>
      <c r="N343" s="66">
        <v>0</v>
      </c>
      <c r="O343" s="66">
        <v>0</v>
      </c>
      <c r="P343" s="66">
        <v>0</v>
      </c>
      <c r="Q343" s="66">
        <v>0</v>
      </c>
      <c r="R343" s="66">
        <v>0</v>
      </c>
      <c r="S343" s="66">
        <v>0</v>
      </c>
      <c r="T343" s="66">
        <v>0</v>
      </c>
      <c r="U343" s="66">
        <v>0</v>
      </c>
      <c r="V343" s="66">
        <v>0</v>
      </c>
      <c r="W343" s="66">
        <v>0</v>
      </c>
      <c r="X343" s="66">
        <v>0</v>
      </c>
      <c r="Y343" s="66">
        <v>0</v>
      </c>
      <c r="Z343" s="66">
        <v>0</v>
      </c>
      <c r="AA343" s="66">
        <v>0</v>
      </c>
      <c r="AB343" s="66">
        <v>0</v>
      </c>
      <c r="AC343" s="66">
        <v>0</v>
      </c>
      <c r="AD343" s="66">
        <v>0</v>
      </c>
      <c r="AE343" s="66">
        <v>0</v>
      </c>
      <c r="AF343" s="66">
        <v>0</v>
      </c>
      <c r="AG343" s="66" t="str">
        <f>VLOOKUP(BHRAF201920[[#This Row],[OrgID]],'Practice Panel'!$A$14:$F$129,4,FALSE)</f>
        <v>Redbridge</v>
      </c>
      <c r="AH343" s="66" t="str">
        <f>VLOOKUP(BHRAF201920[[#This Row],[OrgID]],'Practice Panel'!$A$14:$F$129,6,FALSE)</f>
        <v>Cranbrook</v>
      </c>
    </row>
    <row r="344" spans="1:34" x14ac:dyDescent="0.25">
      <c r="A344" s="1" t="s">
        <v>369</v>
      </c>
      <c r="B344" s="65">
        <v>44075</v>
      </c>
      <c r="C344" s="65"/>
      <c r="D344" s="1" t="s">
        <v>72</v>
      </c>
      <c r="E344" s="66">
        <v>369</v>
      </c>
      <c r="F344" s="66">
        <v>19</v>
      </c>
      <c r="G344" s="66">
        <v>19</v>
      </c>
      <c r="H344" s="1">
        <v>0</v>
      </c>
      <c r="I344" s="66">
        <v>0</v>
      </c>
      <c r="J344" s="66">
        <v>0</v>
      </c>
      <c r="K344" s="66">
        <v>0</v>
      </c>
      <c r="L344" s="66">
        <v>0</v>
      </c>
      <c r="M344" s="66">
        <v>0</v>
      </c>
      <c r="N344" s="66">
        <v>0</v>
      </c>
      <c r="O344" s="66">
        <v>0</v>
      </c>
      <c r="P344" s="66">
        <v>0</v>
      </c>
      <c r="Q344" s="66">
        <v>0</v>
      </c>
      <c r="R344" s="66">
        <v>0</v>
      </c>
      <c r="S344" s="66">
        <v>0</v>
      </c>
      <c r="T344" s="66">
        <v>0</v>
      </c>
      <c r="U344" s="66">
        <v>0</v>
      </c>
      <c r="V344" s="66">
        <v>0</v>
      </c>
      <c r="W344" s="66">
        <v>0</v>
      </c>
      <c r="X344" s="66">
        <v>0</v>
      </c>
      <c r="Y344" s="66">
        <v>0</v>
      </c>
      <c r="Z344" s="66">
        <v>0</v>
      </c>
      <c r="AA344" s="66">
        <v>0</v>
      </c>
      <c r="AB344" s="66">
        <v>0</v>
      </c>
      <c r="AC344" s="66">
        <v>2</v>
      </c>
      <c r="AD344" s="66">
        <v>0</v>
      </c>
      <c r="AE344" s="66">
        <v>0</v>
      </c>
      <c r="AF344" s="66">
        <v>0</v>
      </c>
      <c r="AG344" s="66" t="str">
        <f>VLOOKUP(BHRAF201920[[#This Row],[OrgID]],'Practice Panel'!$A$14:$F$129,4,FALSE)</f>
        <v>Redbridge</v>
      </c>
      <c r="AH344" s="66" t="str">
        <f>VLOOKUP(BHRAF201920[[#This Row],[OrgID]],'Practice Panel'!$A$14:$F$129,6,FALSE)</f>
        <v>Seven Kings</v>
      </c>
    </row>
    <row r="345" spans="1:34" x14ac:dyDescent="0.25">
      <c r="A345" s="1" t="s">
        <v>369</v>
      </c>
      <c r="B345" s="65">
        <v>44075</v>
      </c>
      <c r="C345" s="65"/>
      <c r="D345" s="1" t="s">
        <v>256</v>
      </c>
      <c r="E345" s="66">
        <v>584</v>
      </c>
      <c r="F345" s="66">
        <v>34</v>
      </c>
      <c r="G345" s="66">
        <v>31</v>
      </c>
      <c r="H345" s="1">
        <v>3</v>
      </c>
      <c r="I345" s="66">
        <v>0</v>
      </c>
      <c r="J345" s="66">
        <v>0</v>
      </c>
      <c r="K345" s="66">
        <v>0</v>
      </c>
      <c r="L345" s="66">
        <v>0</v>
      </c>
      <c r="M345" s="66">
        <v>0</v>
      </c>
      <c r="N345" s="66">
        <v>0</v>
      </c>
      <c r="O345" s="66">
        <v>0</v>
      </c>
      <c r="P345" s="66">
        <v>0</v>
      </c>
      <c r="Q345" s="66">
        <v>0</v>
      </c>
      <c r="R345" s="66">
        <v>0</v>
      </c>
      <c r="S345" s="66">
        <v>0</v>
      </c>
      <c r="T345" s="66">
        <v>0</v>
      </c>
      <c r="U345" s="66">
        <v>1</v>
      </c>
      <c r="V345" s="66">
        <v>0</v>
      </c>
      <c r="W345" s="66">
        <v>0</v>
      </c>
      <c r="X345" s="66">
        <v>0</v>
      </c>
      <c r="Y345" s="66">
        <v>0</v>
      </c>
      <c r="Z345" s="66">
        <v>0</v>
      </c>
      <c r="AA345" s="66">
        <v>0</v>
      </c>
      <c r="AB345" s="66">
        <v>0</v>
      </c>
      <c r="AC345" s="66">
        <v>7</v>
      </c>
      <c r="AD345" s="66">
        <v>0</v>
      </c>
      <c r="AE345" s="66">
        <v>0</v>
      </c>
      <c r="AF345" s="66">
        <v>0</v>
      </c>
      <c r="AG345" s="66" t="str">
        <f>VLOOKUP(BHRAF201920[[#This Row],[OrgID]],'Practice Panel'!$A$14:$F$129,4,FALSE)</f>
        <v>Barking</v>
      </c>
      <c r="AH345" s="66" t="str">
        <f>VLOOKUP(BHRAF201920[[#This Row],[OrgID]],'Practice Panel'!$A$14:$F$129,6,FALSE)</f>
        <v>West One</v>
      </c>
    </row>
    <row r="346" spans="1:34" x14ac:dyDescent="0.25">
      <c r="A346" s="1" t="s">
        <v>369</v>
      </c>
      <c r="B346" s="65">
        <v>44105</v>
      </c>
      <c r="C346" s="65">
        <v>44107</v>
      </c>
      <c r="D346" s="1" t="s">
        <v>224</v>
      </c>
      <c r="E346" s="66">
        <v>1851</v>
      </c>
      <c r="F346" s="66">
        <v>2</v>
      </c>
      <c r="G346" s="66">
        <v>2</v>
      </c>
      <c r="H346" s="1">
        <v>0</v>
      </c>
      <c r="I346" s="66">
        <v>0</v>
      </c>
      <c r="J346" s="66">
        <v>0</v>
      </c>
      <c r="K346" s="66">
        <v>0</v>
      </c>
      <c r="L346" s="66">
        <v>0</v>
      </c>
      <c r="M346" s="66">
        <v>0</v>
      </c>
      <c r="N346" s="66">
        <v>0</v>
      </c>
      <c r="O346" s="66">
        <v>0</v>
      </c>
      <c r="P346" s="66">
        <v>0</v>
      </c>
      <c r="Q346" s="66">
        <v>0</v>
      </c>
      <c r="R346" s="66">
        <v>0</v>
      </c>
      <c r="S346" s="66">
        <v>0</v>
      </c>
      <c r="T346" s="66">
        <v>0</v>
      </c>
      <c r="U346" s="66">
        <v>0</v>
      </c>
      <c r="V346" s="66">
        <v>0</v>
      </c>
      <c r="W346" s="66">
        <v>0</v>
      </c>
      <c r="X346" s="66">
        <v>0</v>
      </c>
      <c r="Y346" s="66">
        <v>0</v>
      </c>
      <c r="Z346" s="66">
        <v>0</v>
      </c>
      <c r="AA346" s="66">
        <v>0</v>
      </c>
      <c r="AB346" s="66">
        <v>0</v>
      </c>
      <c r="AC346" s="66">
        <v>3</v>
      </c>
      <c r="AD346" s="66">
        <v>0</v>
      </c>
      <c r="AE346" s="66">
        <v>0</v>
      </c>
      <c r="AF346" s="66">
        <v>0</v>
      </c>
      <c r="AG346" s="66" t="str">
        <f>VLOOKUP(BHRAF201920[[#This Row],[OrgID]],'Practice Panel'!$A$14:$F$129,4,FALSE)</f>
        <v>Barking</v>
      </c>
      <c r="AH346" s="66" t="str">
        <f>VLOOKUP(BHRAF201920[[#This Row],[OrgID]],'Practice Panel'!$A$14:$F$129,6,FALSE)</f>
        <v>East One</v>
      </c>
    </row>
    <row r="347" spans="1:34" x14ac:dyDescent="0.25">
      <c r="A347" s="1" t="s">
        <v>369</v>
      </c>
      <c r="B347" s="65">
        <v>44105</v>
      </c>
      <c r="C347" s="65">
        <v>44107</v>
      </c>
      <c r="D347" s="1" t="s">
        <v>304</v>
      </c>
      <c r="E347" s="66">
        <v>883</v>
      </c>
      <c r="F347" s="66">
        <v>3</v>
      </c>
      <c r="G347" s="66">
        <v>3</v>
      </c>
      <c r="H347" s="1">
        <v>0</v>
      </c>
      <c r="I347" s="66">
        <v>0</v>
      </c>
      <c r="J347" s="66">
        <v>0</v>
      </c>
      <c r="K347" s="66">
        <v>0</v>
      </c>
      <c r="L347" s="66">
        <v>0</v>
      </c>
      <c r="M347" s="66">
        <v>0</v>
      </c>
      <c r="N347" s="66">
        <v>0</v>
      </c>
      <c r="O347" s="66">
        <v>0</v>
      </c>
      <c r="P347" s="66">
        <v>0</v>
      </c>
      <c r="Q347" s="66">
        <v>0</v>
      </c>
      <c r="R347" s="66">
        <v>0</v>
      </c>
      <c r="S347" s="66">
        <v>0</v>
      </c>
      <c r="T347" s="66">
        <v>0</v>
      </c>
      <c r="U347" s="66">
        <v>0</v>
      </c>
      <c r="V347" s="66">
        <v>0</v>
      </c>
      <c r="W347" s="66">
        <v>0</v>
      </c>
      <c r="X347" s="66">
        <v>0</v>
      </c>
      <c r="Y347" s="66">
        <v>0</v>
      </c>
      <c r="Z347" s="66">
        <v>0</v>
      </c>
      <c r="AA347" s="66">
        <v>0</v>
      </c>
      <c r="AB347" s="66">
        <v>0</v>
      </c>
      <c r="AC347" s="66">
        <v>2</v>
      </c>
      <c r="AD347" s="66">
        <v>0</v>
      </c>
      <c r="AE347" s="66">
        <v>0</v>
      </c>
      <c r="AF347" s="66">
        <v>0</v>
      </c>
      <c r="AG347" s="66" t="str">
        <f>VLOOKUP(BHRAF201920[[#This Row],[OrgID]],'Practice Panel'!$A$14:$F$129,4,FALSE)</f>
        <v>Havering</v>
      </c>
      <c r="AH347" s="66" t="str">
        <f>VLOOKUP(BHRAF201920[[#This Row],[OrgID]],'Practice Panel'!$A$14:$F$129,6,FALSE)</f>
        <v>Havering North</v>
      </c>
    </row>
    <row r="348" spans="1:34" x14ac:dyDescent="0.25">
      <c r="A348" s="1" t="s">
        <v>369</v>
      </c>
      <c r="B348" s="65">
        <v>44105</v>
      </c>
      <c r="C348" s="65">
        <v>44107</v>
      </c>
      <c r="D348" s="1" t="s">
        <v>36</v>
      </c>
      <c r="E348" s="66">
        <v>2994</v>
      </c>
      <c r="F348" s="66">
        <v>4</v>
      </c>
      <c r="G348" s="66">
        <v>4</v>
      </c>
      <c r="H348" s="1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66">
        <v>0</v>
      </c>
      <c r="Z348" s="66">
        <v>0</v>
      </c>
      <c r="AA348" s="66">
        <v>0</v>
      </c>
      <c r="AB348" s="66">
        <v>0</v>
      </c>
      <c r="AC348" s="66">
        <v>3</v>
      </c>
      <c r="AD348" s="66">
        <v>0</v>
      </c>
      <c r="AE348" s="66">
        <v>0</v>
      </c>
      <c r="AF348" s="66">
        <v>0</v>
      </c>
      <c r="AG348" s="66" t="str">
        <f>VLOOKUP(BHRAF201920[[#This Row],[OrgID]],'Practice Panel'!$A$14:$F$129,4,FALSE)</f>
        <v>Redbridge</v>
      </c>
      <c r="AH348" s="66" t="str">
        <f>VLOOKUP(BHRAF201920[[#This Row],[OrgID]],'Practice Panel'!$A$14:$F$129,6,FALSE)</f>
        <v>Cranbrook</v>
      </c>
    </row>
    <row r="349" spans="1:34" x14ac:dyDescent="0.25">
      <c r="A349" s="1" t="s">
        <v>369</v>
      </c>
      <c r="B349" s="65">
        <v>44105</v>
      </c>
      <c r="C349" s="65">
        <v>44107</v>
      </c>
      <c r="D349" s="1" t="s">
        <v>57</v>
      </c>
      <c r="E349" s="66">
        <v>3789</v>
      </c>
      <c r="F349" s="66">
        <v>0</v>
      </c>
      <c r="G349" s="66">
        <v>0</v>
      </c>
      <c r="H349" s="1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66">
        <v>0</v>
      </c>
      <c r="Z349" s="66">
        <v>0</v>
      </c>
      <c r="AA349" s="66">
        <v>0</v>
      </c>
      <c r="AB349" s="66">
        <v>0</v>
      </c>
      <c r="AC349" s="66">
        <v>0</v>
      </c>
      <c r="AD349" s="66">
        <v>0</v>
      </c>
      <c r="AE349" s="66">
        <v>0</v>
      </c>
      <c r="AF349" s="66">
        <v>0</v>
      </c>
      <c r="AG349" s="66" t="str">
        <f>VLOOKUP(BHRAF201920[[#This Row],[OrgID]],'Practice Panel'!$A$14:$F$129,4,FALSE)</f>
        <v>Redbridge</v>
      </c>
      <c r="AH349" s="66" t="str">
        <f>VLOOKUP(BHRAF201920[[#This Row],[OrgID]],'Practice Panel'!$A$14:$F$129,6,FALSE)</f>
        <v>Seven Kings</v>
      </c>
    </row>
    <row r="350" spans="1:34" x14ac:dyDescent="0.25">
      <c r="A350" s="1" t="s">
        <v>369</v>
      </c>
      <c r="B350" s="65">
        <v>44105</v>
      </c>
      <c r="C350" s="65">
        <v>44107</v>
      </c>
      <c r="D350" s="1" t="s">
        <v>87</v>
      </c>
      <c r="E350" s="66">
        <v>3855</v>
      </c>
      <c r="F350" s="66">
        <v>49</v>
      </c>
      <c r="G350" s="66">
        <v>49</v>
      </c>
      <c r="H350" s="1">
        <v>0</v>
      </c>
      <c r="I350" s="66">
        <v>0</v>
      </c>
      <c r="J350" s="66">
        <v>0</v>
      </c>
      <c r="K350" s="66">
        <v>0</v>
      </c>
      <c r="L350" s="66">
        <v>0</v>
      </c>
      <c r="M350" s="66">
        <v>0</v>
      </c>
      <c r="N350" s="66">
        <v>0</v>
      </c>
      <c r="O350" s="66">
        <v>0</v>
      </c>
      <c r="P350" s="66">
        <v>0</v>
      </c>
      <c r="Q350" s="66">
        <v>0</v>
      </c>
      <c r="R350" s="66">
        <v>0</v>
      </c>
      <c r="S350" s="66">
        <v>0</v>
      </c>
      <c r="T350" s="66">
        <v>0</v>
      </c>
      <c r="U350" s="66">
        <v>0</v>
      </c>
      <c r="V350" s="66">
        <v>0</v>
      </c>
      <c r="W350" s="66">
        <v>0</v>
      </c>
      <c r="X350" s="66">
        <v>0</v>
      </c>
      <c r="Y350" s="66">
        <v>0</v>
      </c>
      <c r="Z350" s="66">
        <v>0</v>
      </c>
      <c r="AA350" s="66">
        <v>0</v>
      </c>
      <c r="AB350" s="66">
        <v>0</v>
      </c>
      <c r="AC350" s="66">
        <v>1</v>
      </c>
      <c r="AD350" s="66">
        <v>0</v>
      </c>
      <c r="AE350" s="66">
        <v>0</v>
      </c>
      <c r="AF350" s="66">
        <v>0</v>
      </c>
      <c r="AG350" s="66" t="str">
        <f>VLOOKUP(BHRAF201920[[#This Row],[OrgID]],'Practice Panel'!$A$14:$F$129,4,FALSE)</f>
        <v>Redbridge</v>
      </c>
      <c r="AH350" s="66" t="str">
        <f>VLOOKUP(BHRAF201920[[#This Row],[OrgID]],'Practice Panel'!$A$14:$F$129,6,FALSE)</f>
        <v>Wanstead &amp; Woodford</v>
      </c>
    </row>
    <row r="351" spans="1:34" x14ac:dyDescent="0.25">
      <c r="A351" s="1" t="s">
        <v>369</v>
      </c>
      <c r="B351" s="65">
        <v>44105</v>
      </c>
      <c r="C351" s="65">
        <v>44107</v>
      </c>
      <c r="D351" s="1" t="s">
        <v>97</v>
      </c>
      <c r="E351" s="66">
        <v>5213</v>
      </c>
      <c r="F351" s="66">
        <v>4</v>
      </c>
      <c r="G351" s="66">
        <v>4</v>
      </c>
      <c r="H351" s="1">
        <v>0</v>
      </c>
      <c r="I351" s="66">
        <v>0</v>
      </c>
      <c r="J351" s="66">
        <v>0</v>
      </c>
      <c r="K351" s="66">
        <v>0</v>
      </c>
      <c r="L351" s="66">
        <v>0</v>
      </c>
      <c r="M351" s="66">
        <v>0</v>
      </c>
      <c r="N351" s="66">
        <v>0</v>
      </c>
      <c r="O351" s="66">
        <v>0</v>
      </c>
      <c r="P351" s="66">
        <v>0</v>
      </c>
      <c r="Q351" s="66">
        <v>0</v>
      </c>
      <c r="R351" s="66">
        <v>0</v>
      </c>
      <c r="S351" s="66">
        <v>0</v>
      </c>
      <c r="T351" s="66">
        <v>0</v>
      </c>
      <c r="U351" s="66">
        <v>0</v>
      </c>
      <c r="V351" s="66">
        <v>0</v>
      </c>
      <c r="W351" s="66">
        <v>0</v>
      </c>
      <c r="X351" s="66">
        <v>0</v>
      </c>
      <c r="Y351" s="66">
        <v>0</v>
      </c>
      <c r="Z351" s="66">
        <v>0</v>
      </c>
      <c r="AA351" s="66">
        <v>0</v>
      </c>
      <c r="AB351" s="66">
        <v>0</v>
      </c>
      <c r="AC351" s="66">
        <v>6</v>
      </c>
      <c r="AD351" s="66">
        <v>0</v>
      </c>
      <c r="AE351" s="66">
        <v>0</v>
      </c>
      <c r="AF351" s="66">
        <v>0</v>
      </c>
      <c r="AG351" s="66" t="str">
        <f>VLOOKUP(BHRAF201920[[#This Row],[OrgID]],'Practice Panel'!$A$14:$F$129,4,FALSE)</f>
        <v>Redbridge</v>
      </c>
      <c r="AH351" s="66" t="str">
        <f>VLOOKUP(BHRAF201920[[#This Row],[OrgID]],'Practice Panel'!$A$14:$F$129,6,FALSE)</f>
        <v>Loxford</v>
      </c>
    </row>
    <row r="352" spans="1:34" x14ac:dyDescent="0.25">
      <c r="A352" s="1" t="s">
        <v>369</v>
      </c>
      <c r="B352" s="65">
        <v>44105</v>
      </c>
      <c r="C352" s="65">
        <v>44107</v>
      </c>
      <c r="D352" s="1" t="s">
        <v>294</v>
      </c>
      <c r="E352" s="66">
        <v>2521</v>
      </c>
      <c r="F352" s="66">
        <v>36</v>
      </c>
      <c r="G352" s="66">
        <v>36</v>
      </c>
      <c r="H352" s="1">
        <v>0</v>
      </c>
      <c r="I352" s="66">
        <v>0</v>
      </c>
      <c r="J352" s="66">
        <v>0</v>
      </c>
      <c r="K352" s="66">
        <v>0</v>
      </c>
      <c r="L352" s="66">
        <v>0</v>
      </c>
      <c r="M352" s="66">
        <v>0</v>
      </c>
      <c r="N352" s="66">
        <v>0</v>
      </c>
      <c r="O352" s="66">
        <v>0</v>
      </c>
      <c r="P352" s="66">
        <v>0</v>
      </c>
      <c r="Q352" s="66">
        <v>0</v>
      </c>
      <c r="R352" s="66">
        <v>0</v>
      </c>
      <c r="S352" s="66">
        <v>0</v>
      </c>
      <c r="T352" s="66">
        <v>0</v>
      </c>
      <c r="U352" s="66">
        <v>0</v>
      </c>
      <c r="V352" s="66">
        <v>0</v>
      </c>
      <c r="W352" s="66">
        <v>0</v>
      </c>
      <c r="X352" s="66">
        <v>0</v>
      </c>
      <c r="Y352" s="66">
        <v>0</v>
      </c>
      <c r="Z352" s="66">
        <v>0</v>
      </c>
      <c r="AA352" s="66">
        <v>0</v>
      </c>
      <c r="AB352" s="66">
        <v>0</v>
      </c>
      <c r="AC352" s="66">
        <v>5</v>
      </c>
      <c r="AD352" s="66">
        <v>0</v>
      </c>
      <c r="AE352" s="66">
        <v>0</v>
      </c>
      <c r="AF352" s="66">
        <v>0</v>
      </c>
      <c r="AG352" s="66" t="str">
        <f>VLOOKUP(BHRAF201920[[#This Row],[OrgID]],'Practice Panel'!$A$14:$F$129,4,FALSE)</f>
        <v>Havering</v>
      </c>
      <c r="AH352" s="66" t="str">
        <f>VLOOKUP(BHRAF201920[[#This Row],[OrgID]],'Practice Panel'!$A$14:$F$129,6,FALSE)</f>
        <v>Havering Crest</v>
      </c>
    </row>
    <row r="353" spans="1:34" x14ac:dyDescent="0.25">
      <c r="A353" s="1" t="s">
        <v>369</v>
      </c>
      <c r="B353" s="65">
        <v>44105</v>
      </c>
      <c r="C353" s="65">
        <v>44107</v>
      </c>
      <c r="D353" s="1" t="s">
        <v>318</v>
      </c>
      <c r="E353" s="66">
        <v>3861</v>
      </c>
      <c r="F353" s="66">
        <v>3</v>
      </c>
      <c r="G353" s="66">
        <v>3</v>
      </c>
      <c r="H353" s="1">
        <v>0</v>
      </c>
      <c r="I353" s="66">
        <v>0</v>
      </c>
      <c r="J353" s="66">
        <v>0</v>
      </c>
      <c r="K353" s="66">
        <v>0</v>
      </c>
      <c r="L353" s="66">
        <v>0</v>
      </c>
      <c r="M353" s="66">
        <v>0</v>
      </c>
      <c r="N353" s="66">
        <v>0</v>
      </c>
      <c r="O353" s="66">
        <v>0</v>
      </c>
      <c r="P353" s="66">
        <v>0</v>
      </c>
      <c r="Q353" s="66">
        <v>0</v>
      </c>
      <c r="R353" s="66">
        <v>0</v>
      </c>
      <c r="S353" s="66">
        <v>0</v>
      </c>
      <c r="T353" s="66">
        <v>0</v>
      </c>
      <c r="U353" s="66">
        <v>0</v>
      </c>
      <c r="V353" s="66">
        <v>0</v>
      </c>
      <c r="W353" s="66">
        <v>0</v>
      </c>
      <c r="X353" s="66">
        <v>0</v>
      </c>
      <c r="Y353" s="66">
        <v>0</v>
      </c>
      <c r="Z353" s="66">
        <v>0</v>
      </c>
      <c r="AA353" s="66">
        <v>0</v>
      </c>
      <c r="AB353" s="66">
        <v>0</v>
      </c>
      <c r="AC353" s="66">
        <v>2</v>
      </c>
      <c r="AD353" s="66">
        <v>0</v>
      </c>
      <c r="AE353" s="66">
        <v>0</v>
      </c>
      <c r="AF353" s="66">
        <v>0</v>
      </c>
      <c r="AG353" s="66" t="str">
        <f>VLOOKUP(BHRAF201920[[#This Row],[OrgID]],'Practice Panel'!$A$14:$F$129,4,FALSE)</f>
        <v>Havering</v>
      </c>
      <c r="AH353" s="66" t="str">
        <f>VLOOKUP(BHRAF201920[[#This Row],[OrgID]],'Practice Panel'!$A$14:$F$129,6,FALSE)</f>
        <v>Havering North</v>
      </c>
    </row>
    <row r="354" spans="1:34" x14ac:dyDescent="0.25">
      <c r="A354" s="1" t="s">
        <v>369</v>
      </c>
      <c r="B354" s="65">
        <v>44105</v>
      </c>
      <c r="C354" s="65">
        <v>44107</v>
      </c>
      <c r="D354" s="1" t="s">
        <v>342</v>
      </c>
      <c r="E354" s="66">
        <v>1109</v>
      </c>
      <c r="F354" s="66">
        <v>1</v>
      </c>
      <c r="G354" s="66">
        <v>1</v>
      </c>
      <c r="H354" s="1">
        <v>0</v>
      </c>
      <c r="I354" s="66">
        <v>0</v>
      </c>
      <c r="J354" s="66">
        <v>0</v>
      </c>
      <c r="K354" s="66">
        <v>0</v>
      </c>
      <c r="L354" s="66">
        <v>0</v>
      </c>
      <c r="M354" s="66">
        <v>0</v>
      </c>
      <c r="N354" s="66">
        <v>0</v>
      </c>
      <c r="O354" s="66">
        <v>0</v>
      </c>
      <c r="P354" s="66">
        <v>0</v>
      </c>
      <c r="Q354" s="66">
        <v>0</v>
      </c>
      <c r="R354" s="66">
        <v>0</v>
      </c>
      <c r="S354" s="66">
        <v>0</v>
      </c>
      <c r="T354" s="66">
        <v>0</v>
      </c>
      <c r="U354" s="66">
        <v>0</v>
      </c>
      <c r="V354" s="66">
        <v>0</v>
      </c>
      <c r="W354" s="66">
        <v>0</v>
      </c>
      <c r="X354" s="66">
        <v>0</v>
      </c>
      <c r="Y354" s="66">
        <v>0</v>
      </c>
      <c r="Z354" s="66">
        <v>0</v>
      </c>
      <c r="AA354" s="66">
        <v>0</v>
      </c>
      <c r="AB354" s="66">
        <v>0</v>
      </c>
      <c r="AC354" s="66">
        <v>4</v>
      </c>
      <c r="AD354" s="66">
        <v>0</v>
      </c>
      <c r="AE354" s="66">
        <v>0</v>
      </c>
      <c r="AF354" s="66">
        <v>0</v>
      </c>
      <c r="AG354" s="66" t="str">
        <f>VLOOKUP(BHRAF201920[[#This Row],[OrgID]],'Practice Panel'!$A$14:$F$129,4,FALSE)</f>
        <v>Havering</v>
      </c>
      <c r="AH354" s="66" t="str">
        <f>VLOOKUP(BHRAF201920[[#This Row],[OrgID]],'Practice Panel'!$A$14:$F$129,6,FALSE)</f>
        <v>Havering South</v>
      </c>
    </row>
    <row r="355" spans="1:34" x14ac:dyDescent="0.25">
      <c r="A355" s="1" t="s">
        <v>369</v>
      </c>
      <c r="B355" s="65">
        <v>44105</v>
      </c>
      <c r="C355" s="65">
        <v>44107</v>
      </c>
      <c r="D355" s="1" t="s">
        <v>254</v>
      </c>
      <c r="E355" s="66">
        <v>2255</v>
      </c>
      <c r="F355" s="66">
        <v>4</v>
      </c>
      <c r="G355" s="66">
        <v>4</v>
      </c>
      <c r="H355" s="1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66">
        <v>0</v>
      </c>
      <c r="Z355" s="66">
        <v>0</v>
      </c>
      <c r="AA355" s="66">
        <v>0</v>
      </c>
      <c r="AB355" s="66">
        <v>0</v>
      </c>
      <c r="AC355" s="66">
        <v>6</v>
      </c>
      <c r="AD355" s="66">
        <v>0</v>
      </c>
      <c r="AE355" s="66">
        <v>0</v>
      </c>
      <c r="AF355" s="66">
        <v>0</v>
      </c>
      <c r="AG355" s="66" t="str">
        <f>VLOOKUP(BHRAF201920[[#This Row],[OrgID]],'Practice Panel'!$A$14:$F$129,4,FALSE)</f>
        <v>Barking</v>
      </c>
      <c r="AH355" s="66" t="str">
        <f>VLOOKUP(BHRAF201920[[#This Row],[OrgID]],'Practice Panel'!$A$14:$F$129,6,FALSE)</f>
        <v>West One</v>
      </c>
    </row>
    <row r="356" spans="1:34" x14ac:dyDescent="0.25">
      <c r="A356" s="1" t="s">
        <v>369</v>
      </c>
      <c r="B356" s="65">
        <v>44105</v>
      </c>
      <c r="C356" s="65">
        <v>44107</v>
      </c>
      <c r="D356" s="1" t="s">
        <v>350</v>
      </c>
      <c r="E356" s="66">
        <v>2231</v>
      </c>
      <c r="F356" s="66">
        <v>13</v>
      </c>
      <c r="G356" s="66">
        <v>13</v>
      </c>
      <c r="H356" s="1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66">
        <v>0</v>
      </c>
      <c r="Z356" s="66">
        <v>0</v>
      </c>
      <c r="AA356" s="66">
        <v>0</v>
      </c>
      <c r="AB356" s="66">
        <v>0</v>
      </c>
      <c r="AC356" s="66">
        <v>6</v>
      </c>
      <c r="AD356" s="66">
        <v>0</v>
      </c>
      <c r="AE356" s="66">
        <v>0</v>
      </c>
      <c r="AF356" s="66">
        <v>0</v>
      </c>
      <c r="AG356" s="66" t="str">
        <f>VLOOKUP(BHRAF201920[[#This Row],[OrgID]],'Practice Panel'!$A$14:$F$129,4,FALSE)</f>
        <v>Havering</v>
      </c>
      <c r="AH356" s="66" t="str">
        <f>VLOOKUP(BHRAF201920[[#This Row],[OrgID]],'Practice Panel'!$A$14:$F$129,6,FALSE)</f>
        <v>Havering South</v>
      </c>
    </row>
    <row r="357" spans="1:34" x14ac:dyDescent="0.25">
      <c r="A357" s="1" t="s">
        <v>369</v>
      </c>
      <c r="B357" s="65">
        <v>44105</v>
      </c>
      <c r="C357" s="65">
        <v>44107</v>
      </c>
      <c r="D357" s="1" t="s">
        <v>308</v>
      </c>
      <c r="E357" s="66">
        <v>1018</v>
      </c>
      <c r="F357" s="66">
        <v>20</v>
      </c>
      <c r="G357" s="66">
        <v>20</v>
      </c>
      <c r="H357" s="1">
        <v>0</v>
      </c>
      <c r="I357" s="66">
        <v>0</v>
      </c>
      <c r="J357" s="66">
        <v>0</v>
      </c>
      <c r="K357" s="66">
        <v>0</v>
      </c>
      <c r="L357" s="66">
        <v>0</v>
      </c>
      <c r="M357" s="66">
        <v>0</v>
      </c>
      <c r="N357" s="66">
        <v>0</v>
      </c>
      <c r="O357" s="66">
        <v>0</v>
      </c>
      <c r="P357" s="66">
        <v>0</v>
      </c>
      <c r="Q357" s="66">
        <v>0</v>
      </c>
      <c r="R357" s="66">
        <v>0</v>
      </c>
      <c r="S357" s="66">
        <v>0</v>
      </c>
      <c r="T357" s="66">
        <v>0</v>
      </c>
      <c r="U357" s="66">
        <v>0</v>
      </c>
      <c r="V357" s="66">
        <v>0</v>
      </c>
      <c r="W357" s="66">
        <v>0</v>
      </c>
      <c r="X357" s="66">
        <v>0</v>
      </c>
      <c r="Y357" s="66">
        <v>0</v>
      </c>
      <c r="Z357" s="66">
        <v>0</v>
      </c>
      <c r="AA357" s="66">
        <v>0</v>
      </c>
      <c r="AB357" s="66">
        <v>0</v>
      </c>
      <c r="AC357" s="66">
        <v>1</v>
      </c>
      <c r="AD357" s="66">
        <v>0</v>
      </c>
      <c r="AE357" s="66">
        <v>0</v>
      </c>
      <c r="AF357" s="66">
        <v>0</v>
      </c>
      <c r="AG357" s="66" t="str">
        <f>VLOOKUP(BHRAF201920[[#This Row],[OrgID]],'Practice Panel'!$A$14:$F$129,4,FALSE)</f>
        <v>Havering</v>
      </c>
      <c r="AH357" s="66" t="str">
        <f>VLOOKUP(BHRAF201920[[#This Row],[OrgID]],'Practice Panel'!$A$14:$F$129,6,FALSE)</f>
        <v>Havering North</v>
      </c>
    </row>
    <row r="358" spans="1:34" x14ac:dyDescent="0.25">
      <c r="A358" s="1" t="s">
        <v>369</v>
      </c>
      <c r="B358" s="65">
        <v>44105</v>
      </c>
      <c r="C358" s="65">
        <v>44107</v>
      </c>
      <c r="D358" s="1" t="s">
        <v>252</v>
      </c>
      <c r="E358" s="66">
        <v>1577</v>
      </c>
      <c r="F358" s="66">
        <v>13</v>
      </c>
      <c r="G358" s="66">
        <v>13</v>
      </c>
      <c r="H358" s="1">
        <v>0</v>
      </c>
      <c r="I358" s="66">
        <v>0</v>
      </c>
      <c r="J358" s="66">
        <v>0</v>
      </c>
      <c r="K358" s="66">
        <v>0</v>
      </c>
      <c r="L358" s="66">
        <v>0</v>
      </c>
      <c r="M358" s="66">
        <v>0</v>
      </c>
      <c r="N358" s="66">
        <v>0</v>
      </c>
      <c r="O358" s="66">
        <v>0</v>
      </c>
      <c r="P358" s="66">
        <v>0</v>
      </c>
      <c r="Q358" s="66">
        <v>0</v>
      </c>
      <c r="R358" s="66">
        <v>0</v>
      </c>
      <c r="S358" s="66">
        <v>0</v>
      </c>
      <c r="T358" s="66">
        <v>0</v>
      </c>
      <c r="U358" s="66">
        <v>0</v>
      </c>
      <c r="V358" s="66">
        <v>0</v>
      </c>
      <c r="W358" s="66">
        <v>0</v>
      </c>
      <c r="X358" s="66">
        <v>0</v>
      </c>
      <c r="Y358" s="66">
        <v>0</v>
      </c>
      <c r="Z358" s="66">
        <v>0</v>
      </c>
      <c r="AA358" s="66">
        <v>0</v>
      </c>
      <c r="AB358" s="66">
        <v>0</v>
      </c>
      <c r="AC358" s="66">
        <v>3</v>
      </c>
      <c r="AD358" s="66">
        <v>0</v>
      </c>
      <c r="AE358" s="66">
        <v>0</v>
      </c>
      <c r="AF358" s="66">
        <v>0</v>
      </c>
      <c r="AG358" s="66" t="str">
        <f>VLOOKUP(BHRAF201920[[#This Row],[OrgID]],'Practice Panel'!$A$14:$F$129,4,FALSE)</f>
        <v>Barking</v>
      </c>
      <c r="AH358" s="66" t="str">
        <f>VLOOKUP(BHRAF201920[[#This Row],[OrgID]],'Practice Panel'!$A$14:$F$129,6,FALSE)</f>
        <v>West One</v>
      </c>
    </row>
    <row r="359" spans="1:34" x14ac:dyDescent="0.25">
      <c r="A359" s="1" t="s">
        <v>369</v>
      </c>
      <c r="B359" s="65">
        <v>44105</v>
      </c>
      <c r="C359" s="65">
        <v>44107</v>
      </c>
      <c r="D359" s="1" t="s">
        <v>286</v>
      </c>
      <c r="E359" s="66">
        <v>1579</v>
      </c>
      <c r="F359" s="66">
        <v>6</v>
      </c>
      <c r="G359" s="66">
        <v>6</v>
      </c>
      <c r="H359" s="1">
        <v>0</v>
      </c>
      <c r="I359" s="66">
        <v>0</v>
      </c>
      <c r="J359" s="66">
        <v>0</v>
      </c>
      <c r="K359" s="66">
        <v>0</v>
      </c>
      <c r="L359" s="66">
        <v>0</v>
      </c>
      <c r="M359" s="66">
        <v>0</v>
      </c>
      <c r="N359" s="66">
        <v>0</v>
      </c>
      <c r="O359" s="66">
        <v>0</v>
      </c>
      <c r="P359" s="66">
        <v>0</v>
      </c>
      <c r="Q359" s="66">
        <v>0</v>
      </c>
      <c r="R359" s="66">
        <v>0</v>
      </c>
      <c r="S359" s="66">
        <v>0</v>
      </c>
      <c r="T359" s="66">
        <v>0</v>
      </c>
      <c r="U359" s="66">
        <v>0</v>
      </c>
      <c r="V359" s="66">
        <v>0</v>
      </c>
      <c r="W359" s="66">
        <v>0</v>
      </c>
      <c r="X359" s="66">
        <v>0</v>
      </c>
      <c r="Y359" s="66">
        <v>0</v>
      </c>
      <c r="Z359" s="66">
        <v>0</v>
      </c>
      <c r="AA359" s="66">
        <v>0</v>
      </c>
      <c r="AB359" s="66">
        <v>0</v>
      </c>
      <c r="AC359" s="66">
        <v>2</v>
      </c>
      <c r="AD359" s="66">
        <v>0</v>
      </c>
      <c r="AE359" s="66">
        <v>0</v>
      </c>
      <c r="AF359" s="66">
        <v>0</v>
      </c>
      <c r="AG359" s="66" t="str">
        <f>VLOOKUP(BHRAF201920[[#This Row],[OrgID]],'Practice Panel'!$A$14:$F$129,4,FALSE)</f>
        <v>Havering</v>
      </c>
      <c r="AH359" s="66" t="str">
        <f>VLOOKUP(BHRAF201920[[#This Row],[OrgID]],'Practice Panel'!$A$14:$F$129,6,FALSE)</f>
        <v>Havering Crest</v>
      </c>
    </row>
    <row r="360" spans="1:34" x14ac:dyDescent="0.25">
      <c r="A360" s="1" t="s">
        <v>369</v>
      </c>
      <c r="B360" s="65">
        <v>44105</v>
      </c>
      <c r="C360" s="65">
        <v>44107</v>
      </c>
      <c r="D360" s="1" t="s">
        <v>310</v>
      </c>
      <c r="E360" s="66">
        <v>1377</v>
      </c>
      <c r="F360" s="66">
        <v>3</v>
      </c>
      <c r="G360" s="66">
        <v>3</v>
      </c>
      <c r="H360" s="1">
        <v>0</v>
      </c>
      <c r="I360" s="66">
        <v>0</v>
      </c>
      <c r="J360" s="66">
        <v>0</v>
      </c>
      <c r="K360" s="66">
        <v>0</v>
      </c>
      <c r="L360" s="66">
        <v>0</v>
      </c>
      <c r="M360" s="66">
        <v>0</v>
      </c>
      <c r="N360" s="66">
        <v>0</v>
      </c>
      <c r="O360" s="66">
        <v>0</v>
      </c>
      <c r="P360" s="66">
        <v>0</v>
      </c>
      <c r="Q360" s="66">
        <v>0</v>
      </c>
      <c r="R360" s="66">
        <v>0</v>
      </c>
      <c r="S360" s="66">
        <v>0</v>
      </c>
      <c r="T360" s="66">
        <v>0</v>
      </c>
      <c r="U360" s="66">
        <v>0</v>
      </c>
      <c r="V360" s="66">
        <v>0</v>
      </c>
      <c r="W360" s="66">
        <v>0</v>
      </c>
      <c r="X360" s="66">
        <v>0</v>
      </c>
      <c r="Y360" s="66">
        <v>0</v>
      </c>
      <c r="Z360" s="66">
        <v>0</v>
      </c>
      <c r="AA360" s="66">
        <v>0</v>
      </c>
      <c r="AB360" s="66">
        <v>0</v>
      </c>
      <c r="AC360" s="66">
        <v>2</v>
      </c>
      <c r="AD360" s="66">
        <v>0</v>
      </c>
      <c r="AE360" s="66">
        <v>0</v>
      </c>
      <c r="AF360" s="66">
        <v>0</v>
      </c>
      <c r="AG360" s="66" t="str">
        <f>VLOOKUP(BHRAF201920[[#This Row],[OrgID]],'Practice Panel'!$A$14:$F$129,4,FALSE)</f>
        <v>Havering</v>
      </c>
      <c r="AH360" s="66" t="str">
        <f>VLOOKUP(BHRAF201920[[#This Row],[OrgID]],'Practice Panel'!$A$14:$F$129,6,FALSE)</f>
        <v>Havering North</v>
      </c>
    </row>
    <row r="361" spans="1:34" x14ac:dyDescent="0.25">
      <c r="A361" s="1" t="s">
        <v>369</v>
      </c>
      <c r="B361" s="65">
        <v>44105</v>
      </c>
      <c r="C361" s="65">
        <v>44107</v>
      </c>
      <c r="D361" s="1" t="s">
        <v>70</v>
      </c>
      <c r="E361" s="66">
        <v>3045</v>
      </c>
      <c r="F361" s="66">
        <v>10</v>
      </c>
      <c r="G361" s="66">
        <v>10</v>
      </c>
      <c r="H361" s="1">
        <v>0</v>
      </c>
      <c r="I361" s="66">
        <v>0</v>
      </c>
      <c r="J361" s="66">
        <v>0</v>
      </c>
      <c r="K361" s="66">
        <v>0</v>
      </c>
      <c r="L361" s="66">
        <v>0</v>
      </c>
      <c r="M361" s="66">
        <v>0</v>
      </c>
      <c r="N361" s="66">
        <v>0</v>
      </c>
      <c r="O361" s="66">
        <v>0</v>
      </c>
      <c r="P361" s="66">
        <v>0</v>
      </c>
      <c r="Q361" s="66">
        <v>0</v>
      </c>
      <c r="R361" s="66">
        <v>0</v>
      </c>
      <c r="S361" s="66">
        <v>0</v>
      </c>
      <c r="T361" s="66">
        <v>0</v>
      </c>
      <c r="U361" s="66">
        <v>0</v>
      </c>
      <c r="V361" s="66">
        <v>0</v>
      </c>
      <c r="W361" s="66">
        <v>0</v>
      </c>
      <c r="X361" s="66">
        <v>0</v>
      </c>
      <c r="Y361" s="66">
        <v>0</v>
      </c>
      <c r="Z361" s="66">
        <v>0</v>
      </c>
      <c r="AA361" s="66">
        <v>0</v>
      </c>
      <c r="AB361" s="66">
        <v>0</v>
      </c>
      <c r="AC361" s="66">
        <v>1</v>
      </c>
      <c r="AD361" s="66">
        <v>0</v>
      </c>
      <c r="AE361" s="66">
        <v>0</v>
      </c>
      <c r="AF361" s="66">
        <v>0</v>
      </c>
      <c r="AG361" s="66" t="str">
        <f>VLOOKUP(BHRAF201920[[#This Row],[OrgID]],'Practice Panel'!$A$14:$F$129,4,FALSE)</f>
        <v>Redbridge</v>
      </c>
      <c r="AH361" s="66" t="str">
        <f>VLOOKUP(BHRAF201920[[#This Row],[OrgID]],'Practice Panel'!$A$14:$F$129,6,FALSE)</f>
        <v>Seven Kings</v>
      </c>
    </row>
    <row r="362" spans="1:34" x14ac:dyDescent="0.25">
      <c r="A362" s="1" t="s">
        <v>369</v>
      </c>
      <c r="B362" s="65">
        <v>44105</v>
      </c>
      <c r="C362" s="65">
        <v>44107</v>
      </c>
      <c r="D362" s="1" t="s">
        <v>66</v>
      </c>
      <c r="E362" s="66">
        <v>1661</v>
      </c>
      <c r="F362" s="66">
        <v>32</v>
      </c>
      <c r="G362" s="66">
        <v>32</v>
      </c>
      <c r="H362" s="1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66">
        <v>0</v>
      </c>
      <c r="Z362" s="66">
        <v>0</v>
      </c>
      <c r="AA362" s="66">
        <v>0</v>
      </c>
      <c r="AB362" s="66">
        <v>0</v>
      </c>
      <c r="AC362" s="66">
        <v>2</v>
      </c>
      <c r="AD362" s="66">
        <v>0</v>
      </c>
      <c r="AE362" s="66">
        <v>0</v>
      </c>
      <c r="AF362" s="66">
        <v>0</v>
      </c>
      <c r="AG362" s="66" t="str">
        <f>VLOOKUP(BHRAF201920[[#This Row],[OrgID]],'Practice Panel'!$A$14:$F$129,4,FALSE)</f>
        <v>Redbridge</v>
      </c>
      <c r="AH362" s="66" t="str">
        <f>VLOOKUP(BHRAF201920[[#This Row],[OrgID]],'Practice Panel'!$A$14:$F$129,6,FALSE)</f>
        <v>Seven Kings</v>
      </c>
    </row>
    <row r="363" spans="1:34" x14ac:dyDescent="0.25">
      <c r="A363" s="1" t="s">
        <v>369</v>
      </c>
      <c r="B363" s="65">
        <v>44105</v>
      </c>
      <c r="C363" s="65">
        <v>44107</v>
      </c>
      <c r="D363" s="1" t="s">
        <v>51</v>
      </c>
      <c r="E363" s="66">
        <v>1114</v>
      </c>
      <c r="F363" s="66">
        <v>5</v>
      </c>
      <c r="G363" s="66">
        <v>5</v>
      </c>
      <c r="H363" s="1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66">
        <v>0</v>
      </c>
      <c r="Z363" s="66">
        <v>0</v>
      </c>
      <c r="AA363" s="66">
        <v>0</v>
      </c>
      <c r="AB363" s="66">
        <v>0</v>
      </c>
      <c r="AC363" s="66">
        <v>1</v>
      </c>
      <c r="AD363" s="66">
        <v>0</v>
      </c>
      <c r="AE363" s="66">
        <v>0</v>
      </c>
      <c r="AF363" s="66">
        <v>0</v>
      </c>
      <c r="AG363" s="66" t="str">
        <f>VLOOKUP(BHRAF201920[[#This Row],[OrgID]],'Practice Panel'!$A$14:$F$129,4,FALSE)</f>
        <v>Redbridge</v>
      </c>
      <c r="AH363" s="66" t="str">
        <f>VLOOKUP(BHRAF201920[[#This Row],[OrgID]],'Practice Panel'!$A$14:$F$129,6,FALSE)</f>
        <v>Fairlop</v>
      </c>
    </row>
    <row r="364" spans="1:34" x14ac:dyDescent="0.25">
      <c r="A364" s="1" t="s">
        <v>369</v>
      </c>
      <c r="B364" s="65">
        <v>44105</v>
      </c>
      <c r="C364" s="65">
        <v>44107</v>
      </c>
      <c r="D364" s="1" t="s">
        <v>38</v>
      </c>
      <c r="E364" s="66">
        <v>537</v>
      </c>
      <c r="F364" s="66">
        <v>1</v>
      </c>
      <c r="G364" s="66">
        <v>1</v>
      </c>
      <c r="H364" s="1">
        <v>0</v>
      </c>
      <c r="I364" s="66">
        <v>0</v>
      </c>
      <c r="J364" s="66">
        <v>0</v>
      </c>
      <c r="K364" s="66">
        <v>0</v>
      </c>
      <c r="L364" s="66">
        <v>0</v>
      </c>
      <c r="M364" s="66">
        <v>0</v>
      </c>
      <c r="N364" s="66">
        <v>0</v>
      </c>
      <c r="O364" s="66">
        <v>0</v>
      </c>
      <c r="P364" s="66">
        <v>0</v>
      </c>
      <c r="Q364" s="66">
        <v>0</v>
      </c>
      <c r="R364" s="66">
        <v>0</v>
      </c>
      <c r="S364" s="66">
        <v>0</v>
      </c>
      <c r="T364" s="66">
        <v>0</v>
      </c>
      <c r="U364" s="66">
        <v>0</v>
      </c>
      <c r="V364" s="66">
        <v>0</v>
      </c>
      <c r="W364" s="66">
        <v>0</v>
      </c>
      <c r="X364" s="66">
        <v>0</v>
      </c>
      <c r="Y364" s="66">
        <v>0</v>
      </c>
      <c r="Z364" s="66">
        <v>0</v>
      </c>
      <c r="AA364" s="66">
        <v>0</v>
      </c>
      <c r="AB364" s="66">
        <v>0</v>
      </c>
      <c r="AC364" s="66">
        <v>2</v>
      </c>
      <c r="AD364" s="66">
        <v>0</v>
      </c>
      <c r="AE364" s="66">
        <v>0</v>
      </c>
      <c r="AF364" s="66">
        <v>0</v>
      </c>
      <c r="AG364" s="66" t="str">
        <f>VLOOKUP(BHRAF201920[[#This Row],[OrgID]],'Practice Panel'!$A$14:$F$129,4,FALSE)</f>
        <v>Redbridge</v>
      </c>
      <c r="AH364" s="66" t="str">
        <f>VLOOKUP(BHRAF201920[[#This Row],[OrgID]],'Practice Panel'!$A$14:$F$129,6,FALSE)</f>
        <v>Cranbrook</v>
      </c>
    </row>
    <row r="365" spans="1:34" x14ac:dyDescent="0.25">
      <c r="A365" s="1" t="s">
        <v>369</v>
      </c>
      <c r="B365" s="65">
        <v>44105</v>
      </c>
      <c r="C365" s="65">
        <v>44107</v>
      </c>
      <c r="D365" s="1" t="s">
        <v>28</v>
      </c>
      <c r="E365" s="66">
        <v>3077</v>
      </c>
      <c r="F365" s="66">
        <v>47</v>
      </c>
      <c r="G365" s="66">
        <v>47</v>
      </c>
      <c r="H365" s="1">
        <v>0</v>
      </c>
      <c r="I365" s="66">
        <v>0</v>
      </c>
      <c r="J365" s="66">
        <v>0</v>
      </c>
      <c r="K365" s="66">
        <v>0</v>
      </c>
      <c r="L365" s="66">
        <v>0</v>
      </c>
      <c r="M365" s="66">
        <v>0</v>
      </c>
      <c r="N365" s="66">
        <v>0</v>
      </c>
      <c r="O365" s="66">
        <v>0</v>
      </c>
      <c r="P365" s="66">
        <v>0</v>
      </c>
      <c r="Q365" s="66">
        <v>0</v>
      </c>
      <c r="R365" s="66">
        <v>0</v>
      </c>
      <c r="S365" s="66">
        <v>0</v>
      </c>
      <c r="T365" s="66">
        <v>0</v>
      </c>
      <c r="U365" s="66">
        <v>0</v>
      </c>
      <c r="V365" s="66">
        <v>0</v>
      </c>
      <c r="W365" s="66">
        <v>0</v>
      </c>
      <c r="X365" s="66">
        <v>0</v>
      </c>
      <c r="Y365" s="66">
        <v>0</v>
      </c>
      <c r="Z365" s="66">
        <v>0</v>
      </c>
      <c r="AA365" s="66">
        <v>0</v>
      </c>
      <c r="AB365" s="66">
        <v>0</v>
      </c>
      <c r="AC365" s="66">
        <v>1</v>
      </c>
      <c r="AD365" s="66">
        <v>0</v>
      </c>
      <c r="AE365" s="66">
        <v>0</v>
      </c>
      <c r="AF365" s="66">
        <v>0</v>
      </c>
      <c r="AG365" s="66" t="str">
        <f>VLOOKUP(BHRAF201920[[#This Row],[OrgID]],'Practice Panel'!$A$14:$F$129,4,FALSE)</f>
        <v>Redbridge</v>
      </c>
      <c r="AH365" s="66" t="str">
        <f>VLOOKUP(BHRAF201920[[#This Row],[OrgID]],'Practice Panel'!$A$14:$F$129,6,FALSE)</f>
        <v>Cranbrook</v>
      </c>
    </row>
    <row r="366" spans="1:34" x14ac:dyDescent="0.25">
      <c r="A366" s="1" t="s">
        <v>369</v>
      </c>
      <c r="B366" s="65">
        <v>44105</v>
      </c>
      <c r="C366" s="65">
        <v>44107</v>
      </c>
      <c r="D366" s="1" t="s">
        <v>34</v>
      </c>
      <c r="E366" s="66">
        <v>979</v>
      </c>
      <c r="F366" s="66">
        <v>6</v>
      </c>
      <c r="G366" s="66">
        <v>6</v>
      </c>
      <c r="H366" s="1">
        <v>0</v>
      </c>
      <c r="I366" s="66">
        <v>0</v>
      </c>
      <c r="J366" s="66">
        <v>0</v>
      </c>
      <c r="K366" s="66">
        <v>0</v>
      </c>
      <c r="L366" s="66">
        <v>0</v>
      </c>
      <c r="M366" s="66">
        <v>0</v>
      </c>
      <c r="N366" s="66">
        <v>0</v>
      </c>
      <c r="O366" s="66">
        <v>0</v>
      </c>
      <c r="P366" s="66">
        <v>0</v>
      </c>
      <c r="Q366" s="66">
        <v>0</v>
      </c>
      <c r="R366" s="66">
        <v>0</v>
      </c>
      <c r="S366" s="66">
        <v>0</v>
      </c>
      <c r="T366" s="66">
        <v>0</v>
      </c>
      <c r="U366" s="66">
        <v>0</v>
      </c>
      <c r="V366" s="66">
        <v>0</v>
      </c>
      <c r="W366" s="66">
        <v>0</v>
      </c>
      <c r="X366" s="66">
        <v>0</v>
      </c>
      <c r="Y366" s="66">
        <v>0</v>
      </c>
      <c r="Z366" s="66">
        <v>0</v>
      </c>
      <c r="AA366" s="66">
        <v>0</v>
      </c>
      <c r="AB366" s="66">
        <v>0</v>
      </c>
      <c r="AC366" s="66">
        <v>3</v>
      </c>
      <c r="AD366" s="66">
        <v>0</v>
      </c>
      <c r="AE366" s="66">
        <v>0</v>
      </c>
      <c r="AF366" s="66">
        <v>0</v>
      </c>
      <c r="AG366" s="66" t="str">
        <f>VLOOKUP(BHRAF201920[[#This Row],[OrgID]],'Practice Panel'!$A$14:$F$129,4,FALSE)</f>
        <v>Redbridge</v>
      </c>
      <c r="AH366" s="66" t="str">
        <f>VLOOKUP(BHRAF201920[[#This Row],[OrgID]],'Practice Panel'!$A$14:$F$129,6,FALSE)</f>
        <v>Cranbrook</v>
      </c>
    </row>
    <row r="367" spans="1:34" x14ac:dyDescent="0.25">
      <c r="A367" s="1" t="s">
        <v>369</v>
      </c>
      <c r="B367" s="65">
        <v>44105</v>
      </c>
      <c r="C367" s="65">
        <v>44107</v>
      </c>
      <c r="D367" s="1" t="s">
        <v>102</v>
      </c>
      <c r="E367" s="66">
        <v>2091</v>
      </c>
      <c r="F367" s="66">
        <v>5</v>
      </c>
      <c r="G367" s="66">
        <v>5</v>
      </c>
      <c r="H367" s="1">
        <v>0</v>
      </c>
      <c r="I367" s="66">
        <v>0</v>
      </c>
      <c r="J367" s="66">
        <v>0</v>
      </c>
      <c r="K367" s="66">
        <v>0</v>
      </c>
      <c r="L367" s="66">
        <v>0</v>
      </c>
      <c r="M367" s="66">
        <v>0</v>
      </c>
      <c r="N367" s="66">
        <v>0</v>
      </c>
      <c r="O367" s="66">
        <v>0</v>
      </c>
      <c r="P367" s="66">
        <v>0</v>
      </c>
      <c r="Q367" s="66">
        <v>0</v>
      </c>
      <c r="R367" s="66">
        <v>0</v>
      </c>
      <c r="S367" s="66">
        <v>0</v>
      </c>
      <c r="T367" s="66">
        <v>0</v>
      </c>
      <c r="U367" s="66">
        <v>0</v>
      </c>
      <c r="V367" s="66">
        <v>0</v>
      </c>
      <c r="W367" s="66">
        <v>0</v>
      </c>
      <c r="X367" s="66">
        <v>0</v>
      </c>
      <c r="Y367" s="66">
        <v>0</v>
      </c>
      <c r="Z367" s="66">
        <v>0</v>
      </c>
      <c r="AA367" s="66">
        <v>0</v>
      </c>
      <c r="AB367" s="66">
        <v>0</v>
      </c>
      <c r="AC367" s="66">
        <v>2</v>
      </c>
      <c r="AD367" s="66">
        <v>0</v>
      </c>
      <c r="AE367" s="66">
        <v>0</v>
      </c>
      <c r="AF367" s="66">
        <v>0</v>
      </c>
      <c r="AG367" s="66" t="str">
        <f>VLOOKUP(BHRAF201920[[#This Row],[OrgID]],'Practice Panel'!$A$14:$F$129,4,FALSE)</f>
        <v>Redbridge</v>
      </c>
      <c r="AH367" s="66" t="str">
        <f>VLOOKUP(BHRAF201920[[#This Row],[OrgID]],'Practice Panel'!$A$14:$F$129,6,FALSE)</f>
        <v>Loxford</v>
      </c>
    </row>
    <row r="368" spans="1:34" x14ac:dyDescent="0.25">
      <c r="A368" s="1" t="s">
        <v>369</v>
      </c>
      <c r="B368" s="65">
        <v>44105</v>
      </c>
      <c r="C368" s="65">
        <v>44107</v>
      </c>
      <c r="D368" s="1" t="s">
        <v>95</v>
      </c>
      <c r="E368" s="66">
        <v>511</v>
      </c>
      <c r="F368" s="66">
        <v>1</v>
      </c>
      <c r="G368" s="66">
        <v>1</v>
      </c>
      <c r="H368" s="1">
        <v>0</v>
      </c>
      <c r="I368" s="66">
        <v>0</v>
      </c>
      <c r="J368" s="66">
        <v>0</v>
      </c>
      <c r="K368" s="66">
        <v>0</v>
      </c>
      <c r="L368" s="66">
        <v>0</v>
      </c>
      <c r="M368" s="66">
        <v>0</v>
      </c>
      <c r="N368" s="66">
        <v>0</v>
      </c>
      <c r="O368" s="66">
        <v>0</v>
      </c>
      <c r="P368" s="66">
        <v>0</v>
      </c>
      <c r="Q368" s="66">
        <v>0</v>
      </c>
      <c r="R368" s="66">
        <v>0</v>
      </c>
      <c r="S368" s="66">
        <v>0</v>
      </c>
      <c r="T368" s="66">
        <v>0</v>
      </c>
      <c r="U368" s="66">
        <v>0</v>
      </c>
      <c r="V368" s="66">
        <v>0</v>
      </c>
      <c r="W368" s="66">
        <v>0</v>
      </c>
      <c r="X368" s="66">
        <v>0</v>
      </c>
      <c r="Y368" s="66">
        <v>0</v>
      </c>
      <c r="Z368" s="66">
        <v>0</v>
      </c>
      <c r="AA368" s="66">
        <v>0</v>
      </c>
      <c r="AB368" s="66">
        <v>0</v>
      </c>
      <c r="AC368" s="66">
        <v>1</v>
      </c>
      <c r="AD368" s="66">
        <v>0</v>
      </c>
      <c r="AE368" s="66">
        <v>0</v>
      </c>
      <c r="AF368" s="66">
        <v>0</v>
      </c>
      <c r="AG368" s="66" t="str">
        <f>VLOOKUP(BHRAF201920[[#This Row],[OrgID]],'Practice Panel'!$A$14:$F$129,4,FALSE)</f>
        <v>Redbridge</v>
      </c>
      <c r="AH368" s="66" t="str">
        <f>VLOOKUP(BHRAF201920[[#This Row],[OrgID]],'Practice Panel'!$A$14:$F$129,6,FALSE)</f>
        <v>Wanstead &amp; Woodford</v>
      </c>
    </row>
    <row r="369" spans="1:34" x14ac:dyDescent="0.25">
      <c r="A369" s="1" t="s">
        <v>369</v>
      </c>
      <c r="B369" s="65">
        <v>44105</v>
      </c>
      <c r="C369" s="65">
        <v>44107</v>
      </c>
      <c r="D369" s="1" t="s">
        <v>25</v>
      </c>
      <c r="E369" s="66">
        <v>1806</v>
      </c>
      <c r="F369" s="66">
        <v>17</v>
      </c>
      <c r="G369" s="66">
        <v>17</v>
      </c>
      <c r="H369" s="1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66">
        <v>0</v>
      </c>
      <c r="Z369" s="66">
        <v>0</v>
      </c>
      <c r="AA369" s="66">
        <v>0</v>
      </c>
      <c r="AB369" s="66">
        <v>0</v>
      </c>
      <c r="AC369" s="66">
        <v>1</v>
      </c>
      <c r="AD369" s="66">
        <v>0</v>
      </c>
      <c r="AE369" s="66">
        <v>0</v>
      </c>
      <c r="AF369" s="66">
        <v>0</v>
      </c>
      <c r="AG369" s="66" t="str">
        <f>VLOOKUP(BHRAF201920[[#This Row],[OrgID]],'Practice Panel'!$A$14:$F$129,4,FALSE)</f>
        <v>Redbridge</v>
      </c>
      <c r="AH369" s="66" t="str">
        <f>VLOOKUP(BHRAF201920[[#This Row],[OrgID]],'Practice Panel'!$A$14:$F$129,6,FALSE)</f>
        <v>Cranbrook</v>
      </c>
    </row>
    <row r="370" spans="1:34" x14ac:dyDescent="0.25">
      <c r="A370" s="1" t="s">
        <v>369</v>
      </c>
      <c r="B370" s="65">
        <v>44105</v>
      </c>
      <c r="C370" s="65">
        <v>44107</v>
      </c>
      <c r="D370" s="1" t="s">
        <v>68</v>
      </c>
      <c r="E370" s="66">
        <v>874</v>
      </c>
      <c r="F370" s="66">
        <v>1</v>
      </c>
      <c r="G370" s="66">
        <v>1</v>
      </c>
      <c r="H370" s="1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66">
        <v>0</v>
      </c>
      <c r="Z370" s="66">
        <v>0</v>
      </c>
      <c r="AA370" s="66">
        <v>0</v>
      </c>
      <c r="AB370" s="66">
        <v>0</v>
      </c>
      <c r="AC370" s="66">
        <v>2</v>
      </c>
      <c r="AD370" s="66">
        <v>0</v>
      </c>
      <c r="AE370" s="66">
        <v>0</v>
      </c>
      <c r="AF370" s="66">
        <v>0</v>
      </c>
      <c r="AG370" s="66" t="str">
        <f>VLOOKUP(BHRAF201920[[#This Row],[OrgID]],'Practice Panel'!$A$14:$F$129,4,FALSE)</f>
        <v>Redbridge</v>
      </c>
      <c r="AH370" s="66" t="str">
        <f>VLOOKUP(BHRAF201920[[#This Row],[OrgID]],'Practice Panel'!$A$14:$F$129,6,FALSE)</f>
        <v>Seven Kings</v>
      </c>
    </row>
    <row r="371" spans="1:34" x14ac:dyDescent="0.25">
      <c r="A371" s="1" t="s">
        <v>369</v>
      </c>
      <c r="B371" s="65">
        <v>44105</v>
      </c>
      <c r="C371" s="65">
        <v>44107</v>
      </c>
      <c r="D371" s="1" t="s">
        <v>79</v>
      </c>
      <c r="E371" s="66">
        <v>3419</v>
      </c>
      <c r="F371" s="66">
        <v>13</v>
      </c>
      <c r="G371" s="66">
        <v>13</v>
      </c>
      <c r="H371" s="1">
        <v>0</v>
      </c>
      <c r="I371" s="66">
        <v>0</v>
      </c>
      <c r="J371" s="66">
        <v>0</v>
      </c>
      <c r="K371" s="66">
        <v>0</v>
      </c>
      <c r="L371" s="66">
        <v>0</v>
      </c>
      <c r="M371" s="66">
        <v>0</v>
      </c>
      <c r="N371" s="66">
        <v>0</v>
      </c>
      <c r="O371" s="66">
        <v>0</v>
      </c>
      <c r="P371" s="66">
        <v>0</v>
      </c>
      <c r="Q371" s="66">
        <v>0</v>
      </c>
      <c r="R371" s="66">
        <v>0</v>
      </c>
      <c r="S371" s="66">
        <v>0</v>
      </c>
      <c r="T371" s="66">
        <v>0</v>
      </c>
      <c r="U371" s="66">
        <v>0</v>
      </c>
      <c r="V371" s="66">
        <v>0</v>
      </c>
      <c r="W371" s="66">
        <v>0</v>
      </c>
      <c r="X371" s="66">
        <v>0</v>
      </c>
      <c r="Y371" s="66">
        <v>0</v>
      </c>
      <c r="Z371" s="66">
        <v>0</v>
      </c>
      <c r="AA371" s="66">
        <v>0</v>
      </c>
      <c r="AB371" s="66">
        <v>0</v>
      </c>
      <c r="AC371" s="66">
        <v>4</v>
      </c>
      <c r="AD371" s="66">
        <v>0</v>
      </c>
      <c r="AE371" s="66">
        <v>0</v>
      </c>
      <c r="AF371" s="66">
        <v>0</v>
      </c>
      <c r="AG371" s="66" t="str">
        <f>VLOOKUP(BHRAF201920[[#This Row],[OrgID]],'Practice Panel'!$A$14:$F$129,4,FALSE)</f>
        <v>Redbridge</v>
      </c>
      <c r="AH371" s="66" t="str">
        <f>VLOOKUP(BHRAF201920[[#This Row],[OrgID]],'Practice Panel'!$A$14:$F$129,6,FALSE)</f>
        <v>Wanstead &amp; Woodford</v>
      </c>
    </row>
    <row r="372" spans="1:34" x14ac:dyDescent="0.25">
      <c r="A372" s="1" t="s">
        <v>369</v>
      </c>
      <c r="B372" s="65">
        <v>44105</v>
      </c>
      <c r="C372" s="65">
        <v>44107</v>
      </c>
      <c r="D372" s="1" t="s">
        <v>62</v>
      </c>
      <c r="E372" s="66">
        <v>1701</v>
      </c>
      <c r="F372" s="66">
        <v>72</v>
      </c>
      <c r="G372" s="66">
        <v>72</v>
      </c>
      <c r="H372" s="1">
        <v>0</v>
      </c>
      <c r="I372" s="66">
        <v>0</v>
      </c>
      <c r="J372" s="66">
        <v>0</v>
      </c>
      <c r="K372" s="66">
        <v>0</v>
      </c>
      <c r="L372" s="66">
        <v>0</v>
      </c>
      <c r="M372" s="66">
        <v>0</v>
      </c>
      <c r="N372" s="66">
        <v>0</v>
      </c>
      <c r="O372" s="66">
        <v>0</v>
      </c>
      <c r="P372" s="66">
        <v>0</v>
      </c>
      <c r="Q372" s="66">
        <v>0</v>
      </c>
      <c r="R372" s="66">
        <v>0</v>
      </c>
      <c r="S372" s="66">
        <v>0</v>
      </c>
      <c r="T372" s="66">
        <v>0</v>
      </c>
      <c r="U372" s="66">
        <v>0</v>
      </c>
      <c r="V372" s="66">
        <v>0</v>
      </c>
      <c r="W372" s="66">
        <v>0</v>
      </c>
      <c r="X372" s="66">
        <v>0</v>
      </c>
      <c r="Y372" s="66">
        <v>0</v>
      </c>
      <c r="Z372" s="66">
        <v>0</v>
      </c>
      <c r="AA372" s="66">
        <v>0</v>
      </c>
      <c r="AB372" s="66">
        <v>0</v>
      </c>
      <c r="AC372" s="66">
        <v>4</v>
      </c>
      <c r="AD372" s="66">
        <v>0</v>
      </c>
      <c r="AE372" s="66">
        <v>0</v>
      </c>
      <c r="AF372" s="66">
        <v>0</v>
      </c>
      <c r="AG372" s="66" t="str">
        <f>VLOOKUP(BHRAF201920[[#This Row],[OrgID]],'Practice Panel'!$A$14:$F$129,4,FALSE)</f>
        <v>Redbridge</v>
      </c>
      <c r="AH372" s="66" t="str">
        <f>VLOOKUP(BHRAF201920[[#This Row],[OrgID]],'Practice Panel'!$A$14:$F$129,6,FALSE)</f>
        <v>Seven Kings</v>
      </c>
    </row>
    <row r="373" spans="1:34" x14ac:dyDescent="0.25">
      <c r="A373" s="1" t="s">
        <v>369</v>
      </c>
      <c r="B373" s="65">
        <v>44105</v>
      </c>
      <c r="C373" s="65">
        <v>44107</v>
      </c>
      <c r="D373" s="1" t="s">
        <v>47</v>
      </c>
      <c r="E373" s="66">
        <v>1089</v>
      </c>
      <c r="F373" s="66">
        <v>3</v>
      </c>
      <c r="G373" s="66">
        <v>3</v>
      </c>
      <c r="H373" s="1">
        <v>0</v>
      </c>
      <c r="I373" s="66">
        <v>0</v>
      </c>
      <c r="J373" s="66">
        <v>0</v>
      </c>
      <c r="K373" s="66">
        <v>0</v>
      </c>
      <c r="L373" s="66">
        <v>0</v>
      </c>
      <c r="M373" s="66">
        <v>0</v>
      </c>
      <c r="N373" s="66">
        <v>0</v>
      </c>
      <c r="O373" s="66">
        <v>0</v>
      </c>
      <c r="P373" s="66">
        <v>0</v>
      </c>
      <c r="Q373" s="66">
        <v>0</v>
      </c>
      <c r="R373" s="66">
        <v>0</v>
      </c>
      <c r="S373" s="66">
        <v>0</v>
      </c>
      <c r="T373" s="66">
        <v>0</v>
      </c>
      <c r="U373" s="66">
        <v>0</v>
      </c>
      <c r="V373" s="66">
        <v>0</v>
      </c>
      <c r="W373" s="66">
        <v>0</v>
      </c>
      <c r="X373" s="66">
        <v>0</v>
      </c>
      <c r="Y373" s="66">
        <v>0</v>
      </c>
      <c r="Z373" s="66">
        <v>0</v>
      </c>
      <c r="AA373" s="66">
        <v>0</v>
      </c>
      <c r="AB373" s="66">
        <v>0</v>
      </c>
      <c r="AC373" s="66">
        <v>1</v>
      </c>
      <c r="AD373" s="66">
        <v>0</v>
      </c>
      <c r="AE373" s="66">
        <v>0</v>
      </c>
      <c r="AF373" s="66">
        <v>0</v>
      </c>
      <c r="AG373" s="66" t="str">
        <f>VLOOKUP(BHRAF201920[[#This Row],[OrgID]],'Practice Panel'!$A$14:$F$129,4,FALSE)</f>
        <v>Redbridge</v>
      </c>
      <c r="AH373" s="66" t="str">
        <f>VLOOKUP(BHRAF201920[[#This Row],[OrgID]],'Practice Panel'!$A$14:$F$129,6,FALSE)</f>
        <v>Fairlop</v>
      </c>
    </row>
    <row r="374" spans="1:34" x14ac:dyDescent="0.25">
      <c r="A374" s="1" t="s">
        <v>369</v>
      </c>
      <c r="B374" s="65">
        <v>44105</v>
      </c>
      <c r="C374" s="65">
        <v>44107</v>
      </c>
      <c r="D374" s="1" t="s">
        <v>45</v>
      </c>
      <c r="E374" s="66">
        <v>1982</v>
      </c>
      <c r="F374" s="66">
        <v>5</v>
      </c>
      <c r="G374" s="66">
        <v>5</v>
      </c>
      <c r="H374" s="1">
        <v>0</v>
      </c>
      <c r="I374" s="66">
        <v>0</v>
      </c>
      <c r="J374" s="66">
        <v>0</v>
      </c>
      <c r="K374" s="66">
        <v>0</v>
      </c>
      <c r="L374" s="66">
        <v>0</v>
      </c>
      <c r="M374" s="66">
        <v>0</v>
      </c>
      <c r="N374" s="66">
        <v>0</v>
      </c>
      <c r="O374" s="66">
        <v>0</v>
      </c>
      <c r="P374" s="66">
        <v>0</v>
      </c>
      <c r="Q374" s="66">
        <v>0</v>
      </c>
      <c r="R374" s="66">
        <v>0</v>
      </c>
      <c r="S374" s="66">
        <v>0</v>
      </c>
      <c r="T374" s="66">
        <v>0</v>
      </c>
      <c r="U374" s="66">
        <v>0</v>
      </c>
      <c r="V374" s="66">
        <v>0</v>
      </c>
      <c r="W374" s="66">
        <v>0</v>
      </c>
      <c r="X374" s="66">
        <v>0</v>
      </c>
      <c r="Y374" s="66">
        <v>0</v>
      </c>
      <c r="Z374" s="66">
        <v>0</v>
      </c>
      <c r="AA374" s="66">
        <v>0</v>
      </c>
      <c r="AB374" s="66">
        <v>0</v>
      </c>
      <c r="AC374" s="66">
        <v>4</v>
      </c>
      <c r="AD374" s="66">
        <v>0</v>
      </c>
      <c r="AE374" s="66">
        <v>0</v>
      </c>
      <c r="AF374" s="66">
        <v>0</v>
      </c>
      <c r="AG374" s="66" t="str">
        <f>VLOOKUP(BHRAF201920[[#This Row],[OrgID]],'Practice Panel'!$A$14:$F$129,4,FALSE)</f>
        <v>Redbridge</v>
      </c>
      <c r="AH374" s="66" t="str">
        <f>VLOOKUP(BHRAF201920[[#This Row],[OrgID]],'Practice Panel'!$A$14:$F$129,6,FALSE)</f>
        <v>Fairlop</v>
      </c>
    </row>
    <row r="375" spans="1:34" x14ac:dyDescent="0.25">
      <c r="A375" s="1" t="s">
        <v>369</v>
      </c>
      <c r="B375" s="65">
        <v>44105</v>
      </c>
      <c r="C375" s="65">
        <v>44107</v>
      </c>
      <c r="D375" s="1" t="s">
        <v>42</v>
      </c>
      <c r="E375" s="66">
        <v>1921</v>
      </c>
      <c r="F375" s="66">
        <v>74</v>
      </c>
      <c r="G375" s="66">
        <v>74</v>
      </c>
      <c r="H375" s="1">
        <v>0</v>
      </c>
      <c r="I375" s="66">
        <v>0</v>
      </c>
      <c r="J375" s="66">
        <v>0</v>
      </c>
      <c r="K375" s="66">
        <v>0</v>
      </c>
      <c r="L375" s="66">
        <v>0</v>
      </c>
      <c r="M375" s="66">
        <v>0</v>
      </c>
      <c r="N375" s="66">
        <v>0</v>
      </c>
      <c r="O375" s="66">
        <v>0</v>
      </c>
      <c r="P375" s="66">
        <v>0</v>
      </c>
      <c r="Q375" s="66">
        <v>0</v>
      </c>
      <c r="R375" s="66">
        <v>0</v>
      </c>
      <c r="S375" s="66">
        <v>0</v>
      </c>
      <c r="T375" s="66">
        <v>0</v>
      </c>
      <c r="U375" s="66">
        <v>0</v>
      </c>
      <c r="V375" s="66">
        <v>0</v>
      </c>
      <c r="W375" s="66">
        <v>0</v>
      </c>
      <c r="X375" s="66">
        <v>0</v>
      </c>
      <c r="Y375" s="66">
        <v>0</v>
      </c>
      <c r="Z375" s="66">
        <v>0</v>
      </c>
      <c r="AA375" s="66">
        <v>0</v>
      </c>
      <c r="AB375" s="66">
        <v>0</v>
      </c>
      <c r="AC375" s="66">
        <v>0</v>
      </c>
      <c r="AD375" s="66">
        <v>0</v>
      </c>
      <c r="AE375" s="66">
        <v>0</v>
      </c>
      <c r="AF375" s="66">
        <v>0</v>
      </c>
      <c r="AG375" s="66" t="str">
        <f>VLOOKUP(BHRAF201920[[#This Row],[OrgID]],'Practice Panel'!$A$14:$F$129,4,FALSE)</f>
        <v>Redbridge</v>
      </c>
      <c r="AH375" s="66" t="str">
        <f>VLOOKUP(BHRAF201920[[#This Row],[OrgID]],'Practice Panel'!$A$14:$F$129,6,FALSE)</f>
        <v>Fairlop</v>
      </c>
    </row>
    <row r="376" spans="1:34" x14ac:dyDescent="0.25">
      <c r="A376" s="1" t="s">
        <v>369</v>
      </c>
      <c r="B376" s="65">
        <v>44105</v>
      </c>
      <c r="C376" s="65">
        <v>44107</v>
      </c>
      <c r="D376" s="1" t="s">
        <v>89</v>
      </c>
      <c r="E376" s="66">
        <v>1257</v>
      </c>
      <c r="F376" s="66">
        <v>33</v>
      </c>
      <c r="G376" s="66">
        <v>33</v>
      </c>
      <c r="H376" s="1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66">
        <v>0</v>
      </c>
      <c r="Z376" s="66">
        <v>0</v>
      </c>
      <c r="AA376" s="66">
        <v>0</v>
      </c>
      <c r="AB376" s="66">
        <v>0</v>
      </c>
      <c r="AC376" s="66">
        <v>3</v>
      </c>
      <c r="AD376" s="66">
        <v>0</v>
      </c>
      <c r="AE376" s="66">
        <v>0</v>
      </c>
      <c r="AF376" s="66">
        <v>0</v>
      </c>
      <c r="AG376" s="66" t="str">
        <f>VLOOKUP(BHRAF201920[[#This Row],[OrgID]],'Practice Panel'!$A$14:$F$129,4,FALSE)</f>
        <v>Redbridge</v>
      </c>
      <c r="AH376" s="66" t="str">
        <f>VLOOKUP(BHRAF201920[[#This Row],[OrgID]],'Practice Panel'!$A$14:$F$129,6,FALSE)</f>
        <v>Wanstead &amp; Woodford</v>
      </c>
    </row>
    <row r="377" spans="1:34" x14ac:dyDescent="0.25">
      <c r="A377" s="1" t="s">
        <v>369</v>
      </c>
      <c r="B377" s="65">
        <v>44105</v>
      </c>
      <c r="C377" s="65">
        <v>44107</v>
      </c>
      <c r="D377" s="1" t="s">
        <v>113</v>
      </c>
      <c r="E377" s="66">
        <v>5918</v>
      </c>
      <c r="F377" s="66">
        <v>122</v>
      </c>
      <c r="G377" s="66">
        <v>122</v>
      </c>
      <c r="H377" s="1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66">
        <v>0</v>
      </c>
      <c r="Z377" s="66">
        <v>0</v>
      </c>
      <c r="AA377" s="66">
        <v>0</v>
      </c>
      <c r="AB377" s="66">
        <v>0</v>
      </c>
      <c r="AC377" s="66">
        <v>7</v>
      </c>
      <c r="AD377" s="66">
        <v>0</v>
      </c>
      <c r="AE377" s="66">
        <v>0</v>
      </c>
      <c r="AF377" s="66">
        <v>0</v>
      </c>
      <c r="AG377" s="66" t="str">
        <f>VLOOKUP(BHRAF201920[[#This Row],[OrgID]],'Practice Panel'!$A$14:$F$129,4,FALSE)</f>
        <v>Redbridge</v>
      </c>
      <c r="AH377" s="66" t="str">
        <f>VLOOKUP(BHRAF201920[[#This Row],[OrgID]],'Practice Panel'!$A$14:$F$129,6,FALSE)</f>
        <v>NewCross Alliance</v>
      </c>
    </row>
    <row r="378" spans="1:34" x14ac:dyDescent="0.25">
      <c r="A378" s="1" t="s">
        <v>369</v>
      </c>
      <c r="B378" s="65">
        <v>44105</v>
      </c>
      <c r="C378" s="65">
        <v>44107</v>
      </c>
      <c r="D378" s="1" t="s">
        <v>53</v>
      </c>
      <c r="E378" s="66">
        <v>4320</v>
      </c>
      <c r="F378" s="66">
        <v>55</v>
      </c>
      <c r="G378" s="66">
        <v>55</v>
      </c>
      <c r="H378" s="1">
        <v>0</v>
      </c>
      <c r="I378" s="66">
        <v>0</v>
      </c>
      <c r="J378" s="66">
        <v>0</v>
      </c>
      <c r="K378" s="66">
        <v>0</v>
      </c>
      <c r="L378" s="66">
        <v>0</v>
      </c>
      <c r="M378" s="66">
        <v>0</v>
      </c>
      <c r="N378" s="66">
        <v>0</v>
      </c>
      <c r="O378" s="66">
        <v>0</v>
      </c>
      <c r="P378" s="66">
        <v>0</v>
      </c>
      <c r="Q378" s="66">
        <v>0</v>
      </c>
      <c r="R378" s="66">
        <v>0</v>
      </c>
      <c r="S378" s="66">
        <v>0</v>
      </c>
      <c r="T378" s="66">
        <v>0</v>
      </c>
      <c r="U378" s="66">
        <v>0</v>
      </c>
      <c r="V378" s="66">
        <v>0</v>
      </c>
      <c r="W378" s="66">
        <v>0</v>
      </c>
      <c r="X378" s="66">
        <v>0</v>
      </c>
      <c r="Y378" s="66">
        <v>0</v>
      </c>
      <c r="Z378" s="66">
        <v>0</v>
      </c>
      <c r="AA378" s="66">
        <v>0</v>
      </c>
      <c r="AB378" s="66">
        <v>0</v>
      </c>
      <c r="AC378" s="66">
        <v>5</v>
      </c>
      <c r="AD378" s="66">
        <v>0</v>
      </c>
      <c r="AE378" s="66">
        <v>0</v>
      </c>
      <c r="AF378" s="66">
        <v>0</v>
      </c>
      <c r="AG378" s="66" t="str">
        <f>VLOOKUP(BHRAF201920[[#This Row],[OrgID]],'Practice Panel'!$A$14:$F$129,4,FALSE)</f>
        <v>Redbridge</v>
      </c>
      <c r="AH378" s="66" t="str">
        <f>VLOOKUP(BHRAF201920[[#This Row],[OrgID]],'Practice Panel'!$A$14:$F$129,6,FALSE)</f>
        <v>Fairlop</v>
      </c>
    </row>
    <row r="379" spans="1:34" x14ac:dyDescent="0.25">
      <c r="A379" s="1" t="s">
        <v>369</v>
      </c>
      <c r="B379" s="65">
        <v>44105</v>
      </c>
      <c r="C379" s="65">
        <v>44107</v>
      </c>
      <c r="D379" s="1" t="s">
        <v>49</v>
      </c>
      <c r="E379" s="66">
        <v>992</v>
      </c>
      <c r="F379" s="66">
        <v>5</v>
      </c>
      <c r="G379" s="66">
        <v>5</v>
      </c>
      <c r="H379" s="1">
        <v>0</v>
      </c>
      <c r="I379" s="66">
        <v>0</v>
      </c>
      <c r="J379" s="66">
        <v>0</v>
      </c>
      <c r="K379" s="66">
        <v>0</v>
      </c>
      <c r="L379" s="66">
        <v>0</v>
      </c>
      <c r="M379" s="66">
        <v>0</v>
      </c>
      <c r="N379" s="66">
        <v>0</v>
      </c>
      <c r="O379" s="66">
        <v>0</v>
      </c>
      <c r="P379" s="66">
        <v>0</v>
      </c>
      <c r="Q379" s="66">
        <v>0</v>
      </c>
      <c r="R379" s="66">
        <v>0</v>
      </c>
      <c r="S379" s="66">
        <v>0</v>
      </c>
      <c r="T379" s="66">
        <v>0</v>
      </c>
      <c r="U379" s="66">
        <v>0</v>
      </c>
      <c r="V379" s="66">
        <v>0</v>
      </c>
      <c r="W379" s="66">
        <v>0</v>
      </c>
      <c r="X379" s="66">
        <v>0</v>
      </c>
      <c r="Y379" s="66">
        <v>0</v>
      </c>
      <c r="Z379" s="66">
        <v>0</v>
      </c>
      <c r="AA379" s="66">
        <v>0</v>
      </c>
      <c r="AB379" s="66">
        <v>0</v>
      </c>
      <c r="AC379" s="66">
        <v>2</v>
      </c>
      <c r="AD379" s="66">
        <v>0</v>
      </c>
      <c r="AE379" s="66">
        <v>0</v>
      </c>
      <c r="AF379" s="66">
        <v>0</v>
      </c>
      <c r="AG379" s="66" t="str">
        <f>VLOOKUP(BHRAF201920[[#This Row],[OrgID]],'Practice Panel'!$A$14:$F$129,4,FALSE)</f>
        <v>Redbridge</v>
      </c>
      <c r="AH379" s="66" t="str">
        <f>VLOOKUP(BHRAF201920[[#This Row],[OrgID]],'Practice Panel'!$A$14:$F$129,6,FALSE)</f>
        <v>Fairlop</v>
      </c>
    </row>
    <row r="380" spans="1:34" x14ac:dyDescent="0.25">
      <c r="A380" s="1" t="s">
        <v>369</v>
      </c>
      <c r="B380" s="65">
        <v>44105</v>
      </c>
      <c r="C380" s="65">
        <v>44107</v>
      </c>
      <c r="D380" s="1" t="s">
        <v>348</v>
      </c>
      <c r="E380" s="66">
        <v>1964</v>
      </c>
      <c r="F380" s="66">
        <v>12</v>
      </c>
      <c r="G380" s="66">
        <v>12</v>
      </c>
      <c r="H380" s="1">
        <v>0</v>
      </c>
      <c r="I380" s="66">
        <v>0</v>
      </c>
      <c r="J380" s="66">
        <v>0</v>
      </c>
      <c r="K380" s="66">
        <v>0</v>
      </c>
      <c r="L380" s="66">
        <v>0</v>
      </c>
      <c r="M380" s="66">
        <v>0</v>
      </c>
      <c r="N380" s="66">
        <v>0</v>
      </c>
      <c r="O380" s="66">
        <v>0</v>
      </c>
      <c r="P380" s="66">
        <v>0</v>
      </c>
      <c r="Q380" s="66">
        <v>0</v>
      </c>
      <c r="R380" s="66">
        <v>0</v>
      </c>
      <c r="S380" s="66">
        <v>0</v>
      </c>
      <c r="T380" s="66">
        <v>0</v>
      </c>
      <c r="U380" s="66">
        <v>0</v>
      </c>
      <c r="V380" s="66">
        <v>0</v>
      </c>
      <c r="W380" s="66">
        <v>0</v>
      </c>
      <c r="X380" s="66">
        <v>0</v>
      </c>
      <c r="Y380" s="66">
        <v>0</v>
      </c>
      <c r="Z380" s="66">
        <v>0</v>
      </c>
      <c r="AA380" s="66">
        <v>0</v>
      </c>
      <c r="AB380" s="66">
        <v>0</v>
      </c>
      <c r="AC380" s="66">
        <v>5</v>
      </c>
      <c r="AD380" s="66">
        <v>0</v>
      </c>
      <c r="AE380" s="66">
        <v>0</v>
      </c>
      <c r="AF380" s="66">
        <v>0</v>
      </c>
      <c r="AG380" s="66" t="str">
        <f>VLOOKUP(BHRAF201920[[#This Row],[OrgID]],'Practice Panel'!$A$14:$F$129,4,FALSE)</f>
        <v>Havering</v>
      </c>
      <c r="AH380" s="66" t="str">
        <f>VLOOKUP(BHRAF201920[[#This Row],[OrgID]],'Practice Panel'!$A$14:$F$129,6,FALSE)</f>
        <v>Havering South</v>
      </c>
    </row>
    <row r="381" spans="1:34" x14ac:dyDescent="0.25">
      <c r="A381" s="1" t="s">
        <v>369</v>
      </c>
      <c r="B381" s="65">
        <v>44105</v>
      </c>
      <c r="C381" s="65">
        <v>44107</v>
      </c>
      <c r="D381" s="1" t="s">
        <v>216</v>
      </c>
      <c r="E381" s="66">
        <v>1396</v>
      </c>
      <c r="F381" s="66">
        <v>15</v>
      </c>
      <c r="G381" s="66">
        <v>15</v>
      </c>
      <c r="H381" s="1">
        <v>0</v>
      </c>
      <c r="I381" s="66">
        <v>0</v>
      </c>
      <c r="J381" s="66">
        <v>0</v>
      </c>
      <c r="K381" s="66">
        <v>0</v>
      </c>
      <c r="L381" s="66">
        <v>0</v>
      </c>
      <c r="M381" s="66">
        <v>0</v>
      </c>
      <c r="N381" s="66">
        <v>0</v>
      </c>
      <c r="O381" s="66">
        <v>0</v>
      </c>
      <c r="P381" s="66">
        <v>0</v>
      </c>
      <c r="Q381" s="66">
        <v>0</v>
      </c>
      <c r="R381" s="66">
        <v>0</v>
      </c>
      <c r="S381" s="66">
        <v>0</v>
      </c>
      <c r="T381" s="66">
        <v>0</v>
      </c>
      <c r="U381" s="66">
        <v>0</v>
      </c>
      <c r="V381" s="66">
        <v>0</v>
      </c>
      <c r="W381" s="66">
        <v>0</v>
      </c>
      <c r="X381" s="66">
        <v>0</v>
      </c>
      <c r="Y381" s="66">
        <v>0</v>
      </c>
      <c r="Z381" s="66">
        <v>0</v>
      </c>
      <c r="AA381" s="66">
        <v>0</v>
      </c>
      <c r="AB381" s="66">
        <v>0</v>
      </c>
      <c r="AC381" s="66">
        <v>3</v>
      </c>
      <c r="AD381" s="66">
        <v>0</v>
      </c>
      <c r="AE381" s="66">
        <v>0</v>
      </c>
      <c r="AF381" s="66">
        <v>0</v>
      </c>
      <c r="AG381" s="66" t="str">
        <f>VLOOKUP(BHRAF201920[[#This Row],[OrgID]],'Practice Panel'!$A$14:$F$129,4,FALSE)</f>
        <v>Barking</v>
      </c>
      <c r="AH381" s="66" t="str">
        <f>VLOOKUP(BHRAF201920[[#This Row],[OrgID]],'Practice Panel'!$A$14:$F$129,6,FALSE)</f>
        <v>East One</v>
      </c>
    </row>
    <row r="382" spans="1:34" x14ac:dyDescent="0.25">
      <c r="A382" s="1" t="s">
        <v>369</v>
      </c>
      <c r="B382" s="65">
        <v>44105</v>
      </c>
      <c r="C382" s="65">
        <v>44107</v>
      </c>
      <c r="D382" s="1" t="s">
        <v>360</v>
      </c>
      <c r="E382" s="66">
        <v>1457</v>
      </c>
      <c r="F382" s="66">
        <v>39</v>
      </c>
      <c r="G382" s="66">
        <v>39</v>
      </c>
      <c r="H382" s="1">
        <v>0</v>
      </c>
      <c r="I382" s="66">
        <v>0</v>
      </c>
      <c r="J382" s="66">
        <v>0</v>
      </c>
      <c r="K382" s="66">
        <v>0</v>
      </c>
      <c r="L382" s="66">
        <v>0</v>
      </c>
      <c r="M382" s="66">
        <v>0</v>
      </c>
      <c r="N382" s="66">
        <v>0</v>
      </c>
      <c r="O382" s="66">
        <v>0</v>
      </c>
      <c r="P382" s="66">
        <v>0</v>
      </c>
      <c r="Q382" s="66">
        <v>0</v>
      </c>
      <c r="R382" s="66">
        <v>0</v>
      </c>
      <c r="S382" s="66">
        <v>0</v>
      </c>
      <c r="T382" s="66">
        <v>0</v>
      </c>
      <c r="U382" s="66">
        <v>0</v>
      </c>
      <c r="V382" s="66">
        <v>0</v>
      </c>
      <c r="W382" s="66">
        <v>0</v>
      </c>
      <c r="X382" s="66">
        <v>0</v>
      </c>
      <c r="Y382" s="66">
        <v>0</v>
      </c>
      <c r="Z382" s="66">
        <v>0</v>
      </c>
      <c r="AA382" s="66">
        <v>0</v>
      </c>
      <c r="AB382" s="66">
        <v>0</v>
      </c>
      <c r="AC382" s="66">
        <v>5</v>
      </c>
      <c r="AD382" s="66">
        <v>0</v>
      </c>
      <c r="AE382" s="66">
        <v>0</v>
      </c>
      <c r="AF382" s="66">
        <v>0</v>
      </c>
      <c r="AG382" s="66" t="str">
        <f>VLOOKUP(BHRAF201920[[#This Row],[OrgID]],'Practice Panel'!$A$14:$F$129,4,FALSE)</f>
        <v>Havering</v>
      </c>
      <c r="AH382" s="66" t="str">
        <f>VLOOKUP(BHRAF201920[[#This Row],[OrgID]],'Practice Panel'!$A$14:$F$129,6,FALSE)</f>
        <v>Havering South</v>
      </c>
    </row>
    <row r="383" spans="1:34" x14ac:dyDescent="0.25">
      <c r="A383" s="1" t="s">
        <v>369</v>
      </c>
      <c r="B383" s="65">
        <v>44105</v>
      </c>
      <c r="C383" s="65">
        <v>44107</v>
      </c>
      <c r="D383" s="1" t="s">
        <v>259</v>
      </c>
      <c r="E383" s="66">
        <v>5635</v>
      </c>
      <c r="F383" s="66">
        <v>16</v>
      </c>
      <c r="G383" s="66">
        <v>16</v>
      </c>
      <c r="H383" s="1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66">
        <v>0</v>
      </c>
      <c r="Z383" s="66">
        <v>0</v>
      </c>
      <c r="AA383" s="66">
        <v>0</v>
      </c>
      <c r="AB383" s="66">
        <v>0</v>
      </c>
      <c r="AC383" s="66">
        <v>2</v>
      </c>
      <c r="AD383" s="66">
        <v>0</v>
      </c>
      <c r="AE383" s="66">
        <v>0</v>
      </c>
      <c r="AF383" s="66">
        <v>0</v>
      </c>
      <c r="AG383" s="66" t="str">
        <f>VLOOKUP(BHRAF201920[[#This Row],[OrgID]],'Practice Panel'!$A$14:$F$129,4,FALSE)</f>
        <v>Barking</v>
      </c>
      <c r="AH383" s="66" t="str">
        <f>VLOOKUP(BHRAF201920[[#This Row],[OrgID]],'Practice Panel'!$A$14:$F$129,6,FALSE)</f>
        <v>North</v>
      </c>
    </row>
    <row r="384" spans="1:34" x14ac:dyDescent="0.25">
      <c r="A384" s="1" t="s">
        <v>369</v>
      </c>
      <c r="B384" s="65">
        <v>44105</v>
      </c>
      <c r="C384" s="65">
        <v>44107</v>
      </c>
      <c r="D384" s="1" t="s">
        <v>204</v>
      </c>
      <c r="E384" s="66">
        <v>1522</v>
      </c>
      <c r="F384" s="66">
        <v>56</v>
      </c>
      <c r="G384" s="66">
        <v>56</v>
      </c>
      <c r="H384" s="1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66">
        <v>0</v>
      </c>
      <c r="Z384" s="66">
        <v>0</v>
      </c>
      <c r="AA384" s="66">
        <v>0</v>
      </c>
      <c r="AB384" s="66">
        <v>0</v>
      </c>
      <c r="AC384" s="66">
        <v>1</v>
      </c>
      <c r="AD384" s="66">
        <v>0</v>
      </c>
      <c r="AE384" s="66">
        <v>0</v>
      </c>
      <c r="AF384" s="66">
        <v>0</v>
      </c>
      <c r="AG384" s="66" t="str">
        <f>VLOOKUP(BHRAF201920[[#This Row],[OrgID]],'Practice Panel'!$A$14:$F$129,4,FALSE)</f>
        <v>Barking</v>
      </c>
      <c r="AH384" s="66" t="str">
        <f>VLOOKUP(BHRAF201920[[#This Row],[OrgID]],'Practice Panel'!$A$14:$F$129,6,FALSE)</f>
        <v>East One</v>
      </c>
    </row>
    <row r="385" spans="1:34" x14ac:dyDescent="0.25">
      <c r="A385" s="1" t="s">
        <v>369</v>
      </c>
      <c r="B385" s="65">
        <v>44105</v>
      </c>
      <c r="C385" s="65">
        <v>44107</v>
      </c>
      <c r="D385" s="1" t="s">
        <v>183</v>
      </c>
      <c r="E385" s="66">
        <v>2094</v>
      </c>
      <c r="F385" s="66">
        <v>1</v>
      </c>
      <c r="G385" s="66">
        <v>1</v>
      </c>
      <c r="H385" s="1">
        <v>0</v>
      </c>
      <c r="I385" s="66">
        <v>0</v>
      </c>
      <c r="J385" s="66">
        <v>0</v>
      </c>
      <c r="K385" s="66">
        <v>0</v>
      </c>
      <c r="L385" s="66">
        <v>0</v>
      </c>
      <c r="M385" s="66">
        <v>0</v>
      </c>
      <c r="N385" s="66">
        <v>0</v>
      </c>
      <c r="O385" s="66">
        <v>0</v>
      </c>
      <c r="P385" s="66">
        <v>0</v>
      </c>
      <c r="Q385" s="66">
        <v>0</v>
      </c>
      <c r="R385" s="66">
        <v>0</v>
      </c>
      <c r="S385" s="66">
        <v>0</v>
      </c>
      <c r="T385" s="66">
        <v>0</v>
      </c>
      <c r="U385" s="66">
        <v>0</v>
      </c>
      <c r="V385" s="66">
        <v>0</v>
      </c>
      <c r="W385" s="66">
        <v>0</v>
      </c>
      <c r="X385" s="66">
        <v>0</v>
      </c>
      <c r="Y385" s="66">
        <v>0</v>
      </c>
      <c r="Z385" s="66">
        <v>0</v>
      </c>
      <c r="AA385" s="66">
        <v>0</v>
      </c>
      <c r="AB385" s="66">
        <v>0</v>
      </c>
      <c r="AC385" s="66">
        <v>3</v>
      </c>
      <c r="AD385" s="66">
        <v>0</v>
      </c>
      <c r="AE385" s="66">
        <v>0</v>
      </c>
      <c r="AF385" s="66">
        <v>0</v>
      </c>
      <c r="AG385" s="66" t="str">
        <f>VLOOKUP(BHRAF201920[[#This Row],[OrgID]],'Practice Panel'!$A$14:$F$129,4,FALSE)</f>
        <v>Barking</v>
      </c>
      <c r="AH385" s="66" t="str">
        <f>VLOOKUP(BHRAF201920[[#This Row],[OrgID]],'Practice Panel'!$A$14:$F$129,6,FALSE)</f>
        <v>East</v>
      </c>
    </row>
    <row r="386" spans="1:34" x14ac:dyDescent="0.25">
      <c r="A386" s="1" t="s">
        <v>369</v>
      </c>
      <c r="B386" s="65">
        <v>44105</v>
      </c>
      <c r="C386" s="65">
        <v>44107</v>
      </c>
      <c r="D386" s="1" t="s">
        <v>100</v>
      </c>
      <c r="E386" s="66">
        <v>7230</v>
      </c>
      <c r="F386" s="66">
        <v>31</v>
      </c>
      <c r="G386" s="66">
        <v>31</v>
      </c>
      <c r="H386" s="1">
        <v>0</v>
      </c>
      <c r="I386" s="66">
        <v>0</v>
      </c>
      <c r="J386" s="66">
        <v>0</v>
      </c>
      <c r="K386" s="66">
        <v>0</v>
      </c>
      <c r="L386" s="66">
        <v>0</v>
      </c>
      <c r="M386" s="66">
        <v>0</v>
      </c>
      <c r="N386" s="66">
        <v>0</v>
      </c>
      <c r="O386" s="66">
        <v>0</v>
      </c>
      <c r="P386" s="66">
        <v>0</v>
      </c>
      <c r="Q386" s="66">
        <v>0</v>
      </c>
      <c r="R386" s="66">
        <v>0</v>
      </c>
      <c r="S386" s="66">
        <v>0</v>
      </c>
      <c r="T386" s="66">
        <v>0</v>
      </c>
      <c r="U386" s="66">
        <v>0</v>
      </c>
      <c r="V386" s="66">
        <v>0</v>
      </c>
      <c r="W386" s="66">
        <v>0</v>
      </c>
      <c r="X386" s="66">
        <v>0</v>
      </c>
      <c r="Y386" s="66">
        <v>0</v>
      </c>
      <c r="Z386" s="66">
        <v>0</v>
      </c>
      <c r="AA386" s="66">
        <v>0</v>
      </c>
      <c r="AB386" s="66">
        <v>0</v>
      </c>
      <c r="AC386" s="66">
        <v>3</v>
      </c>
      <c r="AD386" s="66">
        <v>0</v>
      </c>
      <c r="AE386" s="66">
        <v>0</v>
      </c>
      <c r="AF386" s="66">
        <v>0</v>
      </c>
      <c r="AG386" s="66" t="str">
        <f>VLOOKUP(BHRAF201920[[#This Row],[OrgID]],'Practice Panel'!$A$14:$F$129,4,FALSE)</f>
        <v>Redbridge</v>
      </c>
      <c r="AH386" s="66" t="str">
        <f>VLOOKUP(BHRAF201920[[#This Row],[OrgID]],'Practice Panel'!$A$14:$F$129,6,FALSE)</f>
        <v>Loxford</v>
      </c>
    </row>
    <row r="387" spans="1:34" x14ac:dyDescent="0.25">
      <c r="A387" s="1" t="s">
        <v>369</v>
      </c>
      <c r="B387" s="65">
        <v>44105</v>
      </c>
      <c r="C387" s="65">
        <v>44107</v>
      </c>
      <c r="D387" s="1" t="s">
        <v>200</v>
      </c>
      <c r="E387" s="66">
        <v>908</v>
      </c>
      <c r="F387" s="66">
        <v>4</v>
      </c>
      <c r="G387" s="66">
        <v>4</v>
      </c>
      <c r="H387" s="1">
        <v>0</v>
      </c>
      <c r="I387" s="66">
        <v>0</v>
      </c>
      <c r="J387" s="66">
        <v>0</v>
      </c>
      <c r="K387" s="66">
        <v>0</v>
      </c>
      <c r="L387" s="66">
        <v>0</v>
      </c>
      <c r="M387" s="66">
        <v>0</v>
      </c>
      <c r="N387" s="66">
        <v>0</v>
      </c>
      <c r="O387" s="66">
        <v>0</v>
      </c>
      <c r="P387" s="66">
        <v>0</v>
      </c>
      <c r="Q387" s="66">
        <v>0</v>
      </c>
      <c r="R387" s="66">
        <v>0</v>
      </c>
      <c r="S387" s="66">
        <v>0</v>
      </c>
      <c r="T387" s="66">
        <v>0</v>
      </c>
      <c r="U387" s="66">
        <v>0</v>
      </c>
      <c r="V387" s="66">
        <v>0</v>
      </c>
      <c r="W387" s="66">
        <v>0</v>
      </c>
      <c r="X387" s="66">
        <v>0</v>
      </c>
      <c r="Y387" s="66">
        <v>0</v>
      </c>
      <c r="Z387" s="66">
        <v>0</v>
      </c>
      <c r="AA387" s="66">
        <v>0</v>
      </c>
      <c r="AB387" s="66">
        <v>0</v>
      </c>
      <c r="AC387" s="66">
        <v>3</v>
      </c>
      <c r="AD387" s="66">
        <v>0</v>
      </c>
      <c r="AE387" s="66">
        <v>0</v>
      </c>
      <c r="AF387" s="66">
        <v>0</v>
      </c>
      <c r="AG387" s="66" t="str">
        <f>VLOOKUP(BHRAF201920[[#This Row],[OrgID]],'Practice Panel'!$A$14:$F$129,4,FALSE)</f>
        <v>Barking</v>
      </c>
      <c r="AH387" s="66" t="str">
        <f>VLOOKUP(BHRAF201920[[#This Row],[OrgID]],'Practice Panel'!$A$14:$F$129,6,FALSE)</f>
        <v>East</v>
      </c>
    </row>
    <row r="388" spans="1:34" x14ac:dyDescent="0.25">
      <c r="A388" s="1" t="s">
        <v>369</v>
      </c>
      <c r="B388" s="65">
        <v>44105</v>
      </c>
      <c r="C388" s="65">
        <v>44107</v>
      </c>
      <c r="D388" s="1" t="s">
        <v>272</v>
      </c>
      <c r="E388" s="66">
        <v>720</v>
      </c>
      <c r="F388" s="66">
        <v>2</v>
      </c>
      <c r="G388" s="66">
        <v>2</v>
      </c>
      <c r="H388" s="1">
        <v>0</v>
      </c>
      <c r="I388" s="66">
        <v>0</v>
      </c>
      <c r="J388" s="66">
        <v>0</v>
      </c>
      <c r="K388" s="66">
        <v>0</v>
      </c>
      <c r="L388" s="66">
        <v>0</v>
      </c>
      <c r="M388" s="66">
        <v>0</v>
      </c>
      <c r="N388" s="66">
        <v>0</v>
      </c>
      <c r="O388" s="66">
        <v>0</v>
      </c>
      <c r="P388" s="66">
        <v>0</v>
      </c>
      <c r="Q388" s="66">
        <v>0</v>
      </c>
      <c r="R388" s="66">
        <v>0</v>
      </c>
      <c r="S388" s="66">
        <v>0</v>
      </c>
      <c r="T388" s="66">
        <v>0</v>
      </c>
      <c r="U388" s="66">
        <v>0</v>
      </c>
      <c r="V388" s="66">
        <v>0</v>
      </c>
      <c r="W388" s="66">
        <v>0</v>
      </c>
      <c r="X388" s="66">
        <v>0</v>
      </c>
      <c r="Y388" s="66">
        <v>0</v>
      </c>
      <c r="Z388" s="66">
        <v>0</v>
      </c>
      <c r="AA388" s="66">
        <v>0</v>
      </c>
      <c r="AB388" s="66">
        <v>0</v>
      </c>
      <c r="AC388" s="66">
        <v>0</v>
      </c>
      <c r="AD388" s="66">
        <v>0</v>
      </c>
      <c r="AE388" s="66">
        <v>0</v>
      </c>
      <c r="AF388" s="66">
        <v>0</v>
      </c>
      <c r="AG388" s="66" t="str">
        <f>VLOOKUP(BHRAF201920[[#This Row],[OrgID]],'Practice Panel'!$A$14:$F$129,4,FALSE)</f>
        <v>Barking</v>
      </c>
      <c r="AH388" s="66" t="str">
        <f>VLOOKUP(BHRAF201920[[#This Row],[OrgID]],'Practice Panel'!$A$14:$F$129,6,FALSE)</f>
        <v>North</v>
      </c>
    </row>
    <row r="389" spans="1:34" x14ac:dyDescent="0.25">
      <c r="A389" s="1" t="s">
        <v>369</v>
      </c>
      <c r="B389" s="65">
        <v>44105</v>
      </c>
      <c r="C389" s="65">
        <v>44107</v>
      </c>
      <c r="D389" s="1" t="s">
        <v>195</v>
      </c>
      <c r="E389" s="66">
        <v>12033</v>
      </c>
      <c r="F389" s="66">
        <v>5</v>
      </c>
      <c r="G389" s="66">
        <v>5</v>
      </c>
      <c r="H389" s="1">
        <v>0</v>
      </c>
      <c r="I389" s="66">
        <v>0</v>
      </c>
      <c r="J389" s="66">
        <v>0</v>
      </c>
      <c r="K389" s="66">
        <v>0</v>
      </c>
      <c r="L389" s="66">
        <v>0</v>
      </c>
      <c r="M389" s="66">
        <v>0</v>
      </c>
      <c r="N389" s="66">
        <v>0</v>
      </c>
      <c r="O389" s="66">
        <v>0</v>
      </c>
      <c r="P389" s="66">
        <v>0</v>
      </c>
      <c r="Q389" s="66">
        <v>0</v>
      </c>
      <c r="R389" s="66">
        <v>0</v>
      </c>
      <c r="S389" s="66">
        <v>0</v>
      </c>
      <c r="T389" s="66">
        <v>0</v>
      </c>
      <c r="U389" s="66">
        <v>0</v>
      </c>
      <c r="V389" s="66">
        <v>0</v>
      </c>
      <c r="W389" s="66">
        <v>0</v>
      </c>
      <c r="X389" s="66">
        <v>0</v>
      </c>
      <c r="Y389" s="66">
        <v>0</v>
      </c>
      <c r="Z389" s="66">
        <v>0</v>
      </c>
      <c r="AA389" s="66">
        <v>0</v>
      </c>
      <c r="AB389" s="66">
        <v>0</v>
      </c>
      <c r="AC389" s="66">
        <v>4</v>
      </c>
      <c r="AD389" s="66">
        <v>0</v>
      </c>
      <c r="AE389" s="66">
        <v>0</v>
      </c>
      <c r="AF389" s="66">
        <v>0</v>
      </c>
      <c r="AG389" s="66" t="str">
        <f>VLOOKUP(BHRAF201920[[#This Row],[OrgID]],'Practice Panel'!$A$14:$F$129,4,FALSE)</f>
        <v>Barking</v>
      </c>
      <c r="AH389" s="66" t="str">
        <f>VLOOKUP(BHRAF201920[[#This Row],[OrgID]],'Practice Panel'!$A$14:$F$129,6,FALSE)</f>
        <v>East</v>
      </c>
    </row>
    <row r="390" spans="1:34" x14ac:dyDescent="0.25">
      <c r="A390" s="1" t="s">
        <v>369</v>
      </c>
      <c r="B390" s="65">
        <v>44105</v>
      </c>
      <c r="C390" s="65">
        <v>44107</v>
      </c>
      <c r="D390" s="1" t="s">
        <v>240</v>
      </c>
      <c r="E390" s="66">
        <v>5244</v>
      </c>
      <c r="F390" s="66">
        <v>3</v>
      </c>
      <c r="G390" s="66">
        <v>3</v>
      </c>
      <c r="H390" s="1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66">
        <v>0</v>
      </c>
      <c r="Z390" s="66">
        <v>0</v>
      </c>
      <c r="AA390" s="66">
        <v>0</v>
      </c>
      <c r="AB390" s="66">
        <v>0</v>
      </c>
      <c r="AC390" s="66">
        <v>0</v>
      </c>
      <c r="AD390" s="66">
        <v>0</v>
      </c>
      <c r="AE390" s="66">
        <v>0</v>
      </c>
      <c r="AF390" s="66">
        <v>0</v>
      </c>
      <c r="AG390" s="66" t="str">
        <f>VLOOKUP(BHRAF201920[[#This Row],[OrgID]],'Practice Panel'!$A$14:$F$129,4,FALSE)</f>
        <v>Barking</v>
      </c>
      <c r="AH390" s="66" t="str">
        <f>VLOOKUP(BHRAF201920[[#This Row],[OrgID]],'Practice Panel'!$A$14:$F$129,6,FALSE)</f>
        <v>West</v>
      </c>
    </row>
    <row r="391" spans="1:34" x14ac:dyDescent="0.25">
      <c r="A391" s="1" t="s">
        <v>369</v>
      </c>
      <c r="B391" s="65">
        <v>44105</v>
      </c>
      <c r="C391" s="65">
        <v>44107</v>
      </c>
      <c r="D391" s="1" t="s">
        <v>212</v>
      </c>
      <c r="E391" s="66">
        <v>2870</v>
      </c>
      <c r="F391" s="66">
        <v>28</v>
      </c>
      <c r="G391" s="66">
        <v>28</v>
      </c>
      <c r="H391" s="1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66">
        <v>0</v>
      </c>
      <c r="Z391" s="66">
        <v>0</v>
      </c>
      <c r="AA391" s="66">
        <v>0</v>
      </c>
      <c r="AB391" s="66">
        <v>0</v>
      </c>
      <c r="AC391" s="66">
        <v>4</v>
      </c>
      <c r="AD391" s="66">
        <v>0</v>
      </c>
      <c r="AE391" s="66">
        <v>0</v>
      </c>
      <c r="AF391" s="66">
        <v>0</v>
      </c>
      <c r="AG391" s="66" t="str">
        <f>VLOOKUP(BHRAF201920[[#This Row],[OrgID]],'Practice Panel'!$A$14:$F$129,4,FALSE)</f>
        <v>Barking</v>
      </c>
      <c r="AH391" s="66" t="str">
        <f>VLOOKUP(BHRAF201920[[#This Row],[OrgID]],'Practice Panel'!$A$14:$F$129,6,FALSE)</f>
        <v>East One</v>
      </c>
    </row>
    <row r="392" spans="1:34" x14ac:dyDescent="0.25">
      <c r="A392" s="1" t="s">
        <v>369</v>
      </c>
      <c r="B392" s="65">
        <v>44105</v>
      </c>
      <c r="C392" s="65">
        <v>44107</v>
      </c>
      <c r="D392" s="1" t="s">
        <v>250</v>
      </c>
      <c r="E392" s="66">
        <v>1897</v>
      </c>
      <c r="F392" s="66">
        <v>6</v>
      </c>
      <c r="G392" s="66">
        <v>6</v>
      </c>
      <c r="H392" s="1">
        <v>0</v>
      </c>
      <c r="I392" s="66">
        <v>0</v>
      </c>
      <c r="J392" s="66">
        <v>0</v>
      </c>
      <c r="K392" s="66">
        <v>0</v>
      </c>
      <c r="L392" s="66">
        <v>0</v>
      </c>
      <c r="M392" s="66">
        <v>0</v>
      </c>
      <c r="N392" s="66">
        <v>0</v>
      </c>
      <c r="O392" s="66">
        <v>0</v>
      </c>
      <c r="P392" s="66">
        <v>0</v>
      </c>
      <c r="Q392" s="66">
        <v>0</v>
      </c>
      <c r="R392" s="66">
        <v>0</v>
      </c>
      <c r="S392" s="66">
        <v>0</v>
      </c>
      <c r="T392" s="66">
        <v>0</v>
      </c>
      <c r="U392" s="66">
        <v>0</v>
      </c>
      <c r="V392" s="66">
        <v>0</v>
      </c>
      <c r="W392" s="66">
        <v>0</v>
      </c>
      <c r="X392" s="66">
        <v>0</v>
      </c>
      <c r="Y392" s="66">
        <v>0</v>
      </c>
      <c r="Z392" s="66">
        <v>0</v>
      </c>
      <c r="AA392" s="66">
        <v>0</v>
      </c>
      <c r="AB392" s="66">
        <v>0</v>
      </c>
      <c r="AC392" s="66">
        <v>0</v>
      </c>
      <c r="AD392" s="66">
        <v>0</v>
      </c>
      <c r="AE392" s="66">
        <v>0</v>
      </c>
      <c r="AF392" s="66">
        <v>0</v>
      </c>
      <c r="AG392" s="66" t="str">
        <f>VLOOKUP(BHRAF201920[[#This Row],[OrgID]],'Practice Panel'!$A$14:$F$129,4,FALSE)</f>
        <v>Barking</v>
      </c>
      <c r="AH392" s="66" t="str">
        <f>VLOOKUP(BHRAF201920[[#This Row],[OrgID]],'Practice Panel'!$A$14:$F$129,6,FALSE)</f>
        <v>West One</v>
      </c>
    </row>
    <row r="393" spans="1:34" x14ac:dyDescent="0.25">
      <c r="A393" s="1" t="s">
        <v>369</v>
      </c>
      <c r="B393" s="65">
        <v>44105</v>
      </c>
      <c r="C393" s="65">
        <v>44107</v>
      </c>
      <c r="D393" s="1" t="s">
        <v>358</v>
      </c>
      <c r="E393" s="66">
        <v>1157</v>
      </c>
      <c r="F393" s="66">
        <v>6</v>
      </c>
      <c r="G393" s="66">
        <v>6</v>
      </c>
      <c r="H393" s="1">
        <v>0</v>
      </c>
      <c r="I393" s="66">
        <v>0</v>
      </c>
      <c r="J393" s="66">
        <v>0</v>
      </c>
      <c r="K393" s="66">
        <v>0</v>
      </c>
      <c r="L393" s="66">
        <v>0</v>
      </c>
      <c r="M393" s="66">
        <v>0</v>
      </c>
      <c r="N393" s="66">
        <v>0</v>
      </c>
      <c r="O393" s="66">
        <v>0</v>
      </c>
      <c r="P393" s="66">
        <v>0</v>
      </c>
      <c r="Q393" s="66">
        <v>0</v>
      </c>
      <c r="R393" s="66">
        <v>0</v>
      </c>
      <c r="S393" s="66">
        <v>0</v>
      </c>
      <c r="T393" s="66">
        <v>0</v>
      </c>
      <c r="U393" s="66">
        <v>0</v>
      </c>
      <c r="V393" s="66">
        <v>0</v>
      </c>
      <c r="W393" s="66">
        <v>0</v>
      </c>
      <c r="X393" s="66">
        <v>0</v>
      </c>
      <c r="Y393" s="66">
        <v>0</v>
      </c>
      <c r="Z393" s="66">
        <v>0</v>
      </c>
      <c r="AA393" s="66">
        <v>0</v>
      </c>
      <c r="AB393" s="66">
        <v>0</v>
      </c>
      <c r="AC393" s="66">
        <v>7</v>
      </c>
      <c r="AD393" s="66">
        <v>0</v>
      </c>
      <c r="AE393" s="66">
        <v>0</v>
      </c>
      <c r="AF393" s="66">
        <v>0</v>
      </c>
      <c r="AG393" s="66" t="str">
        <f>VLOOKUP(BHRAF201920[[#This Row],[OrgID]],'Practice Panel'!$A$14:$F$129,4,FALSE)</f>
        <v>Havering</v>
      </c>
      <c r="AH393" s="66" t="str">
        <f>VLOOKUP(BHRAF201920[[#This Row],[OrgID]],'Practice Panel'!$A$14:$F$129,6,FALSE)</f>
        <v>Havering South</v>
      </c>
    </row>
    <row r="394" spans="1:34" x14ac:dyDescent="0.25">
      <c r="A394" s="1" t="s">
        <v>369</v>
      </c>
      <c r="B394" s="65">
        <v>44105</v>
      </c>
      <c r="C394" s="65">
        <v>44107</v>
      </c>
      <c r="D394" s="1" t="s">
        <v>322</v>
      </c>
      <c r="E394" s="66">
        <v>1761</v>
      </c>
      <c r="F394" s="66">
        <v>1</v>
      </c>
      <c r="G394" s="66">
        <v>1</v>
      </c>
      <c r="H394" s="1">
        <v>0</v>
      </c>
      <c r="I394" s="66">
        <v>0</v>
      </c>
      <c r="J394" s="66">
        <v>0</v>
      </c>
      <c r="K394" s="66">
        <v>0</v>
      </c>
      <c r="L394" s="66">
        <v>0</v>
      </c>
      <c r="M394" s="66">
        <v>0</v>
      </c>
      <c r="N394" s="66">
        <v>0</v>
      </c>
      <c r="O394" s="66">
        <v>0</v>
      </c>
      <c r="P394" s="66">
        <v>0</v>
      </c>
      <c r="Q394" s="66">
        <v>0</v>
      </c>
      <c r="R394" s="66">
        <v>0</v>
      </c>
      <c r="S394" s="66">
        <v>0</v>
      </c>
      <c r="T394" s="66">
        <v>0</v>
      </c>
      <c r="U394" s="66">
        <v>0</v>
      </c>
      <c r="V394" s="66">
        <v>0</v>
      </c>
      <c r="W394" s="66">
        <v>0</v>
      </c>
      <c r="X394" s="66">
        <v>0</v>
      </c>
      <c r="Y394" s="66">
        <v>0</v>
      </c>
      <c r="Z394" s="66">
        <v>0</v>
      </c>
      <c r="AA394" s="66">
        <v>0</v>
      </c>
      <c r="AB394" s="66">
        <v>0</v>
      </c>
      <c r="AC394" s="66">
        <v>4</v>
      </c>
      <c r="AD394" s="66">
        <v>0</v>
      </c>
      <c r="AE394" s="66">
        <v>0</v>
      </c>
      <c r="AF394" s="66">
        <v>0</v>
      </c>
      <c r="AG394" s="66" t="str">
        <f>VLOOKUP(BHRAF201920[[#This Row],[OrgID]],'Practice Panel'!$A$14:$F$129,4,FALSE)</f>
        <v>Havering</v>
      </c>
      <c r="AH394" s="66" t="str">
        <f>VLOOKUP(BHRAF201920[[#This Row],[OrgID]],'Practice Panel'!$A$14:$F$129,6,FALSE)</f>
        <v>Havering North</v>
      </c>
    </row>
    <row r="395" spans="1:34" x14ac:dyDescent="0.25">
      <c r="A395" s="1" t="s">
        <v>369</v>
      </c>
      <c r="B395" s="65">
        <v>44105</v>
      </c>
      <c r="C395" s="65">
        <v>44107</v>
      </c>
      <c r="D395" s="1" t="s">
        <v>288</v>
      </c>
      <c r="E395" s="66">
        <v>2335</v>
      </c>
      <c r="F395" s="66">
        <v>46</v>
      </c>
      <c r="G395" s="66">
        <v>46</v>
      </c>
      <c r="H395" s="1">
        <v>0</v>
      </c>
      <c r="I395" s="66">
        <v>0</v>
      </c>
      <c r="J395" s="66">
        <v>0</v>
      </c>
      <c r="K395" s="66">
        <v>0</v>
      </c>
      <c r="L395" s="66">
        <v>0</v>
      </c>
      <c r="M395" s="66">
        <v>0</v>
      </c>
      <c r="N395" s="66">
        <v>0</v>
      </c>
      <c r="O395" s="66">
        <v>0</v>
      </c>
      <c r="P395" s="66">
        <v>0</v>
      </c>
      <c r="Q395" s="66">
        <v>0</v>
      </c>
      <c r="R395" s="66">
        <v>0</v>
      </c>
      <c r="S395" s="66">
        <v>0</v>
      </c>
      <c r="T395" s="66">
        <v>0</v>
      </c>
      <c r="U395" s="66">
        <v>0</v>
      </c>
      <c r="V395" s="66">
        <v>0</v>
      </c>
      <c r="W395" s="66">
        <v>0</v>
      </c>
      <c r="X395" s="66">
        <v>0</v>
      </c>
      <c r="Y395" s="66">
        <v>0</v>
      </c>
      <c r="Z395" s="66">
        <v>0</v>
      </c>
      <c r="AA395" s="66">
        <v>0</v>
      </c>
      <c r="AB395" s="66">
        <v>0</v>
      </c>
      <c r="AC395" s="66">
        <v>4</v>
      </c>
      <c r="AD395" s="66">
        <v>0</v>
      </c>
      <c r="AE395" s="66">
        <v>0</v>
      </c>
      <c r="AF395" s="66">
        <v>0</v>
      </c>
      <c r="AG395" s="66" t="str">
        <f>VLOOKUP(BHRAF201920[[#This Row],[OrgID]],'Practice Panel'!$A$14:$F$129,4,FALSE)</f>
        <v>Havering</v>
      </c>
      <c r="AH395" s="66" t="str">
        <f>VLOOKUP(BHRAF201920[[#This Row],[OrgID]],'Practice Panel'!$A$14:$F$129,6,FALSE)</f>
        <v>Havering Crest</v>
      </c>
    </row>
    <row r="396" spans="1:34" x14ac:dyDescent="0.25">
      <c r="A396" s="1" t="s">
        <v>369</v>
      </c>
      <c r="B396" s="65">
        <v>44105</v>
      </c>
      <c r="C396" s="65">
        <v>44107</v>
      </c>
      <c r="D396" s="1" t="s">
        <v>231</v>
      </c>
      <c r="E396" s="66">
        <v>2083</v>
      </c>
      <c r="F396" s="66">
        <v>1</v>
      </c>
      <c r="G396" s="66">
        <v>1</v>
      </c>
      <c r="H396" s="1">
        <v>0</v>
      </c>
      <c r="I396" s="66">
        <v>0</v>
      </c>
      <c r="J396" s="66">
        <v>0</v>
      </c>
      <c r="K396" s="66">
        <v>0</v>
      </c>
      <c r="L396" s="66">
        <v>0</v>
      </c>
      <c r="M396" s="66">
        <v>0</v>
      </c>
      <c r="N396" s="66">
        <v>0</v>
      </c>
      <c r="O396" s="66">
        <v>0</v>
      </c>
      <c r="P396" s="66">
        <v>0</v>
      </c>
      <c r="Q396" s="66">
        <v>0</v>
      </c>
      <c r="R396" s="66">
        <v>0</v>
      </c>
      <c r="S396" s="66">
        <v>0</v>
      </c>
      <c r="T396" s="66">
        <v>0</v>
      </c>
      <c r="U396" s="66">
        <v>0</v>
      </c>
      <c r="V396" s="66">
        <v>0</v>
      </c>
      <c r="W396" s="66">
        <v>0</v>
      </c>
      <c r="X396" s="66">
        <v>0</v>
      </c>
      <c r="Y396" s="66">
        <v>0</v>
      </c>
      <c r="Z396" s="66">
        <v>0</v>
      </c>
      <c r="AA396" s="66">
        <v>0</v>
      </c>
      <c r="AB396" s="66">
        <v>0</v>
      </c>
      <c r="AC396" s="66">
        <v>1</v>
      </c>
      <c r="AD396" s="66">
        <v>0</v>
      </c>
      <c r="AE396" s="66">
        <v>0</v>
      </c>
      <c r="AF396" s="66">
        <v>0</v>
      </c>
      <c r="AG396" s="66" t="str">
        <f>VLOOKUP(BHRAF201920[[#This Row],[OrgID]],'Practice Panel'!$A$14:$F$129,4,FALSE)</f>
        <v>Barking</v>
      </c>
      <c r="AH396" s="66" t="str">
        <f>VLOOKUP(BHRAF201920[[#This Row],[OrgID]],'Practice Panel'!$A$14:$F$129,6,FALSE)</f>
        <v>West</v>
      </c>
    </row>
    <row r="397" spans="1:34" x14ac:dyDescent="0.25">
      <c r="A397" s="1" t="s">
        <v>369</v>
      </c>
      <c r="B397" s="65">
        <v>44105</v>
      </c>
      <c r="C397" s="65">
        <v>44107</v>
      </c>
      <c r="D397" s="1" t="s">
        <v>290</v>
      </c>
      <c r="E397" s="66">
        <v>2772</v>
      </c>
      <c r="F397" s="66">
        <v>16</v>
      </c>
      <c r="G397" s="66">
        <v>16</v>
      </c>
      <c r="H397" s="1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66">
        <v>0</v>
      </c>
      <c r="Z397" s="66">
        <v>0</v>
      </c>
      <c r="AA397" s="66">
        <v>0</v>
      </c>
      <c r="AB397" s="66">
        <v>0</v>
      </c>
      <c r="AC397" s="66">
        <v>3</v>
      </c>
      <c r="AD397" s="66">
        <v>0</v>
      </c>
      <c r="AE397" s="66">
        <v>0</v>
      </c>
      <c r="AF397" s="66">
        <v>0</v>
      </c>
      <c r="AG397" s="66" t="str">
        <f>VLOOKUP(BHRAF201920[[#This Row],[OrgID]],'Practice Panel'!$A$14:$F$129,4,FALSE)</f>
        <v>Havering</v>
      </c>
      <c r="AH397" s="66" t="str">
        <f>VLOOKUP(BHRAF201920[[#This Row],[OrgID]],'Practice Panel'!$A$14:$F$129,6,FALSE)</f>
        <v>Havering Crest</v>
      </c>
    </row>
    <row r="398" spans="1:34" x14ac:dyDescent="0.25">
      <c r="A398" s="1" t="s">
        <v>369</v>
      </c>
      <c r="B398" s="65">
        <v>44105</v>
      </c>
      <c r="C398" s="65">
        <v>44107</v>
      </c>
      <c r="D398" s="1" t="s">
        <v>246</v>
      </c>
      <c r="E398" s="66">
        <v>2363</v>
      </c>
      <c r="F398" s="66">
        <v>2</v>
      </c>
      <c r="G398" s="66">
        <v>2</v>
      </c>
      <c r="H398" s="1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66">
        <v>0</v>
      </c>
      <c r="Z398" s="66">
        <v>0</v>
      </c>
      <c r="AA398" s="66">
        <v>0</v>
      </c>
      <c r="AB398" s="66">
        <v>0</v>
      </c>
      <c r="AC398" s="66">
        <v>5</v>
      </c>
      <c r="AD398" s="66">
        <v>0</v>
      </c>
      <c r="AE398" s="66">
        <v>0</v>
      </c>
      <c r="AF398" s="66">
        <v>0</v>
      </c>
      <c r="AG398" s="66" t="str">
        <f>VLOOKUP(BHRAF201920[[#This Row],[OrgID]],'Practice Panel'!$A$14:$F$129,4,FALSE)</f>
        <v>Barking</v>
      </c>
      <c r="AH398" s="66" t="str">
        <f>VLOOKUP(BHRAF201920[[#This Row],[OrgID]],'Practice Panel'!$A$14:$F$129,6,FALSE)</f>
        <v>West One</v>
      </c>
    </row>
    <row r="399" spans="1:34" x14ac:dyDescent="0.25">
      <c r="A399" s="1" t="s">
        <v>369</v>
      </c>
      <c r="B399" s="65">
        <v>44105</v>
      </c>
      <c r="C399" s="65">
        <v>44107</v>
      </c>
      <c r="D399" s="1" t="s">
        <v>261</v>
      </c>
      <c r="E399" s="66">
        <v>1919</v>
      </c>
      <c r="F399" s="66">
        <v>1</v>
      </c>
      <c r="G399" s="66">
        <v>1</v>
      </c>
      <c r="H399" s="1">
        <v>0</v>
      </c>
      <c r="I399" s="66">
        <v>0</v>
      </c>
      <c r="J399" s="66">
        <v>0</v>
      </c>
      <c r="K399" s="66">
        <v>0</v>
      </c>
      <c r="L399" s="66">
        <v>0</v>
      </c>
      <c r="M399" s="66">
        <v>0</v>
      </c>
      <c r="N399" s="66">
        <v>0</v>
      </c>
      <c r="O399" s="66">
        <v>0</v>
      </c>
      <c r="P399" s="66">
        <v>0</v>
      </c>
      <c r="Q399" s="66">
        <v>0</v>
      </c>
      <c r="R399" s="66">
        <v>0</v>
      </c>
      <c r="S399" s="66">
        <v>0</v>
      </c>
      <c r="T399" s="66">
        <v>0</v>
      </c>
      <c r="U399" s="66">
        <v>0</v>
      </c>
      <c r="V399" s="66">
        <v>0</v>
      </c>
      <c r="W399" s="66">
        <v>0</v>
      </c>
      <c r="X399" s="66">
        <v>0</v>
      </c>
      <c r="Y399" s="66">
        <v>0</v>
      </c>
      <c r="Z399" s="66">
        <v>0</v>
      </c>
      <c r="AA399" s="66">
        <v>0</v>
      </c>
      <c r="AB399" s="66">
        <v>0</v>
      </c>
      <c r="AC399" s="66">
        <v>1</v>
      </c>
      <c r="AD399" s="66">
        <v>0</v>
      </c>
      <c r="AE399" s="66">
        <v>0</v>
      </c>
      <c r="AF399" s="66">
        <v>0</v>
      </c>
      <c r="AG399" s="66" t="str">
        <f>VLOOKUP(BHRAF201920[[#This Row],[OrgID]],'Practice Panel'!$A$14:$F$129,4,FALSE)</f>
        <v>Barking</v>
      </c>
      <c r="AH399" s="66" t="str">
        <f>VLOOKUP(BHRAF201920[[#This Row],[OrgID]],'Practice Panel'!$A$14:$F$129,6,FALSE)</f>
        <v>North</v>
      </c>
    </row>
    <row r="400" spans="1:34" x14ac:dyDescent="0.25">
      <c r="A400" s="1" t="s">
        <v>369</v>
      </c>
      <c r="B400" s="65">
        <v>44105</v>
      </c>
      <c r="C400" s="65">
        <v>44107</v>
      </c>
      <c r="D400" s="1" t="s">
        <v>280</v>
      </c>
      <c r="E400" s="66">
        <v>1439</v>
      </c>
      <c r="F400" s="66">
        <v>84</v>
      </c>
      <c r="G400" s="66">
        <v>82</v>
      </c>
      <c r="H400" s="1">
        <v>2</v>
      </c>
      <c r="I400" s="66">
        <v>1</v>
      </c>
      <c r="J400" s="66">
        <v>0</v>
      </c>
      <c r="K400" s="66">
        <v>0</v>
      </c>
      <c r="L400" s="66">
        <v>0</v>
      </c>
      <c r="M400" s="66">
        <v>0</v>
      </c>
      <c r="N400" s="66">
        <v>0</v>
      </c>
      <c r="O400" s="66">
        <v>0</v>
      </c>
      <c r="P400" s="66">
        <v>0</v>
      </c>
      <c r="Q400" s="66">
        <v>0</v>
      </c>
      <c r="R400" s="66">
        <v>0</v>
      </c>
      <c r="S400" s="66">
        <v>0</v>
      </c>
      <c r="T400" s="66">
        <v>0</v>
      </c>
      <c r="U400" s="66">
        <v>0</v>
      </c>
      <c r="V400" s="66">
        <v>0</v>
      </c>
      <c r="W400" s="66">
        <v>0</v>
      </c>
      <c r="X400" s="66">
        <v>0</v>
      </c>
      <c r="Y400" s="66">
        <v>0</v>
      </c>
      <c r="Z400" s="66">
        <v>0</v>
      </c>
      <c r="AA400" s="66">
        <v>0</v>
      </c>
      <c r="AB400" s="66">
        <v>0</v>
      </c>
      <c r="AC400" s="66">
        <v>1</v>
      </c>
      <c r="AD400" s="66">
        <v>0</v>
      </c>
      <c r="AE400" s="66">
        <v>0</v>
      </c>
      <c r="AF400" s="66">
        <v>0</v>
      </c>
      <c r="AG400" s="66" t="str">
        <f>VLOOKUP(BHRAF201920[[#This Row],[OrgID]],'Practice Panel'!$A$14:$F$129,4,FALSE)</f>
        <v>Barking</v>
      </c>
      <c r="AH400" s="66" t="str">
        <f>VLOOKUP(BHRAF201920[[#This Row],[OrgID]],'Practice Panel'!$A$14:$F$129,6,FALSE)</f>
        <v>Central</v>
      </c>
    </row>
    <row r="401" spans="1:34" x14ac:dyDescent="0.25">
      <c r="A401" s="1" t="s">
        <v>369</v>
      </c>
      <c r="B401" s="65">
        <v>44105</v>
      </c>
      <c r="C401" s="65">
        <v>44107</v>
      </c>
      <c r="D401" s="1" t="s">
        <v>228</v>
      </c>
      <c r="E401" s="66">
        <v>1694</v>
      </c>
      <c r="F401" s="66">
        <v>14</v>
      </c>
      <c r="G401" s="66">
        <v>13</v>
      </c>
      <c r="H401" s="1">
        <v>1</v>
      </c>
      <c r="I401" s="66">
        <v>1</v>
      </c>
      <c r="J401" s="66">
        <v>0</v>
      </c>
      <c r="K401" s="66">
        <v>0</v>
      </c>
      <c r="L401" s="66">
        <v>0</v>
      </c>
      <c r="M401" s="66">
        <v>0</v>
      </c>
      <c r="N401" s="66">
        <v>0</v>
      </c>
      <c r="O401" s="66">
        <v>0</v>
      </c>
      <c r="P401" s="66">
        <v>0</v>
      </c>
      <c r="Q401" s="66">
        <v>0</v>
      </c>
      <c r="R401" s="66">
        <v>0</v>
      </c>
      <c r="S401" s="66">
        <v>0</v>
      </c>
      <c r="T401" s="66">
        <v>0</v>
      </c>
      <c r="U401" s="66">
        <v>0</v>
      </c>
      <c r="V401" s="66">
        <v>0</v>
      </c>
      <c r="W401" s="66">
        <v>0</v>
      </c>
      <c r="X401" s="66">
        <v>0</v>
      </c>
      <c r="Y401" s="66">
        <v>0</v>
      </c>
      <c r="Z401" s="66">
        <v>0</v>
      </c>
      <c r="AA401" s="66">
        <v>0</v>
      </c>
      <c r="AB401" s="66">
        <v>0</v>
      </c>
      <c r="AC401" s="66">
        <v>4</v>
      </c>
      <c r="AD401" s="66">
        <v>0</v>
      </c>
      <c r="AE401" s="66">
        <v>0</v>
      </c>
      <c r="AF401" s="66">
        <v>0</v>
      </c>
      <c r="AG401" s="66" t="str">
        <f>VLOOKUP(BHRAF201920[[#This Row],[OrgID]],'Practice Panel'!$A$14:$F$129,4,FALSE)</f>
        <v>Barking</v>
      </c>
      <c r="AH401" s="66" t="str">
        <f>VLOOKUP(BHRAF201920[[#This Row],[OrgID]],'Practice Panel'!$A$14:$F$129,6,FALSE)</f>
        <v>East One</v>
      </c>
    </row>
    <row r="402" spans="1:34" x14ac:dyDescent="0.25">
      <c r="A402" s="1" t="s">
        <v>369</v>
      </c>
      <c r="B402" s="65">
        <v>44105</v>
      </c>
      <c r="C402" s="65">
        <v>44107</v>
      </c>
      <c r="D402" s="1" t="s">
        <v>312</v>
      </c>
      <c r="E402" s="66">
        <v>803</v>
      </c>
      <c r="F402" s="66">
        <v>12</v>
      </c>
      <c r="G402" s="66">
        <v>11</v>
      </c>
      <c r="H402" s="1">
        <v>1</v>
      </c>
      <c r="I402" s="66">
        <v>0</v>
      </c>
      <c r="J402" s="66">
        <v>0</v>
      </c>
      <c r="K402" s="66">
        <v>0</v>
      </c>
      <c r="L402" s="66">
        <v>0</v>
      </c>
      <c r="M402" s="66">
        <v>0</v>
      </c>
      <c r="N402" s="66">
        <v>0</v>
      </c>
      <c r="O402" s="66">
        <v>0</v>
      </c>
      <c r="P402" s="66">
        <v>0</v>
      </c>
      <c r="Q402" s="66">
        <v>0</v>
      </c>
      <c r="R402" s="66">
        <v>0</v>
      </c>
      <c r="S402" s="66">
        <v>0</v>
      </c>
      <c r="T402" s="66">
        <v>0</v>
      </c>
      <c r="U402" s="66">
        <v>0</v>
      </c>
      <c r="V402" s="66">
        <v>0</v>
      </c>
      <c r="W402" s="66">
        <v>0</v>
      </c>
      <c r="X402" s="66">
        <v>0</v>
      </c>
      <c r="Y402" s="66">
        <v>0</v>
      </c>
      <c r="Z402" s="66">
        <v>0</v>
      </c>
      <c r="AA402" s="66">
        <v>0</v>
      </c>
      <c r="AB402" s="66">
        <v>0</v>
      </c>
      <c r="AC402" s="66">
        <v>2</v>
      </c>
      <c r="AD402" s="66">
        <v>0</v>
      </c>
      <c r="AE402" s="66">
        <v>0</v>
      </c>
      <c r="AF402" s="66">
        <v>0</v>
      </c>
      <c r="AG402" s="66" t="str">
        <f>VLOOKUP(BHRAF201920[[#This Row],[OrgID]],'Practice Panel'!$A$14:$F$129,4,FALSE)</f>
        <v>Havering</v>
      </c>
      <c r="AH402" s="66" t="str">
        <f>VLOOKUP(BHRAF201920[[#This Row],[OrgID]],'Practice Panel'!$A$14:$F$129,6,FALSE)</f>
        <v>Havering North</v>
      </c>
    </row>
    <row r="403" spans="1:34" x14ac:dyDescent="0.25">
      <c r="A403" s="1" t="s">
        <v>369</v>
      </c>
      <c r="B403" s="65">
        <v>44105</v>
      </c>
      <c r="C403" s="65">
        <v>44107</v>
      </c>
      <c r="D403" s="1" t="s">
        <v>278</v>
      </c>
      <c r="E403" s="66">
        <v>4798</v>
      </c>
      <c r="F403" s="66">
        <v>116</v>
      </c>
      <c r="G403" s="66">
        <v>113</v>
      </c>
      <c r="H403" s="1">
        <v>3</v>
      </c>
      <c r="I403" s="66">
        <v>0</v>
      </c>
      <c r="J403" s="66">
        <v>0</v>
      </c>
      <c r="K403" s="66">
        <v>0</v>
      </c>
      <c r="L403" s="66">
        <v>0</v>
      </c>
      <c r="M403" s="66">
        <v>0</v>
      </c>
      <c r="N403" s="66">
        <v>0</v>
      </c>
      <c r="O403" s="66">
        <v>0</v>
      </c>
      <c r="P403" s="66">
        <v>0</v>
      </c>
      <c r="Q403" s="66">
        <v>0</v>
      </c>
      <c r="R403" s="66">
        <v>0</v>
      </c>
      <c r="S403" s="66">
        <v>0</v>
      </c>
      <c r="T403" s="66">
        <v>0</v>
      </c>
      <c r="U403" s="66">
        <v>0</v>
      </c>
      <c r="V403" s="66">
        <v>0</v>
      </c>
      <c r="W403" s="66">
        <v>0</v>
      </c>
      <c r="X403" s="66">
        <v>0</v>
      </c>
      <c r="Y403" s="66">
        <v>0</v>
      </c>
      <c r="Z403" s="66">
        <v>0</v>
      </c>
      <c r="AA403" s="66">
        <v>0</v>
      </c>
      <c r="AB403" s="66">
        <v>0</v>
      </c>
      <c r="AC403" s="66">
        <v>7</v>
      </c>
      <c r="AD403" s="66">
        <v>0</v>
      </c>
      <c r="AE403" s="66">
        <v>0</v>
      </c>
      <c r="AF403" s="66">
        <v>0</v>
      </c>
      <c r="AG403" s="66" t="str">
        <f>VLOOKUP(BHRAF201920[[#This Row],[OrgID]],'Practice Panel'!$A$14:$F$129,4,FALSE)</f>
        <v>Barking</v>
      </c>
      <c r="AH403" s="66" t="str">
        <f>VLOOKUP(BHRAF201920[[#This Row],[OrgID]],'Practice Panel'!$A$14:$F$129,6,FALSE)</f>
        <v>Central</v>
      </c>
    </row>
    <row r="404" spans="1:34" x14ac:dyDescent="0.25">
      <c r="A404" s="1" t="s">
        <v>369</v>
      </c>
      <c r="B404" s="65">
        <v>44105</v>
      </c>
      <c r="C404" s="65">
        <v>44107</v>
      </c>
      <c r="D404" s="1" t="s">
        <v>85</v>
      </c>
      <c r="E404" s="66">
        <v>2024</v>
      </c>
      <c r="F404" s="66">
        <v>57</v>
      </c>
      <c r="G404" s="66">
        <v>56</v>
      </c>
      <c r="H404" s="1">
        <v>1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66">
        <v>0</v>
      </c>
      <c r="Z404" s="66">
        <v>0</v>
      </c>
      <c r="AA404" s="66">
        <v>0</v>
      </c>
      <c r="AB404" s="66">
        <v>0</v>
      </c>
      <c r="AC404" s="66">
        <v>7</v>
      </c>
      <c r="AD404" s="66">
        <v>0</v>
      </c>
      <c r="AE404" s="66">
        <v>0</v>
      </c>
      <c r="AF404" s="66">
        <v>0</v>
      </c>
      <c r="AG404" s="66" t="str">
        <f>VLOOKUP(BHRAF201920[[#This Row],[OrgID]],'Practice Panel'!$A$14:$F$129,4,FALSE)</f>
        <v>Redbridge</v>
      </c>
      <c r="AH404" s="66" t="str">
        <f>VLOOKUP(BHRAF201920[[#This Row],[OrgID]],'Practice Panel'!$A$14:$F$129,6,FALSE)</f>
        <v>Wanstead &amp; Woodford</v>
      </c>
    </row>
    <row r="405" spans="1:34" x14ac:dyDescent="0.25">
      <c r="A405" s="1" t="s">
        <v>369</v>
      </c>
      <c r="B405" s="65">
        <v>44105</v>
      </c>
      <c r="C405" s="65">
        <v>44107</v>
      </c>
      <c r="D405" s="1" t="s">
        <v>336</v>
      </c>
      <c r="E405" s="66">
        <v>4161</v>
      </c>
      <c r="F405" s="66">
        <v>20</v>
      </c>
      <c r="G405" s="66">
        <v>19</v>
      </c>
      <c r="H405" s="1">
        <v>1</v>
      </c>
      <c r="I405" s="66">
        <v>1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66">
        <v>0</v>
      </c>
      <c r="Z405" s="66">
        <v>0</v>
      </c>
      <c r="AA405" s="66">
        <v>0</v>
      </c>
      <c r="AB405" s="66">
        <v>0</v>
      </c>
      <c r="AC405" s="66">
        <v>6</v>
      </c>
      <c r="AD405" s="66">
        <v>0</v>
      </c>
      <c r="AE405" s="66">
        <v>0</v>
      </c>
      <c r="AF405" s="66">
        <v>0</v>
      </c>
      <c r="AG405" s="66" t="str">
        <f>VLOOKUP(BHRAF201920[[#This Row],[OrgID]],'Practice Panel'!$A$14:$F$129,4,FALSE)</f>
        <v>Havering</v>
      </c>
      <c r="AH405" s="66" t="str">
        <f>VLOOKUP(BHRAF201920[[#This Row],[OrgID]],'Practice Panel'!$A$14:$F$129,6,FALSE)</f>
        <v>Havering South</v>
      </c>
    </row>
    <row r="406" spans="1:34" x14ac:dyDescent="0.25">
      <c r="A406" s="1" t="s">
        <v>369</v>
      </c>
      <c r="B406" s="65">
        <v>44105</v>
      </c>
      <c r="C406" s="65">
        <v>44107</v>
      </c>
      <c r="D406" s="1" t="s">
        <v>237</v>
      </c>
      <c r="E406" s="66">
        <v>1771</v>
      </c>
      <c r="F406" s="66">
        <v>26</v>
      </c>
      <c r="G406" s="66">
        <v>24</v>
      </c>
      <c r="H406" s="1">
        <v>2</v>
      </c>
      <c r="I406" s="66">
        <v>0</v>
      </c>
      <c r="J406" s="66">
        <v>0</v>
      </c>
      <c r="K406" s="66">
        <v>0</v>
      </c>
      <c r="L406" s="66">
        <v>0</v>
      </c>
      <c r="M406" s="66">
        <v>0</v>
      </c>
      <c r="N406" s="66">
        <v>0</v>
      </c>
      <c r="O406" s="66">
        <v>0</v>
      </c>
      <c r="P406" s="66">
        <v>0</v>
      </c>
      <c r="Q406" s="66">
        <v>0</v>
      </c>
      <c r="R406" s="66">
        <v>0</v>
      </c>
      <c r="S406" s="66">
        <v>0</v>
      </c>
      <c r="T406" s="66">
        <v>0</v>
      </c>
      <c r="U406" s="66">
        <v>0</v>
      </c>
      <c r="V406" s="66">
        <v>0</v>
      </c>
      <c r="W406" s="66">
        <v>0</v>
      </c>
      <c r="X406" s="66">
        <v>0</v>
      </c>
      <c r="Y406" s="66">
        <v>0</v>
      </c>
      <c r="Z406" s="66">
        <v>0</v>
      </c>
      <c r="AA406" s="66">
        <v>0</v>
      </c>
      <c r="AB406" s="66">
        <v>0</v>
      </c>
      <c r="AC406" s="66">
        <v>5</v>
      </c>
      <c r="AD406" s="66">
        <v>0</v>
      </c>
      <c r="AE406" s="66">
        <v>0</v>
      </c>
      <c r="AF406" s="66">
        <v>0</v>
      </c>
      <c r="AG406" s="66" t="str">
        <f>VLOOKUP(BHRAF201920[[#This Row],[OrgID]],'Practice Panel'!$A$14:$F$129,4,FALSE)</f>
        <v>Barking</v>
      </c>
      <c r="AH406" s="66" t="str">
        <f>VLOOKUP(BHRAF201920[[#This Row],[OrgID]],'Practice Panel'!$A$14:$F$129,6,FALSE)</f>
        <v>West</v>
      </c>
    </row>
    <row r="407" spans="1:34" x14ac:dyDescent="0.25">
      <c r="A407" s="1" t="s">
        <v>369</v>
      </c>
      <c r="B407" s="65">
        <v>44105</v>
      </c>
      <c r="C407" s="65">
        <v>44107</v>
      </c>
      <c r="D407" s="1" t="s">
        <v>263</v>
      </c>
      <c r="E407" s="66">
        <v>2642</v>
      </c>
      <c r="F407" s="66">
        <v>9</v>
      </c>
      <c r="G407" s="66">
        <v>8</v>
      </c>
      <c r="H407" s="1">
        <v>1</v>
      </c>
      <c r="I407" s="66">
        <v>0</v>
      </c>
      <c r="J407" s="66">
        <v>0</v>
      </c>
      <c r="K407" s="66">
        <v>0</v>
      </c>
      <c r="L407" s="66">
        <v>0</v>
      </c>
      <c r="M407" s="66">
        <v>0</v>
      </c>
      <c r="N407" s="66">
        <v>0</v>
      </c>
      <c r="O407" s="66">
        <v>0</v>
      </c>
      <c r="P407" s="66">
        <v>0</v>
      </c>
      <c r="Q407" s="66">
        <v>0</v>
      </c>
      <c r="R407" s="66">
        <v>0</v>
      </c>
      <c r="S407" s="66">
        <v>0</v>
      </c>
      <c r="T407" s="66">
        <v>0</v>
      </c>
      <c r="U407" s="66">
        <v>0</v>
      </c>
      <c r="V407" s="66">
        <v>0</v>
      </c>
      <c r="W407" s="66">
        <v>0</v>
      </c>
      <c r="X407" s="66">
        <v>0</v>
      </c>
      <c r="Y407" s="66">
        <v>0</v>
      </c>
      <c r="Z407" s="66">
        <v>0</v>
      </c>
      <c r="AA407" s="66">
        <v>0</v>
      </c>
      <c r="AB407" s="66">
        <v>0</v>
      </c>
      <c r="AC407" s="66">
        <v>8</v>
      </c>
      <c r="AD407" s="66">
        <v>0</v>
      </c>
      <c r="AE407" s="66">
        <v>0</v>
      </c>
      <c r="AF407" s="66">
        <v>0</v>
      </c>
      <c r="AG407" s="66" t="str">
        <f>VLOOKUP(BHRAF201920[[#This Row],[OrgID]],'Practice Panel'!$A$14:$F$129,4,FALSE)</f>
        <v>Barking</v>
      </c>
      <c r="AH407" s="66" t="str">
        <f>VLOOKUP(BHRAF201920[[#This Row],[OrgID]],'Practice Panel'!$A$14:$F$129,6,FALSE)</f>
        <v>North</v>
      </c>
    </row>
    <row r="408" spans="1:34" x14ac:dyDescent="0.25">
      <c r="A408" s="1" t="s">
        <v>369</v>
      </c>
      <c r="B408" s="65">
        <v>44105</v>
      </c>
      <c r="C408" s="65">
        <v>44107</v>
      </c>
      <c r="D408" s="1" t="s">
        <v>243</v>
      </c>
      <c r="E408" s="66">
        <v>5048</v>
      </c>
      <c r="F408" s="66">
        <v>45</v>
      </c>
      <c r="G408" s="66">
        <v>43</v>
      </c>
      <c r="H408" s="1">
        <v>2</v>
      </c>
      <c r="I408" s="66">
        <v>0</v>
      </c>
      <c r="J408" s="66">
        <v>0</v>
      </c>
      <c r="K408" s="66">
        <v>0</v>
      </c>
      <c r="L408" s="66">
        <v>0</v>
      </c>
      <c r="M408" s="66">
        <v>0</v>
      </c>
      <c r="N408" s="66">
        <v>0</v>
      </c>
      <c r="O408" s="66">
        <v>0</v>
      </c>
      <c r="P408" s="66">
        <v>0</v>
      </c>
      <c r="Q408" s="66">
        <v>0</v>
      </c>
      <c r="R408" s="66">
        <v>0</v>
      </c>
      <c r="S408" s="66">
        <v>0</v>
      </c>
      <c r="T408" s="66">
        <v>0</v>
      </c>
      <c r="U408" s="66">
        <v>0</v>
      </c>
      <c r="V408" s="66">
        <v>0</v>
      </c>
      <c r="W408" s="66">
        <v>0</v>
      </c>
      <c r="X408" s="66">
        <v>0</v>
      </c>
      <c r="Y408" s="66">
        <v>0</v>
      </c>
      <c r="Z408" s="66">
        <v>0</v>
      </c>
      <c r="AA408" s="66">
        <v>0</v>
      </c>
      <c r="AB408" s="66">
        <v>0</v>
      </c>
      <c r="AC408" s="66">
        <v>6</v>
      </c>
      <c r="AD408" s="66">
        <v>0</v>
      </c>
      <c r="AE408" s="66">
        <v>0</v>
      </c>
      <c r="AF408" s="66">
        <v>0</v>
      </c>
      <c r="AG408" s="66" t="str">
        <f>VLOOKUP(BHRAF201920[[#This Row],[OrgID]],'Practice Panel'!$A$14:$F$129,4,FALSE)</f>
        <v>Barking</v>
      </c>
      <c r="AH408" s="66" t="str">
        <f>VLOOKUP(BHRAF201920[[#This Row],[OrgID]],'Practice Panel'!$A$14:$F$129,6,FALSE)</f>
        <v>West One</v>
      </c>
    </row>
    <row r="409" spans="1:34" x14ac:dyDescent="0.25">
      <c r="A409" s="1" t="s">
        <v>369</v>
      </c>
      <c r="B409" s="65">
        <v>44105</v>
      </c>
      <c r="C409" s="65">
        <v>44107</v>
      </c>
      <c r="D409" s="1" t="s">
        <v>292</v>
      </c>
      <c r="E409" s="66">
        <v>1642</v>
      </c>
      <c r="F409" s="66">
        <v>32</v>
      </c>
      <c r="G409" s="66">
        <v>30</v>
      </c>
      <c r="H409" s="1">
        <v>2</v>
      </c>
      <c r="I409" s="66">
        <v>2</v>
      </c>
      <c r="J409" s="66">
        <v>0</v>
      </c>
      <c r="K409" s="66">
        <v>0</v>
      </c>
      <c r="L409" s="66">
        <v>0</v>
      </c>
      <c r="M409" s="66">
        <v>0</v>
      </c>
      <c r="N409" s="66">
        <v>0</v>
      </c>
      <c r="O409" s="66">
        <v>0</v>
      </c>
      <c r="P409" s="66">
        <v>0</v>
      </c>
      <c r="Q409" s="66">
        <v>0</v>
      </c>
      <c r="R409" s="66">
        <v>0</v>
      </c>
      <c r="S409" s="66">
        <v>0</v>
      </c>
      <c r="T409" s="66">
        <v>0</v>
      </c>
      <c r="U409" s="66">
        <v>0</v>
      </c>
      <c r="V409" s="66">
        <v>0</v>
      </c>
      <c r="W409" s="66">
        <v>0</v>
      </c>
      <c r="X409" s="66">
        <v>0</v>
      </c>
      <c r="Y409" s="66">
        <v>0</v>
      </c>
      <c r="Z409" s="66">
        <v>0</v>
      </c>
      <c r="AA409" s="66">
        <v>0</v>
      </c>
      <c r="AB409" s="66">
        <v>0</v>
      </c>
      <c r="AC409" s="66">
        <v>3</v>
      </c>
      <c r="AD409" s="66">
        <v>0</v>
      </c>
      <c r="AE409" s="66">
        <v>0</v>
      </c>
      <c r="AF409" s="66">
        <v>0</v>
      </c>
      <c r="AG409" s="66" t="str">
        <f>VLOOKUP(BHRAF201920[[#This Row],[OrgID]],'Practice Panel'!$A$14:$F$129,4,FALSE)</f>
        <v>Havering</v>
      </c>
      <c r="AH409" s="66" t="str">
        <f>VLOOKUP(BHRAF201920[[#This Row],[OrgID]],'Practice Panel'!$A$14:$F$129,6,FALSE)</f>
        <v>Havering Crest</v>
      </c>
    </row>
    <row r="410" spans="1:34" x14ac:dyDescent="0.25">
      <c r="A410" s="1" t="s">
        <v>369</v>
      </c>
      <c r="B410" s="65">
        <v>44105</v>
      </c>
      <c r="C410" s="65">
        <v>44107</v>
      </c>
      <c r="D410" s="1" t="s">
        <v>298</v>
      </c>
      <c r="E410" s="66">
        <v>5316</v>
      </c>
      <c r="F410" s="66">
        <v>28</v>
      </c>
      <c r="G410" s="66">
        <v>27</v>
      </c>
      <c r="H410" s="1">
        <v>1</v>
      </c>
      <c r="I410" s="66">
        <v>0</v>
      </c>
      <c r="J410" s="66">
        <v>0</v>
      </c>
      <c r="K410" s="66">
        <v>0</v>
      </c>
      <c r="L410" s="66">
        <v>0</v>
      </c>
      <c r="M410" s="66">
        <v>0</v>
      </c>
      <c r="N410" s="66">
        <v>0</v>
      </c>
      <c r="O410" s="66">
        <v>0</v>
      </c>
      <c r="P410" s="66">
        <v>0</v>
      </c>
      <c r="Q410" s="66">
        <v>0</v>
      </c>
      <c r="R410" s="66">
        <v>0</v>
      </c>
      <c r="S410" s="66">
        <v>1</v>
      </c>
      <c r="T410" s="66">
        <v>0</v>
      </c>
      <c r="U410" s="66">
        <v>0</v>
      </c>
      <c r="V410" s="66">
        <v>0</v>
      </c>
      <c r="W410" s="66">
        <v>0</v>
      </c>
      <c r="X410" s="66">
        <v>0</v>
      </c>
      <c r="Y410" s="66">
        <v>0</v>
      </c>
      <c r="Z410" s="66">
        <v>0</v>
      </c>
      <c r="AA410" s="66">
        <v>0</v>
      </c>
      <c r="AB410" s="66">
        <v>0</v>
      </c>
      <c r="AC410" s="66">
        <v>23</v>
      </c>
      <c r="AD410" s="66">
        <v>0</v>
      </c>
      <c r="AE410" s="66">
        <v>0</v>
      </c>
      <c r="AF410" s="66">
        <v>0</v>
      </c>
      <c r="AG410" s="66" t="str">
        <f>VLOOKUP(BHRAF201920[[#This Row],[OrgID]],'Practice Panel'!$A$14:$F$129,4,FALSE)</f>
        <v>Havering</v>
      </c>
      <c r="AH410" s="66" t="str">
        <f>VLOOKUP(BHRAF201920[[#This Row],[OrgID]],'Practice Panel'!$A$14:$F$129,6,FALSE)</f>
        <v>Havering Marshall</v>
      </c>
    </row>
    <row r="411" spans="1:34" x14ac:dyDescent="0.25">
      <c r="A411" s="1" t="s">
        <v>369</v>
      </c>
      <c r="B411" s="65">
        <v>44105</v>
      </c>
      <c r="C411" s="65">
        <v>44107</v>
      </c>
      <c r="D411" s="1" t="s">
        <v>248</v>
      </c>
      <c r="E411" s="66">
        <v>1167</v>
      </c>
      <c r="F411" s="66">
        <v>4</v>
      </c>
      <c r="G411" s="66">
        <v>4</v>
      </c>
      <c r="H411" s="1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1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66">
        <v>0</v>
      </c>
      <c r="Z411" s="66">
        <v>0</v>
      </c>
      <c r="AA411" s="66">
        <v>0</v>
      </c>
      <c r="AB411" s="66">
        <v>0</v>
      </c>
      <c r="AC411" s="66">
        <v>3</v>
      </c>
      <c r="AD411" s="66">
        <v>0</v>
      </c>
      <c r="AE411" s="66">
        <v>0</v>
      </c>
      <c r="AF411" s="66">
        <v>0</v>
      </c>
      <c r="AG411" s="66" t="str">
        <f>VLOOKUP(BHRAF201920[[#This Row],[OrgID]],'Practice Panel'!$A$14:$F$129,4,FALSE)</f>
        <v>Barking</v>
      </c>
      <c r="AH411" s="66" t="str">
        <f>VLOOKUP(BHRAF201920[[#This Row],[OrgID]],'Practice Panel'!$A$14:$F$129,6,FALSE)</f>
        <v>West One</v>
      </c>
    </row>
    <row r="412" spans="1:34" x14ac:dyDescent="0.25">
      <c r="A412" s="1" t="s">
        <v>369</v>
      </c>
      <c r="B412" s="65">
        <v>44105</v>
      </c>
      <c r="C412" s="65">
        <v>44107</v>
      </c>
      <c r="D412" s="1" t="s">
        <v>326</v>
      </c>
      <c r="E412" s="66">
        <v>5520</v>
      </c>
      <c r="F412" s="66">
        <v>19</v>
      </c>
      <c r="G412" s="66">
        <v>18</v>
      </c>
      <c r="H412" s="1">
        <v>1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1</v>
      </c>
      <c r="V412" s="66">
        <v>0</v>
      </c>
      <c r="W412" s="66">
        <v>0</v>
      </c>
      <c r="X412" s="66">
        <v>0</v>
      </c>
      <c r="Y412" s="66">
        <v>0</v>
      </c>
      <c r="Z412" s="66">
        <v>0</v>
      </c>
      <c r="AA412" s="66">
        <v>0</v>
      </c>
      <c r="AB412" s="66">
        <v>0</v>
      </c>
      <c r="AC412" s="66">
        <v>21</v>
      </c>
      <c r="AD412" s="66">
        <v>0</v>
      </c>
      <c r="AE412" s="66">
        <v>0</v>
      </c>
      <c r="AF412" s="66">
        <v>0</v>
      </c>
      <c r="AG412" s="66" t="str">
        <f>VLOOKUP(BHRAF201920[[#This Row],[OrgID]],'Practice Panel'!$A$14:$F$129,4,FALSE)</f>
        <v>Havering</v>
      </c>
      <c r="AH412" s="66" t="str">
        <f>VLOOKUP(BHRAF201920[[#This Row],[OrgID]],'Practice Panel'!$A$14:$F$129,6,FALSE)</f>
        <v>Havering North</v>
      </c>
    </row>
    <row r="413" spans="1:34" x14ac:dyDescent="0.25">
      <c r="A413" s="1" t="s">
        <v>369</v>
      </c>
      <c r="B413" s="65">
        <v>44105</v>
      </c>
      <c r="C413" s="65">
        <v>44107</v>
      </c>
      <c r="D413" s="1" t="s">
        <v>266</v>
      </c>
      <c r="E413" s="66">
        <v>5309</v>
      </c>
      <c r="F413" s="66">
        <v>1</v>
      </c>
      <c r="G413" s="66">
        <v>1</v>
      </c>
      <c r="H413" s="1">
        <v>0</v>
      </c>
      <c r="I413" s="66">
        <v>0</v>
      </c>
      <c r="J413" s="66">
        <v>0</v>
      </c>
      <c r="K413" s="66">
        <v>0</v>
      </c>
      <c r="L413" s="66">
        <v>0</v>
      </c>
      <c r="M413" s="66">
        <v>0</v>
      </c>
      <c r="N413" s="66">
        <v>0</v>
      </c>
      <c r="O413" s="66">
        <v>0</v>
      </c>
      <c r="P413" s="66">
        <v>0</v>
      </c>
      <c r="Q413" s="66">
        <v>0</v>
      </c>
      <c r="R413" s="66">
        <v>0</v>
      </c>
      <c r="S413" s="66">
        <v>0</v>
      </c>
      <c r="T413" s="66">
        <v>0</v>
      </c>
      <c r="U413" s="66">
        <v>1</v>
      </c>
      <c r="V413" s="66">
        <v>0</v>
      </c>
      <c r="W413" s="66">
        <v>0</v>
      </c>
      <c r="X413" s="66">
        <v>0</v>
      </c>
      <c r="Y413" s="66">
        <v>0</v>
      </c>
      <c r="Z413" s="66">
        <v>0</v>
      </c>
      <c r="AA413" s="66">
        <v>0</v>
      </c>
      <c r="AB413" s="66">
        <v>0</v>
      </c>
      <c r="AC413" s="66">
        <v>3</v>
      </c>
      <c r="AD413" s="66">
        <v>0</v>
      </c>
      <c r="AE413" s="66">
        <v>0</v>
      </c>
      <c r="AF413" s="66">
        <v>0</v>
      </c>
      <c r="AG413" s="66" t="str">
        <f>VLOOKUP(BHRAF201920[[#This Row],[OrgID]],'Practice Panel'!$A$14:$F$129,4,FALSE)</f>
        <v>Barking</v>
      </c>
      <c r="AH413" s="66" t="str">
        <f>VLOOKUP(BHRAF201920[[#This Row],[OrgID]],'Practice Panel'!$A$14:$F$129,6,FALSE)</f>
        <v>North</v>
      </c>
    </row>
    <row r="414" spans="1:34" x14ac:dyDescent="0.25">
      <c r="A414" s="1" t="s">
        <v>369</v>
      </c>
      <c r="B414" s="65">
        <v>44105</v>
      </c>
      <c r="C414" s="65">
        <v>44107</v>
      </c>
      <c r="D414" s="1" t="s">
        <v>220</v>
      </c>
      <c r="E414" s="66">
        <v>1166</v>
      </c>
      <c r="F414" s="66">
        <v>47</v>
      </c>
      <c r="G414" s="66">
        <v>47</v>
      </c>
      <c r="H414" s="1">
        <v>0</v>
      </c>
      <c r="I414" s="66">
        <v>0</v>
      </c>
      <c r="J414" s="66">
        <v>0</v>
      </c>
      <c r="K414" s="66">
        <v>0</v>
      </c>
      <c r="L414" s="66">
        <v>0</v>
      </c>
      <c r="M414" s="66">
        <v>0</v>
      </c>
      <c r="N414" s="66">
        <v>0</v>
      </c>
      <c r="O414" s="66">
        <v>0</v>
      </c>
      <c r="P414" s="66">
        <v>0</v>
      </c>
      <c r="Q414" s="66">
        <v>0</v>
      </c>
      <c r="R414" s="66">
        <v>0</v>
      </c>
      <c r="S414" s="66">
        <v>1</v>
      </c>
      <c r="T414" s="66">
        <v>0</v>
      </c>
      <c r="U414" s="66">
        <v>1</v>
      </c>
      <c r="V414" s="66">
        <v>0</v>
      </c>
      <c r="W414" s="66">
        <v>0</v>
      </c>
      <c r="X414" s="66">
        <v>0</v>
      </c>
      <c r="Y414" s="66">
        <v>0</v>
      </c>
      <c r="Z414" s="66">
        <v>0</v>
      </c>
      <c r="AA414" s="66">
        <v>0</v>
      </c>
      <c r="AB414" s="66">
        <v>0</v>
      </c>
      <c r="AC414" s="66">
        <v>6</v>
      </c>
      <c r="AD414" s="66">
        <v>0</v>
      </c>
      <c r="AE414" s="66">
        <v>0</v>
      </c>
      <c r="AF414" s="66">
        <v>0</v>
      </c>
      <c r="AG414" s="66" t="str">
        <f>VLOOKUP(BHRAF201920[[#This Row],[OrgID]],'Practice Panel'!$A$14:$F$129,4,FALSE)</f>
        <v>Barking</v>
      </c>
      <c r="AH414" s="66" t="str">
        <f>VLOOKUP(BHRAF201920[[#This Row],[OrgID]],'Practice Panel'!$A$14:$F$129,6,FALSE)</f>
        <v>East One</v>
      </c>
    </row>
    <row r="415" spans="1:34" x14ac:dyDescent="0.25">
      <c r="A415" s="1" t="s">
        <v>369</v>
      </c>
      <c r="B415" s="65">
        <v>44105</v>
      </c>
      <c r="C415" s="65">
        <v>44107</v>
      </c>
      <c r="D415" s="1" t="s">
        <v>108</v>
      </c>
      <c r="E415" s="66">
        <v>1056</v>
      </c>
      <c r="F415" s="66">
        <v>6</v>
      </c>
      <c r="G415" s="66">
        <v>6</v>
      </c>
      <c r="H415" s="1">
        <v>0</v>
      </c>
      <c r="I415" s="66">
        <v>0</v>
      </c>
      <c r="J415" s="66">
        <v>0</v>
      </c>
      <c r="K415" s="66">
        <v>0</v>
      </c>
      <c r="L415" s="66">
        <v>0</v>
      </c>
      <c r="M415" s="66">
        <v>0</v>
      </c>
      <c r="N415" s="66">
        <v>0</v>
      </c>
      <c r="O415" s="66">
        <v>0</v>
      </c>
      <c r="P415" s="66">
        <v>0</v>
      </c>
      <c r="Q415" s="66">
        <v>0</v>
      </c>
      <c r="R415" s="66">
        <v>0</v>
      </c>
      <c r="S415" s="66">
        <v>0</v>
      </c>
      <c r="T415" s="66">
        <v>0</v>
      </c>
      <c r="U415" s="66">
        <v>1</v>
      </c>
      <c r="V415" s="66">
        <v>0</v>
      </c>
      <c r="W415" s="66">
        <v>0</v>
      </c>
      <c r="X415" s="66">
        <v>0</v>
      </c>
      <c r="Y415" s="66">
        <v>0</v>
      </c>
      <c r="Z415" s="66">
        <v>0</v>
      </c>
      <c r="AA415" s="66">
        <v>0</v>
      </c>
      <c r="AB415" s="66">
        <v>0</v>
      </c>
      <c r="AC415" s="66">
        <v>5</v>
      </c>
      <c r="AD415" s="66">
        <v>0</v>
      </c>
      <c r="AE415" s="66">
        <v>0</v>
      </c>
      <c r="AF415" s="66">
        <v>0</v>
      </c>
      <c r="AG415" s="66" t="str">
        <f>VLOOKUP(BHRAF201920[[#This Row],[OrgID]],'Practice Panel'!$A$14:$F$129,4,FALSE)</f>
        <v>Redbridge</v>
      </c>
      <c r="AH415" s="66" t="str">
        <f>VLOOKUP(BHRAF201920[[#This Row],[OrgID]],'Practice Panel'!$A$14:$F$129,6,FALSE)</f>
        <v>Fairlop</v>
      </c>
    </row>
    <row r="416" spans="1:34" x14ac:dyDescent="0.25">
      <c r="A416" s="1" t="s">
        <v>369</v>
      </c>
      <c r="B416" s="65">
        <v>44105</v>
      </c>
      <c r="C416" s="65">
        <v>44107</v>
      </c>
      <c r="D416" s="1" t="s">
        <v>208</v>
      </c>
      <c r="E416" s="66">
        <v>2829</v>
      </c>
      <c r="F416" s="66">
        <v>13</v>
      </c>
      <c r="G416" s="66">
        <v>13</v>
      </c>
      <c r="H416" s="1">
        <v>0</v>
      </c>
      <c r="I416" s="66">
        <v>0</v>
      </c>
      <c r="J416" s="66">
        <v>0</v>
      </c>
      <c r="K416" s="66">
        <v>0</v>
      </c>
      <c r="L416" s="66">
        <v>0</v>
      </c>
      <c r="M416" s="66">
        <v>0</v>
      </c>
      <c r="N416" s="66">
        <v>0</v>
      </c>
      <c r="O416" s="66">
        <v>0</v>
      </c>
      <c r="P416" s="66">
        <v>0</v>
      </c>
      <c r="Q416" s="66">
        <v>0</v>
      </c>
      <c r="R416" s="66">
        <v>0</v>
      </c>
      <c r="S416" s="66">
        <v>0</v>
      </c>
      <c r="T416" s="66">
        <v>0</v>
      </c>
      <c r="U416" s="66">
        <v>1</v>
      </c>
      <c r="V416" s="66">
        <v>1</v>
      </c>
      <c r="W416" s="66">
        <v>0</v>
      </c>
      <c r="X416" s="66">
        <v>0</v>
      </c>
      <c r="Y416" s="66">
        <v>0</v>
      </c>
      <c r="Z416" s="66">
        <v>0</v>
      </c>
      <c r="AA416" s="66">
        <v>0</v>
      </c>
      <c r="AB416" s="66">
        <v>0</v>
      </c>
      <c r="AC416" s="66">
        <v>6</v>
      </c>
      <c r="AD416" s="66">
        <v>0</v>
      </c>
      <c r="AE416" s="66">
        <v>1</v>
      </c>
      <c r="AF416" s="66">
        <v>0</v>
      </c>
      <c r="AG416" s="66" t="str">
        <f>VLOOKUP(BHRAF201920[[#This Row],[OrgID]],'Practice Panel'!$A$14:$F$129,4,FALSE)</f>
        <v>Barking</v>
      </c>
      <c r="AH416" s="66" t="str">
        <f>VLOOKUP(BHRAF201920[[#This Row],[OrgID]],'Practice Panel'!$A$14:$F$129,6,FALSE)</f>
        <v>East One</v>
      </c>
    </row>
    <row r="417" spans="1:34" x14ac:dyDescent="0.25">
      <c r="A417" s="1" t="s">
        <v>369</v>
      </c>
      <c r="B417" s="65">
        <v>44105</v>
      </c>
      <c r="C417" s="65">
        <v>44107</v>
      </c>
      <c r="D417" s="1" t="s">
        <v>306</v>
      </c>
      <c r="E417" s="66">
        <v>3536</v>
      </c>
      <c r="F417" s="66">
        <v>12</v>
      </c>
      <c r="G417" s="66">
        <v>12</v>
      </c>
      <c r="H417" s="1">
        <v>0</v>
      </c>
      <c r="I417" s="66">
        <v>0</v>
      </c>
      <c r="J417" s="66">
        <v>0</v>
      </c>
      <c r="K417" s="66">
        <v>0</v>
      </c>
      <c r="L417" s="66">
        <v>0</v>
      </c>
      <c r="M417" s="66">
        <v>0</v>
      </c>
      <c r="N417" s="66">
        <v>0</v>
      </c>
      <c r="O417" s="66">
        <v>0</v>
      </c>
      <c r="P417" s="66">
        <v>0</v>
      </c>
      <c r="Q417" s="66">
        <v>0</v>
      </c>
      <c r="R417" s="66">
        <v>0</v>
      </c>
      <c r="S417" s="66">
        <v>0</v>
      </c>
      <c r="T417" s="66">
        <v>0</v>
      </c>
      <c r="U417" s="66">
        <v>2</v>
      </c>
      <c r="V417" s="66">
        <v>0</v>
      </c>
      <c r="W417" s="66">
        <v>0</v>
      </c>
      <c r="X417" s="66">
        <v>0</v>
      </c>
      <c r="Y417" s="66">
        <v>0</v>
      </c>
      <c r="Z417" s="66">
        <v>0</v>
      </c>
      <c r="AA417" s="66">
        <v>0</v>
      </c>
      <c r="AB417" s="66">
        <v>0</v>
      </c>
      <c r="AC417" s="66">
        <v>11</v>
      </c>
      <c r="AD417" s="66">
        <v>0</v>
      </c>
      <c r="AE417" s="66">
        <v>0</v>
      </c>
      <c r="AF417" s="66">
        <v>0</v>
      </c>
      <c r="AG417" s="66" t="str">
        <f>VLOOKUP(BHRAF201920[[#This Row],[OrgID]],'Practice Panel'!$A$14:$F$129,4,FALSE)</f>
        <v>Havering</v>
      </c>
      <c r="AH417" s="66" t="str">
        <f>VLOOKUP(BHRAF201920[[#This Row],[OrgID]],'Practice Panel'!$A$14:$F$129,6,FALSE)</f>
        <v>Havering North</v>
      </c>
    </row>
    <row r="418" spans="1:34" x14ac:dyDescent="0.25">
      <c r="A418" s="1" t="s">
        <v>369</v>
      </c>
      <c r="B418" s="65">
        <v>44105</v>
      </c>
      <c r="C418" s="65">
        <v>44107</v>
      </c>
      <c r="D418" s="1" t="s">
        <v>338</v>
      </c>
      <c r="E418" s="66">
        <v>6012</v>
      </c>
      <c r="F418" s="66">
        <v>60</v>
      </c>
      <c r="G418" s="66">
        <v>60</v>
      </c>
      <c r="H418" s="1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1</v>
      </c>
      <c r="V418" s="66">
        <v>1</v>
      </c>
      <c r="W418" s="66">
        <v>0</v>
      </c>
      <c r="X418" s="66">
        <v>0</v>
      </c>
      <c r="Y418" s="66">
        <v>0</v>
      </c>
      <c r="Z418" s="66">
        <v>0</v>
      </c>
      <c r="AA418" s="66">
        <v>0</v>
      </c>
      <c r="AB418" s="66">
        <v>0</v>
      </c>
      <c r="AC418" s="66">
        <v>16</v>
      </c>
      <c r="AD418" s="66">
        <v>0</v>
      </c>
      <c r="AE418" s="66">
        <v>1</v>
      </c>
      <c r="AF418" s="66">
        <v>0</v>
      </c>
      <c r="AG418" s="66" t="str">
        <f>VLOOKUP(BHRAF201920[[#This Row],[OrgID]],'Practice Panel'!$A$14:$F$129,4,FALSE)</f>
        <v>Havering</v>
      </c>
      <c r="AH418" s="66" t="str">
        <f>VLOOKUP(BHRAF201920[[#This Row],[OrgID]],'Practice Panel'!$A$14:$F$129,6,FALSE)</f>
        <v>Havering South</v>
      </c>
    </row>
    <row r="419" spans="1:34" x14ac:dyDescent="0.25">
      <c r="A419" s="1" t="s">
        <v>369</v>
      </c>
      <c r="B419" s="65">
        <v>44105</v>
      </c>
      <c r="C419" s="65">
        <v>44107</v>
      </c>
      <c r="D419" s="1" t="s">
        <v>320</v>
      </c>
      <c r="E419" s="66">
        <v>4719</v>
      </c>
      <c r="F419" s="66">
        <v>11</v>
      </c>
      <c r="G419" s="66">
        <v>11</v>
      </c>
      <c r="H419" s="1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3</v>
      </c>
      <c r="V419" s="66">
        <v>0</v>
      </c>
      <c r="W419" s="66">
        <v>0</v>
      </c>
      <c r="X419" s="66">
        <v>0</v>
      </c>
      <c r="Y419" s="66">
        <v>0</v>
      </c>
      <c r="Z419" s="66">
        <v>0</v>
      </c>
      <c r="AA419" s="66">
        <v>0</v>
      </c>
      <c r="AB419" s="66">
        <v>0</v>
      </c>
      <c r="AC419" s="66">
        <v>14</v>
      </c>
      <c r="AD419" s="66">
        <v>0</v>
      </c>
      <c r="AE419" s="66">
        <v>0</v>
      </c>
      <c r="AF419" s="66">
        <v>0</v>
      </c>
      <c r="AG419" s="66" t="str">
        <f>VLOOKUP(BHRAF201920[[#This Row],[OrgID]],'Practice Panel'!$A$14:$F$129,4,FALSE)</f>
        <v>Havering</v>
      </c>
      <c r="AH419" s="66" t="str">
        <f>VLOOKUP(BHRAF201920[[#This Row],[OrgID]],'Practice Panel'!$A$14:$F$129,6,FALSE)</f>
        <v>Havering North</v>
      </c>
    </row>
    <row r="420" spans="1:34" x14ac:dyDescent="0.25">
      <c r="A420" s="1" t="s">
        <v>369</v>
      </c>
      <c r="B420" s="65">
        <v>44105</v>
      </c>
      <c r="C420" s="65">
        <v>44107</v>
      </c>
      <c r="D420" s="1" t="s">
        <v>324</v>
      </c>
      <c r="E420" s="66">
        <v>12302</v>
      </c>
      <c r="F420" s="66">
        <v>6</v>
      </c>
      <c r="G420" s="66">
        <v>6</v>
      </c>
      <c r="H420" s="1">
        <v>0</v>
      </c>
      <c r="I420" s="66">
        <v>0</v>
      </c>
      <c r="J420" s="66">
        <v>0</v>
      </c>
      <c r="K420" s="66">
        <v>0</v>
      </c>
      <c r="L420" s="66">
        <v>0</v>
      </c>
      <c r="M420" s="66">
        <v>0</v>
      </c>
      <c r="N420" s="66">
        <v>0</v>
      </c>
      <c r="O420" s="66">
        <v>0</v>
      </c>
      <c r="P420" s="66">
        <v>0</v>
      </c>
      <c r="Q420" s="66">
        <v>0</v>
      </c>
      <c r="R420" s="66">
        <v>0</v>
      </c>
      <c r="S420" s="66">
        <v>1</v>
      </c>
      <c r="T420" s="66">
        <v>0</v>
      </c>
      <c r="U420" s="66">
        <v>1</v>
      </c>
      <c r="V420" s="66">
        <v>0</v>
      </c>
      <c r="W420" s="66">
        <v>0</v>
      </c>
      <c r="X420" s="66">
        <v>0</v>
      </c>
      <c r="Y420" s="66">
        <v>0</v>
      </c>
      <c r="Z420" s="66">
        <v>0</v>
      </c>
      <c r="AA420" s="66">
        <v>0</v>
      </c>
      <c r="AB420" s="66">
        <v>0</v>
      </c>
      <c r="AC420" s="66">
        <v>5</v>
      </c>
      <c r="AD420" s="66">
        <v>0</v>
      </c>
      <c r="AE420" s="66">
        <v>0</v>
      </c>
      <c r="AF420" s="66">
        <v>0</v>
      </c>
      <c r="AG420" s="66" t="str">
        <f>VLOOKUP(BHRAF201920[[#This Row],[OrgID]],'Practice Panel'!$A$14:$F$129,4,FALSE)</f>
        <v>Havering</v>
      </c>
      <c r="AH420" s="66" t="str">
        <f>VLOOKUP(BHRAF201920[[#This Row],[OrgID]],'Practice Panel'!$A$14:$F$129,6,FALSE)</f>
        <v>Havering North</v>
      </c>
    </row>
    <row r="421" spans="1:34" x14ac:dyDescent="0.25">
      <c r="A421" s="1" t="s">
        <v>369</v>
      </c>
      <c r="B421" s="65">
        <v>44105</v>
      </c>
      <c r="C421" s="65">
        <v>44107</v>
      </c>
      <c r="D421" s="1" t="s">
        <v>284</v>
      </c>
      <c r="E421" s="66">
        <v>2730</v>
      </c>
      <c r="F421" s="66">
        <v>39</v>
      </c>
      <c r="G421" s="66">
        <v>39</v>
      </c>
      <c r="H421" s="1">
        <v>0</v>
      </c>
      <c r="I421" s="66">
        <v>0</v>
      </c>
      <c r="J421" s="66">
        <v>0</v>
      </c>
      <c r="K421" s="66">
        <v>0</v>
      </c>
      <c r="L421" s="66">
        <v>0</v>
      </c>
      <c r="M421" s="66">
        <v>0</v>
      </c>
      <c r="N421" s="66">
        <v>0</v>
      </c>
      <c r="O421" s="66">
        <v>0</v>
      </c>
      <c r="P421" s="66">
        <v>0</v>
      </c>
      <c r="Q421" s="66">
        <v>0</v>
      </c>
      <c r="R421" s="66">
        <v>0</v>
      </c>
      <c r="S421" s="66">
        <v>0</v>
      </c>
      <c r="T421" s="66">
        <v>0</v>
      </c>
      <c r="U421" s="66">
        <v>1</v>
      </c>
      <c r="V421" s="66">
        <v>0</v>
      </c>
      <c r="W421" s="66">
        <v>0</v>
      </c>
      <c r="X421" s="66">
        <v>0</v>
      </c>
      <c r="Y421" s="66">
        <v>0</v>
      </c>
      <c r="Z421" s="66">
        <v>0</v>
      </c>
      <c r="AA421" s="66">
        <v>0</v>
      </c>
      <c r="AB421" s="66">
        <v>0</v>
      </c>
      <c r="AC421" s="66">
        <v>3</v>
      </c>
      <c r="AD421" s="66">
        <v>0</v>
      </c>
      <c r="AE421" s="66">
        <v>0</v>
      </c>
      <c r="AF421" s="66">
        <v>0</v>
      </c>
      <c r="AG421" s="66" t="str">
        <f>VLOOKUP(BHRAF201920[[#This Row],[OrgID]],'Practice Panel'!$A$14:$F$129,4,FALSE)</f>
        <v>Havering</v>
      </c>
      <c r="AH421" s="66" t="str">
        <f>VLOOKUP(BHRAF201920[[#This Row],[OrgID]],'Practice Panel'!$A$14:$F$129,6,FALSE)</f>
        <v>Havering Crest</v>
      </c>
    </row>
    <row r="422" spans="1:34" x14ac:dyDescent="0.25">
      <c r="A422" s="1" t="s">
        <v>369</v>
      </c>
      <c r="B422" s="65">
        <v>44105</v>
      </c>
      <c r="C422" s="65">
        <v>44107</v>
      </c>
      <c r="D422" s="1" t="s">
        <v>352</v>
      </c>
      <c r="E422" s="66">
        <v>1539</v>
      </c>
      <c r="F422" s="66">
        <v>25</v>
      </c>
      <c r="G422" s="66">
        <v>25</v>
      </c>
      <c r="H422" s="1">
        <v>0</v>
      </c>
      <c r="I422" s="66">
        <v>0</v>
      </c>
      <c r="J422" s="66">
        <v>0</v>
      </c>
      <c r="K422" s="66">
        <v>0</v>
      </c>
      <c r="L422" s="66">
        <v>0</v>
      </c>
      <c r="M422" s="66">
        <v>0</v>
      </c>
      <c r="N422" s="66">
        <v>0</v>
      </c>
      <c r="O422" s="66">
        <v>0</v>
      </c>
      <c r="P422" s="66">
        <v>0</v>
      </c>
      <c r="Q422" s="66">
        <v>0</v>
      </c>
      <c r="R422" s="66">
        <v>0</v>
      </c>
      <c r="S422" s="66">
        <v>0</v>
      </c>
      <c r="T422" s="66">
        <v>0</v>
      </c>
      <c r="U422" s="66">
        <v>1</v>
      </c>
      <c r="V422" s="66">
        <v>0</v>
      </c>
      <c r="W422" s="66">
        <v>0</v>
      </c>
      <c r="X422" s="66">
        <v>0</v>
      </c>
      <c r="Y422" s="66">
        <v>0</v>
      </c>
      <c r="Z422" s="66">
        <v>0</v>
      </c>
      <c r="AA422" s="66">
        <v>0</v>
      </c>
      <c r="AB422" s="66">
        <v>0</v>
      </c>
      <c r="AC422" s="66">
        <v>1</v>
      </c>
      <c r="AD422" s="66">
        <v>0</v>
      </c>
      <c r="AE422" s="66">
        <v>0</v>
      </c>
      <c r="AF422" s="66">
        <v>0</v>
      </c>
      <c r="AG422" s="66" t="str">
        <f>VLOOKUP(BHRAF201920[[#This Row],[OrgID]],'Practice Panel'!$A$14:$F$129,4,FALSE)</f>
        <v>Havering</v>
      </c>
      <c r="AH422" s="66" t="str">
        <f>VLOOKUP(BHRAF201920[[#This Row],[OrgID]],'Practice Panel'!$A$14:$F$129,6,FALSE)</f>
        <v>Havering South</v>
      </c>
    </row>
    <row r="423" spans="1:34" x14ac:dyDescent="0.25">
      <c r="A423" s="1" t="s">
        <v>369</v>
      </c>
      <c r="B423" s="65">
        <v>44105</v>
      </c>
      <c r="C423" s="65">
        <v>44107</v>
      </c>
      <c r="D423" s="1" t="s">
        <v>276</v>
      </c>
      <c r="E423" s="66">
        <v>1351</v>
      </c>
      <c r="F423" s="66">
        <v>34</v>
      </c>
      <c r="G423" s="66">
        <v>34</v>
      </c>
      <c r="H423" s="1">
        <v>0</v>
      </c>
      <c r="I423" s="66">
        <v>0</v>
      </c>
      <c r="J423" s="66">
        <v>0</v>
      </c>
      <c r="K423" s="66">
        <v>0</v>
      </c>
      <c r="L423" s="66">
        <v>0</v>
      </c>
      <c r="M423" s="66">
        <v>0</v>
      </c>
      <c r="N423" s="66">
        <v>0</v>
      </c>
      <c r="O423" s="66">
        <v>0</v>
      </c>
      <c r="P423" s="66">
        <v>0</v>
      </c>
      <c r="Q423" s="66">
        <v>0</v>
      </c>
      <c r="R423" s="66">
        <v>0</v>
      </c>
      <c r="S423" s="66">
        <v>0</v>
      </c>
      <c r="T423" s="66">
        <v>0</v>
      </c>
      <c r="U423" s="66">
        <v>1</v>
      </c>
      <c r="V423" s="66">
        <v>0</v>
      </c>
      <c r="W423" s="66">
        <v>0</v>
      </c>
      <c r="X423" s="66">
        <v>0</v>
      </c>
      <c r="Y423" s="66">
        <v>0</v>
      </c>
      <c r="Z423" s="66">
        <v>0</v>
      </c>
      <c r="AA423" s="66">
        <v>0</v>
      </c>
      <c r="AB423" s="66">
        <v>0</v>
      </c>
      <c r="AC423" s="66">
        <v>5</v>
      </c>
      <c r="AD423" s="66">
        <v>0</v>
      </c>
      <c r="AE423" s="66">
        <v>0</v>
      </c>
      <c r="AF423" s="66">
        <v>0</v>
      </c>
      <c r="AG423" s="66" t="str">
        <f>VLOOKUP(BHRAF201920[[#This Row],[OrgID]],'Practice Panel'!$A$14:$F$129,4,FALSE)</f>
        <v>Barking</v>
      </c>
      <c r="AH423" s="66" t="str">
        <f>VLOOKUP(BHRAF201920[[#This Row],[OrgID]],'Practice Panel'!$A$14:$F$129,6,FALSE)</f>
        <v>Central</v>
      </c>
    </row>
    <row r="424" spans="1:34" x14ac:dyDescent="0.25">
      <c r="A424" s="1" t="s">
        <v>369</v>
      </c>
      <c r="B424" s="65">
        <v>44105</v>
      </c>
      <c r="C424" s="65">
        <v>44107</v>
      </c>
      <c r="D424" s="1" t="s">
        <v>234</v>
      </c>
      <c r="E424" s="66">
        <v>3155</v>
      </c>
      <c r="F424" s="66">
        <v>23</v>
      </c>
      <c r="G424" s="66">
        <v>23</v>
      </c>
      <c r="H424" s="1">
        <v>0</v>
      </c>
      <c r="I424" s="66">
        <v>0</v>
      </c>
      <c r="J424" s="66">
        <v>0</v>
      </c>
      <c r="K424" s="66">
        <v>0</v>
      </c>
      <c r="L424" s="66">
        <v>0</v>
      </c>
      <c r="M424" s="66">
        <v>0</v>
      </c>
      <c r="N424" s="66">
        <v>0</v>
      </c>
      <c r="O424" s="66">
        <v>0</v>
      </c>
      <c r="P424" s="66">
        <v>0</v>
      </c>
      <c r="Q424" s="66">
        <v>0</v>
      </c>
      <c r="R424" s="66">
        <v>0</v>
      </c>
      <c r="S424" s="66">
        <v>0</v>
      </c>
      <c r="T424" s="66">
        <v>0</v>
      </c>
      <c r="U424" s="66">
        <v>1</v>
      </c>
      <c r="V424" s="66">
        <v>0</v>
      </c>
      <c r="W424" s="66">
        <v>0</v>
      </c>
      <c r="X424" s="66">
        <v>0</v>
      </c>
      <c r="Y424" s="66">
        <v>0</v>
      </c>
      <c r="Z424" s="66">
        <v>0</v>
      </c>
      <c r="AA424" s="66">
        <v>0</v>
      </c>
      <c r="AB424" s="66">
        <v>0</v>
      </c>
      <c r="AC424" s="66">
        <v>5</v>
      </c>
      <c r="AD424" s="66">
        <v>0</v>
      </c>
      <c r="AE424" s="66">
        <v>0</v>
      </c>
      <c r="AF424" s="66">
        <v>0</v>
      </c>
      <c r="AG424" s="66" t="str">
        <f>VLOOKUP(BHRAF201920[[#This Row],[OrgID]],'Practice Panel'!$A$14:$F$129,4,FALSE)</f>
        <v>Barking</v>
      </c>
      <c r="AH424" s="66" t="str">
        <f>VLOOKUP(BHRAF201920[[#This Row],[OrgID]],'Practice Panel'!$A$14:$F$129,6,FALSE)</f>
        <v>West</v>
      </c>
    </row>
    <row r="425" spans="1:34" x14ac:dyDescent="0.25">
      <c r="A425" s="1" t="s">
        <v>369</v>
      </c>
      <c r="B425" s="65">
        <v>44105</v>
      </c>
      <c r="C425" s="65">
        <v>44107</v>
      </c>
      <c r="D425" s="1" t="s">
        <v>344</v>
      </c>
      <c r="E425" s="66">
        <v>8832</v>
      </c>
      <c r="F425" s="66">
        <v>40</v>
      </c>
      <c r="G425" s="66">
        <v>40</v>
      </c>
      <c r="H425" s="1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3</v>
      </c>
      <c r="V425" s="66">
        <v>0</v>
      </c>
      <c r="W425" s="66">
        <v>0</v>
      </c>
      <c r="X425" s="66">
        <v>0</v>
      </c>
      <c r="Y425" s="66">
        <v>0</v>
      </c>
      <c r="Z425" s="66">
        <v>0</v>
      </c>
      <c r="AA425" s="66">
        <v>0</v>
      </c>
      <c r="AB425" s="66">
        <v>0</v>
      </c>
      <c r="AC425" s="66">
        <v>14</v>
      </c>
      <c r="AD425" s="66">
        <v>0</v>
      </c>
      <c r="AE425" s="66">
        <v>0</v>
      </c>
      <c r="AF425" s="66">
        <v>0</v>
      </c>
      <c r="AG425" s="66" t="str">
        <f>VLOOKUP(BHRAF201920[[#This Row],[OrgID]],'Practice Panel'!$A$14:$F$129,4,FALSE)</f>
        <v>Havering</v>
      </c>
      <c r="AH425" s="66" t="str">
        <f>VLOOKUP(BHRAF201920[[#This Row],[OrgID]],'Practice Panel'!$A$14:$F$129,6,FALSE)</f>
        <v>Havering South</v>
      </c>
    </row>
    <row r="426" spans="1:34" x14ac:dyDescent="0.25">
      <c r="A426" s="1" t="s">
        <v>369</v>
      </c>
      <c r="B426" s="65">
        <v>44105</v>
      </c>
      <c r="C426" s="65">
        <v>44107</v>
      </c>
      <c r="D426" s="1" t="s">
        <v>296</v>
      </c>
      <c r="E426" s="66">
        <v>3743</v>
      </c>
      <c r="F426" s="66">
        <v>0</v>
      </c>
      <c r="G426" s="66">
        <v>0</v>
      </c>
      <c r="H426" s="1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2</v>
      </c>
      <c r="X426" s="66">
        <v>0</v>
      </c>
      <c r="Y426" s="66">
        <v>0</v>
      </c>
      <c r="Z426" s="66">
        <v>1</v>
      </c>
      <c r="AA426" s="66">
        <v>0</v>
      </c>
      <c r="AB426" s="66">
        <v>0</v>
      </c>
      <c r="AC426" s="66">
        <v>2</v>
      </c>
      <c r="AD426" s="66">
        <v>0</v>
      </c>
      <c r="AE426" s="66">
        <v>0</v>
      </c>
      <c r="AF426" s="66">
        <v>0</v>
      </c>
      <c r="AG426" s="66" t="str">
        <f>VLOOKUP(BHRAF201920[[#This Row],[OrgID]],'Practice Panel'!$A$14:$F$129,4,FALSE)</f>
        <v>Havering</v>
      </c>
      <c r="AH426" s="66" t="str">
        <f>VLOOKUP(BHRAF201920[[#This Row],[OrgID]],'Practice Panel'!$A$14:$F$129,6,FALSE)</f>
        <v>Havering Crest</v>
      </c>
    </row>
    <row r="427" spans="1:34" x14ac:dyDescent="0.25">
      <c r="A427" s="1" t="s">
        <v>369</v>
      </c>
      <c r="B427" s="65">
        <v>44105</v>
      </c>
      <c r="C427" s="65">
        <v>44107</v>
      </c>
      <c r="D427" s="1" t="s">
        <v>55</v>
      </c>
      <c r="E427" s="66">
        <v>12909</v>
      </c>
      <c r="F427" s="66">
        <v>5</v>
      </c>
      <c r="G427" s="66">
        <v>5</v>
      </c>
      <c r="H427" s="1">
        <v>0</v>
      </c>
      <c r="I427" s="66">
        <v>0</v>
      </c>
      <c r="J427" s="66">
        <v>0</v>
      </c>
      <c r="K427" s="66">
        <v>0</v>
      </c>
      <c r="L427" s="66">
        <v>0</v>
      </c>
      <c r="M427" s="66">
        <v>0</v>
      </c>
      <c r="N427" s="66">
        <v>0</v>
      </c>
      <c r="O427" s="66">
        <v>0</v>
      </c>
      <c r="P427" s="66">
        <v>0</v>
      </c>
      <c r="Q427" s="66">
        <v>3</v>
      </c>
      <c r="R427" s="66">
        <v>0</v>
      </c>
      <c r="S427" s="66">
        <v>0</v>
      </c>
      <c r="T427" s="66">
        <v>0</v>
      </c>
      <c r="U427" s="66">
        <v>0</v>
      </c>
      <c r="V427" s="66">
        <v>0</v>
      </c>
      <c r="W427" s="66">
        <v>20</v>
      </c>
      <c r="X427" s="66">
        <v>10</v>
      </c>
      <c r="Y427" s="66">
        <v>10</v>
      </c>
      <c r="Z427" s="66">
        <v>11</v>
      </c>
      <c r="AA427" s="66">
        <v>1</v>
      </c>
      <c r="AB427" s="66">
        <v>0</v>
      </c>
      <c r="AC427" s="66">
        <v>20</v>
      </c>
      <c r="AD427" s="66">
        <v>0</v>
      </c>
      <c r="AE427" s="66">
        <v>0</v>
      </c>
      <c r="AF427" s="66">
        <v>0</v>
      </c>
      <c r="AG427" s="66" t="str">
        <f>VLOOKUP(BHRAF201920[[#This Row],[OrgID]],'Practice Panel'!$A$14:$F$129,4,FALSE)</f>
        <v>Redbridge</v>
      </c>
      <c r="AH427" s="66" t="str">
        <f>VLOOKUP(BHRAF201920[[#This Row],[OrgID]],'Practice Panel'!$A$14:$F$129,6,FALSE)</f>
        <v>Fairlop</v>
      </c>
    </row>
    <row r="428" spans="1:34" x14ac:dyDescent="0.25">
      <c r="A428" s="1" t="s">
        <v>369</v>
      </c>
      <c r="B428" s="65">
        <v>44105</v>
      </c>
      <c r="C428" s="65">
        <v>44107</v>
      </c>
      <c r="D428" s="1" t="s">
        <v>362</v>
      </c>
      <c r="E428" s="66">
        <v>3716</v>
      </c>
      <c r="F428" s="66">
        <v>35</v>
      </c>
      <c r="G428" s="66">
        <v>33</v>
      </c>
      <c r="H428" s="1">
        <v>1</v>
      </c>
      <c r="I428" s="66">
        <v>0</v>
      </c>
      <c r="J428" s="66">
        <v>0</v>
      </c>
      <c r="K428" s="66">
        <v>0</v>
      </c>
      <c r="L428" s="66">
        <v>0</v>
      </c>
      <c r="M428" s="66">
        <v>0</v>
      </c>
      <c r="N428" s="66">
        <v>0</v>
      </c>
      <c r="O428" s="66">
        <v>0</v>
      </c>
      <c r="P428" s="66">
        <v>0</v>
      </c>
      <c r="Q428" s="66">
        <v>5</v>
      </c>
      <c r="R428" s="66">
        <v>0</v>
      </c>
      <c r="S428" s="66">
        <v>0</v>
      </c>
      <c r="T428" s="66">
        <v>0</v>
      </c>
      <c r="U428" s="66">
        <v>0</v>
      </c>
      <c r="V428" s="66">
        <v>0</v>
      </c>
      <c r="W428" s="66">
        <v>5</v>
      </c>
      <c r="X428" s="66">
        <v>3</v>
      </c>
      <c r="Y428" s="66">
        <v>1</v>
      </c>
      <c r="Z428" s="66">
        <v>5</v>
      </c>
      <c r="AA428" s="66">
        <v>0</v>
      </c>
      <c r="AB428" s="66">
        <v>0</v>
      </c>
      <c r="AC428" s="66">
        <v>5</v>
      </c>
      <c r="AD428" s="66">
        <v>0</v>
      </c>
      <c r="AE428" s="66">
        <v>0</v>
      </c>
      <c r="AF428" s="66">
        <v>0</v>
      </c>
      <c r="AG428" s="66" t="str">
        <f>VLOOKUP(BHRAF201920[[#This Row],[OrgID]],'Practice Panel'!$A$14:$F$129,4,FALSE)</f>
        <v>Havering</v>
      </c>
      <c r="AH428" s="66" t="str">
        <f>VLOOKUP(BHRAF201920[[#This Row],[OrgID]],'Practice Panel'!$A$14:$F$129,6,FALSE)</f>
        <v>Havering South</v>
      </c>
    </row>
    <row r="429" spans="1:34" x14ac:dyDescent="0.25">
      <c r="A429" s="1" t="s">
        <v>369</v>
      </c>
      <c r="B429" s="65">
        <v>44105</v>
      </c>
      <c r="C429" s="65">
        <v>44107</v>
      </c>
      <c r="D429" s="1" t="s">
        <v>111</v>
      </c>
      <c r="E429" s="66">
        <v>6647</v>
      </c>
      <c r="F429" s="66">
        <v>63</v>
      </c>
      <c r="G429" s="66">
        <v>60</v>
      </c>
      <c r="H429" s="1">
        <v>3</v>
      </c>
      <c r="I429" s="66">
        <v>0</v>
      </c>
      <c r="J429" s="66">
        <v>1</v>
      </c>
      <c r="K429" s="66">
        <v>0</v>
      </c>
      <c r="L429" s="66">
        <v>0</v>
      </c>
      <c r="M429" s="66">
        <v>1</v>
      </c>
      <c r="N429" s="66">
        <v>0</v>
      </c>
      <c r="O429" s="66">
        <v>1</v>
      </c>
      <c r="P429" s="66">
        <v>0</v>
      </c>
      <c r="Q429" s="66">
        <v>0</v>
      </c>
      <c r="R429" s="66">
        <v>1</v>
      </c>
      <c r="S429" s="66">
        <v>0</v>
      </c>
      <c r="T429" s="66">
        <v>0</v>
      </c>
      <c r="U429" s="66">
        <v>3</v>
      </c>
      <c r="V429" s="66">
        <v>1</v>
      </c>
      <c r="W429" s="66">
        <v>1</v>
      </c>
      <c r="X429" s="66">
        <v>1</v>
      </c>
      <c r="Y429" s="66">
        <v>1</v>
      </c>
      <c r="Z429" s="66">
        <v>1</v>
      </c>
      <c r="AA429" s="66">
        <v>0</v>
      </c>
      <c r="AB429" s="66">
        <v>0</v>
      </c>
      <c r="AC429" s="66">
        <v>7</v>
      </c>
      <c r="AD429" s="66">
        <v>0</v>
      </c>
      <c r="AE429" s="66">
        <v>1</v>
      </c>
      <c r="AF429" s="66">
        <v>0</v>
      </c>
      <c r="AG429" s="66" t="str">
        <f>VLOOKUP(BHRAF201920[[#This Row],[OrgID]],'Practice Panel'!$A$14:$F$129,4,FALSE)</f>
        <v>Redbridge</v>
      </c>
      <c r="AH429" s="66" t="str">
        <f>VLOOKUP(BHRAF201920[[#This Row],[OrgID]],'Practice Panel'!$A$14:$F$129,6,FALSE)</f>
        <v>NewCross Alliance</v>
      </c>
    </row>
    <row r="430" spans="1:34" x14ac:dyDescent="0.25">
      <c r="A430" s="1" t="s">
        <v>369</v>
      </c>
      <c r="B430" s="65">
        <v>44105</v>
      </c>
      <c r="C430" s="65">
        <v>44107</v>
      </c>
      <c r="D430" s="1" t="s">
        <v>330</v>
      </c>
      <c r="E430" s="66">
        <v>908</v>
      </c>
      <c r="F430" s="66">
        <v>24</v>
      </c>
      <c r="G430" s="66">
        <v>24</v>
      </c>
      <c r="H430" s="1">
        <v>0</v>
      </c>
      <c r="I430" s="66">
        <v>0</v>
      </c>
      <c r="J430" s="66">
        <v>1</v>
      </c>
      <c r="K430" s="66">
        <v>0</v>
      </c>
      <c r="L430" s="66">
        <v>0</v>
      </c>
      <c r="M430" s="66">
        <v>1</v>
      </c>
      <c r="N430" s="66">
        <v>0</v>
      </c>
      <c r="O430" s="66">
        <v>1</v>
      </c>
      <c r="P430" s="66">
        <v>0</v>
      </c>
      <c r="Q430" s="66">
        <v>0</v>
      </c>
      <c r="R430" s="66">
        <v>1</v>
      </c>
      <c r="S430" s="66">
        <v>0</v>
      </c>
      <c r="T430" s="66">
        <v>0</v>
      </c>
      <c r="U430" s="66">
        <v>0</v>
      </c>
      <c r="V430" s="66">
        <v>0</v>
      </c>
      <c r="W430" s="66">
        <v>1</v>
      </c>
      <c r="X430" s="66">
        <v>1</v>
      </c>
      <c r="Y430" s="66">
        <v>1</v>
      </c>
      <c r="Z430" s="66">
        <v>1</v>
      </c>
      <c r="AA430" s="66">
        <v>0</v>
      </c>
      <c r="AB430" s="66">
        <v>0</v>
      </c>
      <c r="AC430" s="66">
        <v>2</v>
      </c>
      <c r="AD430" s="66">
        <v>0</v>
      </c>
      <c r="AE430" s="66">
        <v>0</v>
      </c>
      <c r="AF430" s="66">
        <v>0</v>
      </c>
      <c r="AG430" s="66" t="str">
        <f>VLOOKUP(BHRAF201920[[#This Row],[OrgID]],'Practice Panel'!$A$14:$F$129,4,FALSE)</f>
        <v>Havering</v>
      </c>
      <c r="AH430" s="66" t="str">
        <f>VLOOKUP(BHRAF201920[[#This Row],[OrgID]],'Practice Panel'!$A$14:$F$129,6,FALSE)</f>
        <v>Havering North</v>
      </c>
    </row>
    <row r="431" spans="1:34" x14ac:dyDescent="0.25">
      <c r="A431" s="1" t="s">
        <v>369</v>
      </c>
      <c r="B431" s="65">
        <v>44105</v>
      </c>
      <c r="C431" s="65">
        <v>44107</v>
      </c>
      <c r="D431" s="1" t="s">
        <v>334</v>
      </c>
      <c r="E431" s="66">
        <v>1483</v>
      </c>
      <c r="F431" s="66">
        <v>128</v>
      </c>
      <c r="G431" s="66">
        <v>127</v>
      </c>
      <c r="H431" s="1">
        <v>1</v>
      </c>
      <c r="I431" s="66">
        <v>1</v>
      </c>
      <c r="J431" s="66">
        <v>1</v>
      </c>
      <c r="K431" s="66">
        <v>0</v>
      </c>
      <c r="L431" s="66">
        <v>0</v>
      </c>
      <c r="M431" s="66">
        <v>1</v>
      </c>
      <c r="N431" s="66">
        <v>0</v>
      </c>
      <c r="O431" s="66">
        <v>1</v>
      </c>
      <c r="P431" s="66">
        <v>0</v>
      </c>
      <c r="Q431" s="66">
        <v>1</v>
      </c>
      <c r="R431" s="66">
        <v>0</v>
      </c>
      <c r="S431" s="66">
        <v>0</v>
      </c>
      <c r="T431" s="66">
        <v>0</v>
      </c>
      <c r="U431" s="66">
        <v>3</v>
      </c>
      <c r="V431" s="66">
        <v>0</v>
      </c>
      <c r="W431" s="66">
        <v>1</v>
      </c>
      <c r="X431" s="66">
        <v>0</v>
      </c>
      <c r="Y431" s="66">
        <v>0</v>
      </c>
      <c r="Z431" s="66">
        <v>0</v>
      </c>
      <c r="AA431" s="66">
        <v>0</v>
      </c>
      <c r="AB431" s="66">
        <v>0</v>
      </c>
      <c r="AC431" s="66">
        <v>5</v>
      </c>
      <c r="AD431" s="66">
        <v>0</v>
      </c>
      <c r="AE431" s="66">
        <v>0</v>
      </c>
      <c r="AF431" s="66">
        <v>0</v>
      </c>
      <c r="AG431" s="66" t="str">
        <f>VLOOKUP(BHRAF201920[[#This Row],[OrgID]],'Practice Panel'!$A$14:$F$129,4,FALSE)</f>
        <v>Havering</v>
      </c>
      <c r="AH431" s="66" t="str">
        <f>VLOOKUP(BHRAF201920[[#This Row],[OrgID]],'Practice Panel'!$A$14:$F$129,6,FALSE)</f>
        <v>Havering South</v>
      </c>
    </row>
    <row r="432" spans="1:34" x14ac:dyDescent="0.25">
      <c r="A432" s="1" t="s">
        <v>369</v>
      </c>
      <c r="B432" s="65">
        <v>44105</v>
      </c>
      <c r="C432" s="65">
        <v>44107</v>
      </c>
      <c r="D432" s="1" t="s">
        <v>328</v>
      </c>
      <c r="E432" s="66">
        <v>2179</v>
      </c>
      <c r="F432" s="66">
        <v>19</v>
      </c>
      <c r="G432" s="66">
        <v>18</v>
      </c>
      <c r="H432" s="1">
        <v>1</v>
      </c>
      <c r="I432" s="66">
        <v>0</v>
      </c>
      <c r="J432" s="66">
        <v>1</v>
      </c>
      <c r="K432" s="66">
        <v>0</v>
      </c>
      <c r="L432" s="66">
        <v>1</v>
      </c>
      <c r="M432" s="66">
        <v>1</v>
      </c>
      <c r="N432" s="66">
        <v>0</v>
      </c>
      <c r="O432" s="66">
        <v>1</v>
      </c>
      <c r="P432" s="66">
        <v>0</v>
      </c>
      <c r="Q432" s="66">
        <v>0</v>
      </c>
      <c r="R432" s="66">
        <v>1</v>
      </c>
      <c r="S432" s="66">
        <v>0</v>
      </c>
      <c r="T432" s="66">
        <v>0</v>
      </c>
      <c r="U432" s="66">
        <v>0</v>
      </c>
      <c r="V432" s="66">
        <v>0</v>
      </c>
      <c r="W432" s="66">
        <v>1</v>
      </c>
      <c r="X432" s="66">
        <v>0</v>
      </c>
      <c r="Y432" s="66">
        <v>0</v>
      </c>
      <c r="Z432" s="66">
        <v>0</v>
      </c>
      <c r="AA432" s="66">
        <v>0</v>
      </c>
      <c r="AB432" s="66">
        <v>0</v>
      </c>
      <c r="AC432" s="66">
        <v>5</v>
      </c>
      <c r="AD432" s="66">
        <v>0</v>
      </c>
      <c r="AE432" s="66">
        <v>0</v>
      </c>
      <c r="AF432" s="66">
        <v>0</v>
      </c>
      <c r="AG432" s="66" t="str">
        <f>VLOOKUP(BHRAF201920[[#This Row],[OrgID]],'Practice Panel'!$A$14:$F$129,4,FALSE)</f>
        <v>Havering</v>
      </c>
      <c r="AH432" s="66" t="str">
        <f>VLOOKUP(BHRAF201920[[#This Row],[OrgID]],'Practice Panel'!$A$14:$F$129,6,FALSE)</f>
        <v>Havering North</v>
      </c>
    </row>
    <row r="433" spans="1:34" x14ac:dyDescent="0.25">
      <c r="A433" s="1" t="s">
        <v>369</v>
      </c>
      <c r="B433" s="65">
        <v>44105</v>
      </c>
      <c r="C433" s="65">
        <v>44107</v>
      </c>
      <c r="D433" s="1" t="s">
        <v>91</v>
      </c>
      <c r="E433" s="66">
        <v>1522</v>
      </c>
      <c r="F433" s="66">
        <v>197</v>
      </c>
      <c r="G433" s="66">
        <v>197</v>
      </c>
      <c r="H433" s="1">
        <v>0</v>
      </c>
      <c r="I433" s="66">
        <v>0</v>
      </c>
      <c r="J433" s="66">
        <v>1</v>
      </c>
      <c r="K433" s="66">
        <v>1</v>
      </c>
      <c r="L433" s="66">
        <v>1</v>
      </c>
      <c r="M433" s="66">
        <v>1</v>
      </c>
      <c r="N433" s="66">
        <v>0</v>
      </c>
      <c r="O433" s="66">
        <v>1</v>
      </c>
      <c r="P433" s="66">
        <v>0</v>
      </c>
      <c r="Q433" s="66">
        <v>0</v>
      </c>
      <c r="R433" s="66">
        <v>1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66">
        <v>0</v>
      </c>
      <c r="Z433" s="66">
        <v>0</v>
      </c>
      <c r="AA433" s="66">
        <v>0</v>
      </c>
      <c r="AB433" s="66">
        <v>0</v>
      </c>
      <c r="AC433" s="66">
        <v>8</v>
      </c>
      <c r="AD433" s="66">
        <v>1</v>
      </c>
      <c r="AE433" s="66">
        <v>0</v>
      </c>
      <c r="AF433" s="66">
        <v>0</v>
      </c>
      <c r="AG433" s="66" t="str">
        <f>VLOOKUP(BHRAF201920[[#This Row],[OrgID]],'Practice Panel'!$A$14:$F$129,4,FALSE)</f>
        <v>Redbridge</v>
      </c>
      <c r="AH433" s="66" t="str">
        <f>VLOOKUP(BHRAF201920[[#This Row],[OrgID]],'Practice Panel'!$A$14:$F$129,6,FALSE)</f>
        <v>Wanstead &amp; Woodford</v>
      </c>
    </row>
    <row r="434" spans="1:34" x14ac:dyDescent="0.25">
      <c r="A434" s="1" t="s">
        <v>369</v>
      </c>
      <c r="B434" s="65">
        <v>44105</v>
      </c>
      <c r="C434" s="65">
        <v>44107</v>
      </c>
      <c r="D434" s="1" t="s">
        <v>356</v>
      </c>
      <c r="E434" s="66">
        <v>4737</v>
      </c>
      <c r="F434" s="66">
        <v>47</v>
      </c>
      <c r="G434" s="66">
        <v>47</v>
      </c>
      <c r="H434" s="1">
        <v>0</v>
      </c>
      <c r="I434" s="66">
        <v>0</v>
      </c>
      <c r="J434" s="66">
        <v>1</v>
      </c>
      <c r="K434" s="66">
        <v>1</v>
      </c>
      <c r="L434" s="66">
        <v>1</v>
      </c>
      <c r="M434" s="66">
        <v>1</v>
      </c>
      <c r="N434" s="66">
        <v>0</v>
      </c>
      <c r="O434" s="66">
        <v>1</v>
      </c>
      <c r="P434" s="66">
        <v>0</v>
      </c>
      <c r="Q434" s="66">
        <v>1</v>
      </c>
      <c r="R434" s="66">
        <v>1</v>
      </c>
      <c r="S434" s="66">
        <v>0</v>
      </c>
      <c r="T434" s="66">
        <v>0</v>
      </c>
      <c r="U434" s="66">
        <v>0</v>
      </c>
      <c r="V434" s="66">
        <v>0</v>
      </c>
      <c r="W434" s="66">
        <v>0</v>
      </c>
      <c r="X434" s="66">
        <v>0</v>
      </c>
      <c r="Y434" s="66">
        <v>0</v>
      </c>
      <c r="Z434" s="66">
        <v>0</v>
      </c>
      <c r="AA434" s="66">
        <v>0</v>
      </c>
      <c r="AB434" s="66">
        <v>0</v>
      </c>
      <c r="AC434" s="66">
        <v>11</v>
      </c>
      <c r="AD434" s="66">
        <v>1</v>
      </c>
      <c r="AE434" s="66">
        <v>0</v>
      </c>
      <c r="AF434" s="66">
        <v>0</v>
      </c>
      <c r="AG434" s="66" t="str">
        <f>VLOOKUP(BHRAF201920[[#This Row],[OrgID]],'Practice Panel'!$A$14:$F$129,4,FALSE)</f>
        <v>Havering</v>
      </c>
      <c r="AH434" s="66" t="str">
        <f>VLOOKUP(BHRAF201920[[#This Row],[OrgID]],'Practice Panel'!$A$14:$F$129,6,FALSE)</f>
        <v>Havering South</v>
      </c>
    </row>
    <row r="435" spans="1:34" x14ac:dyDescent="0.25">
      <c r="A435" s="1" t="s">
        <v>369</v>
      </c>
      <c r="B435" s="65">
        <v>44105</v>
      </c>
      <c r="C435" s="65">
        <v>44107</v>
      </c>
      <c r="D435" s="1" t="s">
        <v>316</v>
      </c>
      <c r="E435" s="66">
        <v>2894</v>
      </c>
      <c r="F435" s="66">
        <v>9</v>
      </c>
      <c r="G435" s="66">
        <v>8</v>
      </c>
      <c r="H435" s="1">
        <v>1</v>
      </c>
      <c r="I435" s="66">
        <v>0</v>
      </c>
      <c r="J435" s="66">
        <v>1</v>
      </c>
      <c r="K435" s="66">
        <v>1</v>
      </c>
      <c r="L435" s="66">
        <v>1</v>
      </c>
      <c r="M435" s="66">
        <v>1</v>
      </c>
      <c r="N435" s="66">
        <v>0</v>
      </c>
      <c r="O435" s="66">
        <v>1</v>
      </c>
      <c r="P435" s="66">
        <v>0</v>
      </c>
      <c r="Q435" s="66">
        <v>1</v>
      </c>
      <c r="R435" s="66">
        <v>1</v>
      </c>
      <c r="S435" s="66">
        <v>0</v>
      </c>
      <c r="T435" s="66">
        <v>0</v>
      </c>
      <c r="U435" s="66">
        <v>1</v>
      </c>
      <c r="V435" s="66">
        <v>1</v>
      </c>
      <c r="W435" s="66">
        <v>0</v>
      </c>
      <c r="X435" s="66">
        <v>0</v>
      </c>
      <c r="Y435" s="66">
        <v>0</v>
      </c>
      <c r="Z435" s="66">
        <v>0</v>
      </c>
      <c r="AA435" s="66">
        <v>0</v>
      </c>
      <c r="AB435" s="66">
        <v>0</v>
      </c>
      <c r="AC435" s="66">
        <v>3</v>
      </c>
      <c r="AD435" s="66">
        <v>1</v>
      </c>
      <c r="AE435" s="66">
        <v>1</v>
      </c>
      <c r="AF435" s="66">
        <v>0</v>
      </c>
      <c r="AG435" s="66" t="str">
        <f>VLOOKUP(BHRAF201920[[#This Row],[OrgID]],'Practice Panel'!$A$14:$F$129,4,FALSE)</f>
        <v>Havering</v>
      </c>
      <c r="AH435" s="66" t="str">
        <f>VLOOKUP(BHRAF201920[[#This Row],[OrgID]],'Practice Panel'!$A$14:$F$129,6,FALSE)</f>
        <v>Havering North</v>
      </c>
    </row>
    <row r="436" spans="1:34" x14ac:dyDescent="0.25">
      <c r="A436" s="1" t="s">
        <v>369</v>
      </c>
      <c r="B436" s="65">
        <v>44105</v>
      </c>
      <c r="C436" s="65">
        <v>44107</v>
      </c>
      <c r="D436" s="1" t="s">
        <v>81</v>
      </c>
      <c r="E436" s="66">
        <v>894</v>
      </c>
      <c r="F436" s="66">
        <v>17</v>
      </c>
      <c r="G436" s="66">
        <v>17</v>
      </c>
      <c r="H436" s="1">
        <v>0</v>
      </c>
      <c r="I436" s="66">
        <v>0</v>
      </c>
      <c r="J436" s="66">
        <v>2</v>
      </c>
      <c r="K436" s="66">
        <v>1</v>
      </c>
      <c r="L436" s="66">
        <v>2</v>
      </c>
      <c r="M436" s="66">
        <v>2</v>
      </c>
      <c r="N436" s="66">
        <v>0</v>
      </c>
      <c r="O436" s="66">
        <v>2</v>
      </c>
      <c r="P436" s="66">
        <v>0</v>
      </c>
      <c r="Q436" s="66">
        <v>2</v>
      </c>
      <c r="R436" s="66">
        <v>2</v>
      </c>
      <c r="S436" s="66">
        <v>1</v>
      </c>
      <c r="T436" s="66">
        <v>0</v>
      </c>
      <c r="U436" s="66">
        <v>0</v>
      </c>
      <c r="V436" s="66">
        <v>0</v>
      </c>
      <c r="W436" s="66">
        <v>1</v>
      </c>
      <c r="X436" s="66">
        <v>0</v>
      </c>
      <c r="Y436" s="66">
        <v>0</v>
      </c>
      <c r="Z436" s="66">
        <v>0</v>
      </c>
      <c r="AA436" s="66">
        <v>0</v>
      </c>
      <c r="AB436" s="66">
        <v>0</v>
      </c>
      <c r="AC436" s="66">
        <v>6</v>
      </c>
      <c r="AD436" s="66">
        <v>1</v>
      </c>
      <c r="AE436" s="66">
        <v>0</v>
      </c>
      <c r="AF436" s="66">
        <v>0</v>
      </c>
      <c r="AG436" s="66" t="str">
        <f>VLOOKUP(BHRAF201920[[#This Row],[OrgID]],'Practice Panel'!$A$14:$F$129,4,FALSE)</f>
        <v>Redbridge</v>
      </c>
      <c r="AH436" s="66" t="str">
        <f>VLOOKUP(BHRAF201920[[#This Row],[OrgID]],'Practice Panel'!$A$14:$F$129,6,FALSE)</f>
        <v>Wanstead &amp; Woodford</v>
      </c>
    </row>
    <row r="437" spans="1:34" x14ac:dyDescent="0.25">
      <c r="A437" s="1" t="s">
        <v>369</v>
      </c>
      <c r="B437" s="65">
        <v>44105</v>
      </c>
      <c r="C437" s="65">
        <v>44107</v>
      </c>
      <c r="D437" s="1" t="s">
        <v>300</v>
      </c>
      <c r="E437" s="66">
        <v>4855</v>
      </c>
      <c r="F437" s="66">
        <v>7</v>
      </c>
      <c r="G437" s="66">
        <v>7</v>
      </c>
      <c r="H437" s="1">
        <v>0</v>
      </c>
      <c r="I437" s="66">
        <v>0</v>
      </c>
      <c r="J437" s="66">
        <v>1</v>
      </c>
      <c r="K437" s="66">
        <v>1</v>
      </c>
      <c r="L437" s="66">
        <v>1</v>
      </c>
      <c r="M437" s="66">
        <v>1</v>
      </c>
      <c r="N437" s="66">
        <v>0</v>
      </c>
      <c r="O437" s="66">
        <v>1</v>
      </c>
      <c r="P437" s="66">
        <v>0</v>
      </c>
      <c r="Q437" s="66">
        <v>1</v>
      </c>
      <c r="R437" s="66">
        <v>1</v>
      </c>
      <c r="S437" s="66">
        <v>1</v>
      </c>
      <c r="T437" s="66">
        <v>0</v>
      </c>
      <c r="U437" s="66">
        <v>4</v>
      </c>
      <c r="V437" s="66">
        <v>0</v>
      </c>
      <c r="W437" s="66">
        <v>1</v>
      </c>
      <c r="X437" s="66">
        <v>0</v>
      </c>
      <c r="Y437" s="66">
        <v>1</v>
      </c>
      <c r="Z437" s="66">
        <v>1</v>
      </c>
      <c r="AA437" s="66">
        <v>0</v>
      </c>
      <c r="AB437" s="66">
        <v>0</v>
      </c>
      <c r="AC437" s="66">
        <v>9</v>
      </c>
      <c r="AD437" s="66">
        <v>1</v>
      </c>
      <c r="AE437" s="66">
        <v>0</v>
      </c>
      <c r="AF437" s="66">
        <v>0</v>
      </c>
      <c r="AG437" s="66" t="str">
        <f>VLOOKUP(BHRAF201920[[#This Row],[OrgID]],'Practice Panel'!$A$14:$F$129,4,FALSE)</f>
        <v>Havering</v>
      </c>
      <c r="AH437" s="66" t="str">
        <f>VLOOKUP(BHRAF201920[[#This Row],[OrgID]],'Practice Panel'!$A$14:$F$129,6,FALSE)</f>
        <v>Havering Marshall</v>
      </c>
    </row>
    <row r="438" spans="1:34" x14ac:dyDescent="0.25">
      <c r="A438" s="1" t="s">
        <v>369</v>
      </c>
      <c r="B438" s="65">
        <v>44105</v>
      </c>
      <c r="C438" s="65">
        <v>44107</v>
      </c>
      <c r="D438" s="1" t="s">
        <v>93</v>
      </c>
      <c r="E438" s="66">
        <v>2656</v>
      </c>
      <c r="F438" s="66">
        <v>51</v>
      </c>
      <c r="G438" s="66">
        <v>50</v>
      </c>
      <c r="H438" s="1">
        <v>1</v>
      </c>
      <c r="I438" s="66">
        <v>1</v>
      </c>
      <c r="J438" s="66">
        <v>2</v>
      </c>
      <c r="K438" s="66">
        <v>1</v>
      </c>
      <c r="L438" s="66">
        <v>2</v>
      </c>
      <c r="M438" s="66">
        <v>1</v>
      </c>
      <c r="N438" s="66">
        <v>0</v>
      </c>
      <c r="O438" s="66">
        <v>2</v>
      </c>
      <c r="P438" s="66">
        <v>2</v>
      </c>
      <c r="Q438" s="66">
        <v>0</v>
      </c>
      <c r="R438" s="66">
        <v>2</v>
      </c>
      <c r="S438" s="66">
        <v>3</v>
      </c>
      <c r="T438" s="66">
        <v>2</v>
      </c>
      <c r="U438" s="66">
        <v>1</v>
      </c>
      <c r="V438" s="66">
        <v>0</v>
      </c>
      <c r="W438" s="66">
        <v>2</v>
      </c>
      <c r="X438" s="66">
        <v>2</v>
      </c>
      <c r="Y438" s="66">
        <v>2</v>
      </c>
      <c r="Z438" s="66">
        <v>2</v>
      </c>
      <c r="AA438" s="66">
        <v>2</v>
      </c>
      <c r="AB438" s="66">
        <v>1</v>
      </c>
      <c r="AC438" s="66">
        <v>6</v>
      </c>
      <c r="AD438" s="66">
        <v>1</v>
      </c>
      <c r="AE438" s="66">
        <v>0</v>
      </c>
      <c r="AF438" s="66">
        <v>0</v>
      </c>
      <c r="AG438" s="66" t="str">
        <f>VLOOKUP(BHRAF201920[[#This Row],[OrgID]],'Practice Panel'!$A$14:$F$129,4,FALSE)</f>
        <v>Redbridge</v>
      </c>
      <c r="AH438" s="66" t="str">
        <f>VLOOKUP(BHRAF201920[[#This Row],[OrgID]],'Practice Panel'!$A$14:$F$129,6,FALSE)</f>
        <v>Wanstead &amp; Woodford</v>
      </c>
    </row>
    <row r="439" spans="1:34" x14ac:dyDescent="0.25">
      <c r="A439" s="1" t="s">
        <v>369</v>
      </c>
      <c r="B439" s="65">
        <v>44105</v>
      </c>
      <c r="C439" s="65">
        <v>44107</v>
      </c>
      <c r="D439" s="1" t="s">
        <v>354</v>
      </c>
      <c r="E439" s="66">
        <v>1173</v>
      </c>
      <c r="F439" s="66">
        <v>5</v>
      </c>
      <c r="G439" s="66">
        <v>5</v>
      </c>
      <c r="H439" s="1">
        <v>0</v>
      </c>
      <c r="I439" s="66">
        <v>0</v>
      </c>
      <c r="J439" s="66">
        <v>5</v>
      </c>
      <c r="K439" s="66">
        <v>5</v>
      </c>
      <c r="L439" s="66">
        <v>5</v>
      </c>
      <c r="M439" s="66">
        <v>5</v>
      </c>
      <c r="N439" s="66">
        <v>0</v>
      </c>
      <c r="O439" s="66">
        <v>5</v>
      </c>
      <c r="P439" s="66">
        <v>5</v>
      </c>
      <c r="Q439" s="66">
        <v>5</v>
      </c>
      <c r="R439" s="66">
        <v>5</v>
      </c>
      <c r="S439" s="66">
        <v>0</v>
      </c>
      <c r="T439" s="66">
        <v>0</v>
      </c>
      <c r="U439" s="66">
        <v>5</v>
      </c>
      <c r="V439" s="66">
        <v>4</v>
      </c>
      <c r="W439" s="66">
        <v>4</v>
      </c>
      <c r="X439" s="66">
        <v>2</v>
      </c>
      <c r="Y439" s="66">
        <v>2</v>
      </c>
      <c r="Z439" s="66">
        <v>2</v>
      </c>
      <c r="AA439" s="66">
        <v>1</v>
      </c>
      <c r="AB439" s="66">
        <v>0</v>
      </c>
      <c r="AC439" s="66">
        <v>5</v>
      </c>
      <c r="AD439" s="66">
        <v>5</v>
      </c>
      <c r="AE439" s="66">
        <v>5</v>
      </c>
      <c r="AF439" s="66">
        <v>0</v>
      </c>
      <c r="AG439" s="66" t="str">
        <f>VLOOKUP(BHRAF201920[[#This Row],[OrgID]],'Practice Panel'!$A$14:$F$129,4,FALSE)</f>
        <v>Havering</v>
      </c>
      <c r="AH439" s="66" t="str">
        <f>VLOOKUP(BHRAF201920[[#This Row],[OrgID]],'Practice Panel'!$A$14:$F$129,6,FALSE)</f>
        <v>Havering South</v>
      </c>
    </row>
    <row r="440" spans="1:34" x14ac:dyDescent="0.25">
      <c r="A440" s="1" t="s">
        <v>369</v>
      </c>
      <c r="B440" s="65">
        <v>44105</v>
      </c>
      <c r="C440" s="65">
        <v>44107</v>
      </c>
      <c r="D440" s="1" t="s">
        <v>268</v>
      </c>
      <c r="E440" s="66">
        <v>842</v>
      </c>
      <c r="F440" s="66">
        <v>0</v>
      </c>
      <c r="G440" s="66">
        <v>0</v>
      </c>
      <c r="H440" s="1">
        <v>0</v>
      </c>
      <c r="I440" s="66">
        <v>0</v>
      </c>
      <c r="J440" s="66">
        <v>2</v>
      </c>
      <c r="K440" s="66">
        <v>0</v>
      </c>
      <c r="L440" s="66">
        <v>1</v>
      </c>
      <c r="M440" s="66">
        <v>0</v>
      </c>
      <c r="N440" s="66">
        <v>0</v>
      </c>
      <c r="O440" s="66">
        <v>2</v>
      </c>
      <c r="P440" s="66">
        <v>2</v>
      </c>
      <c r="Q440" s="66">
        <v>0</v>
      </c>
      <c r="R440" s="66">
        <v>2</v>
      </c>
      <c r="S440" s="66">
        <v>0</v>
      </c>
      <c r="T440" s="66">
        <v>0</v>
      </c>
      <c r="U440" s="66">
        <v>2</v>
      </c>
      <c r="V440" s="66">
        <v>0</v>
      </c>
      <c r="W440" s="66">
        <v>2</v>
      </c>
      <c r="X440" s="66">
        <v>2</v>
      </c>
      <c r="Y440" s="66">
        <v>2</v>
      </c>
      <c r="Z440" s="66">
        <v>2</v>
      </c>
      <c r="AA440" s="66">
        <v>1</v>
      </c>
      <c r="AB440" s="66">
        <v>0</v>
      </c>
      <c r="AC440" s="66">
        <v>2</v>
      </c>
      <c r="AD440" s="66">
        <v>0</v>
      </c>
      <c r="AE440" s="66">
        <v>1</v>
      </c>
      <c r="AF440" s="66">
        <v>0</v>
      </c>
      <c r="AG440" s="66" t="str">
        <f>VLOOKUP(BHRAF201920[[#This Row],[OrgID]],'Practice Panel'!$A$14:$F$129,4,FALSE)</f>
        <v>Barking</v>
      </c>
      <c r="AH440" s="66" t="str">
        <f>VLOOKUP(BHRAF201920[[#This Row],[OrgID]],'Practice Panel'!$A$14:$F$129,6,FALSE)</f>
        <v>North</v>
      </c>
    </row>
    <row r="441" spans="1:34" x14ac:dyDescent="0.25">
      <c r="A441" s="1" t="s">
        <v>369</v>
      </c>
      <c r="B441" s="65">
        <v>44105</v>
      </c>
      <c r="C441" s="65">
        <v>44107</v>
      </c>
      <c r="D441" s="1" t="s">
        <v>270</v>
      </c>
      <c r="E441" s="66">
        <v>760</v>
      </c>
      <c r="F441" s="66">
        <v>0</v>
      </c>
      <c r="G441" s="66">
        <v>0</v>
      </c>
      <c r="H441" s="1">
        <v>0</v>
      </c>
      <c r="I441" s="66">
        <v>0</v>
      </c>
      <c r="J441" s="66">
        <v>1</v>
      </c>
      <c r="K441" s="66">
        <v>1</v>
      </c>
      <c r="L441" s="66">
        <v>1</v>
      </c>
      <c r="M441" s="66">
        <v>1</v>
      </c>
      <c r="N441" s="66">
        <v>0</v>
      </c>
      <c r="O441" s="66">
        <v>1</v>
      </c>
      <c r="P441" s="66">
        <v>1</v>
      </c>
      <c r="Q441" s="66">
        <v>0</v>
      </c>
      <c r="R441" s="66">
        <v>1</v>
      </c>
      <c r="S441" s="66">
        <v>0</v>
      </c>
      <c r="T441" s="66">
        <v>0</v>
      </c>
      <c r="U441" s="66">
        <v>0</v>
      </c>
      <c r="V441" s="66">
        <v>0</v>
      </c>
      <c r="W441" s="66">
        <v>1</v>
      </c>
      <c r="X441" s="66">
        <v>1</v>
      </c>
      <c r="Y441" s="66">
        <v>0</v>
      </c>
      <c r="Z441" s="66">
        <v>1</v>
      </c>
      <c r="AA441" s="66">
        <v>0</v>
      </c>
      <c r="AB441" s="66">
        <v>0</v>
      </c>
      <c r="AC441" s="66">
        <v>2</v>
      </c>
      <c r="AD441" s="66">
        <v>1</v>
      </c>
      <c r="AE441" s="66">
        <v>0</v>
      </c>
      <c r="AF441" s="66">
        <v>0</v>
      </c>
      <c r="AG441" s="66" t="str">
        <f>VLOOKUP(BHRAF201920[[#This Row],[OrgID]],'Practice Panel'!$A$14:$F$129,4,FALSE)</f>
        <v>Barking</v>
      </c>
      <c r="AH441" s="66" t="str">
        <f>VLOOKUP(BHRAF201920[[#This Row],[OrgID]],'Practice Panel'!$A$14:$F$129,6,FALSE)</f>
        <v>North</v>
      </c>
    </row>
    <row r="442" spans="1:34" x14ac:dyDescent="0.25">
      <c r="A442" s="1" t="s">
        <v>369</v>
      </c>
      <c r="B442" s="65">
        <v>44105</v>
      </c>
      <c r="C442" s="65">
        <v>44107</v>
      </c>
      <c r="D442" s="1" t="s">
        <v>64</v>
      </c>
      <c r="E442" s="66">
        <v>2729</v>
      </c>
      <c r="F442" s="66">
        <v>41</v>
      </c>
      <c r="G442" s="66">
        <v>41</v>
      </c>
      <c r="H442" s="1">
        <v>0</v>
      </c>
      <c r="I442" s="66">
        <v>0</v>
      </c>
      <c r="J442" s="66">
        <v>1</v>
      </c>
      <c r="K442" s="66">
        <v>0</v>
      </c>
      <c r="L442" s="66">
        <v>1</v>
      </c>
      <c r="M442" s="66">
        <v>0</v>
      </c>
      <c r="N442" s="66">
        <v>0</v>
      </c>
      <c r="O442" s="66">
        <v>1</v>
      </c>
      <c r="P442" s="66">
        <v>1</v>
      </c>
      <c r="Q442" s="66">
        <v>0</v>
      </c>
      <c r="R442" s="66">
        <v>1</v>
      </c>
      <c r="S442" s="66">
        <v>0</v>
      </c>
      <c r="T442" s="66">
        <v>0</v>
      </c>
      <c r="U442" s="66">
        <v>0</v>
      </c>
      <c r="V442" s="66">
        <v>0</v>
      </c>
      <c r="W442" s="66">
        <v>1</v>
      </c>
      <c r="X442" s="66">
        <v>1</v>
      </c>
      <c r="Y442" s="66">
        <v>1</v>
      </c>
      <c r="Z442" s="66">
        <v>1</v>
      </c>
      <c r="AA442" s="66">
        <v>0</v>
      </c>
      <c r="AB442" s="66">
        <v>0</v>
      </c>
      <c r="AC442" s="66">
        <v>4</v>
      </c>
      <c r="AD442" s="66">
        <v>0</v>
      </c>
      <c r="AE442" s="66">
        <v>0</v>
      </c>
      <c r="AF442" s="66">
        <v>0</v>
      </c>
      <c r="AG442" s="66" t="str">
        <f>VLOOKUP(BHRAF201920[[#This Row],[OrgID]],'Practice Panel'!$A$14:$F$129,4,FALSE)</f>
        <v>Redbridge</v>
      </c>
      <c r="AH442" s="66" t="str">
        <f>VLOOKUP(BHRAF201920[[#This Row],[OrgID]],'Practice Panel'!$A$14:$F$129,6,FALSE)</f>
        <v>Seven Kings</v>
      </c>
    </row>
    <row r="443" spans="1:34" x14ac:dyDescent="0.25">
      <c r="A443" s="1" t="s">
        <v>369</v>
      </c>
      <c r="B443" s="65">
        <v>44105</v>
      </c>
      <c r="C443" s="65">
        <v>44107</v>
      </c>
      <c r="D443" s="1" t="s">
        <v>60</v>
      </c>
      <c r="E443" s="66">
        <v>2088</v>
      </c>
      <c r="F443" s="66">
        <v>22</v>
      </c>
      <c r="G443" s="66">
        <v>22</v>
      </c>
      <c r="H443" s="1">
        <v>0</v>
      </c>
      <c r="I443" s="66">
        <v>0</v>
      </c>
      <c r="J443" s="66">
        <v>1</v>
      </c>
      <c r="K443" s="66">
        <v>0</v>
      </c>
      <c r="L443" s="66">
        <v>1</v>
      </c>
      <c r="M443" s="66">
        <v>1</v>
      </c>
      <c r="N443" s="66">
        <v>0</v>
      </c>
      <c r="O443" s="66">
        <v>1</v>
      </c>
      <c r="P443" s="66">
        <v>1</v>
      </c>
      <c r="Q443" s="66">
        <v>1</v>
      </c>
      <c r="R443" s="66">
        <v>1</v>
      </c>
      <c r="S443" s="66">
        <v>0</v>
      </c>
      <c r="T443" s="66">
        <v>0</v>
      </c>
      <c r="U443" s="66">
        <v>1</v>
      </c>
      <c r="V443" s="66">
        <v>0</v>
      </c>
      <c r="W443" s="66">
        <v>1</v>
      </c>
      <c r="X443" s="66">
        <v>1</v>
      </c>
      <c r="Y443" s="66">
        <v>1</v>
      </c>
      <c r="Z443" s="66">
        <v>1</v>
      </c>
      <c r="AA443" s="66">
        <v>0</v>
      </c>
      <c r="AB443" s="66">
        <v>1</v>
      </c>
      <c r="AC443" s="66">
        <v>2</v>
      </c>
      <c r="AD443" s="66">
        <v>0</v>
      </c>
      <c r="AE443" s="66">
        <v>0</v>
      </c>
      <c r="AF443" s="66">
        <v>0</v>
      </c>
      <c r="AG443" s="66" t="str">
        <f>VLOOKUP(BHRAF201920[[#This Row],[OrgID]],'Practice Panel'!$A$14:$F$129,4,FALSE)</f>
        <v>Redbridge</v>
      </c>
      <c r="AH443" s="66" t="str">
        <f>VLOOKUP(BHRAF201920[[#This Row],[OrgID]],'Practice Panel'!$A$14:$F$129,6,FALSE)</f>
        <v>Seven Kings</v>
      </c>
    </row>
    <row r="444" spans="1:34" x14ac:dyDescent="0.25">
      <c r="A444" s="1" t="s">
        <v>369</v>
      </c>
      <c r="B444" s="65">
        <v>44105</v>
      </c>
      <c r="C444" s="65">
        <v>44107</v>
      </c>
      <c r="D444" s="1" t="s">
        <v>83</v>
      </c>
      <c r="E444" s="66">
        <v>3781</v>
      </c>
      <c r="F444" s="66">
        <v>21</v>
      </c>
      <c r="G444" s="66">
        <v>21</v>
      </c>
      <c r="H444" s="1">
        <v>0</v>
      </c>
      <c r="I444" s="66">
        <v>0</v>
      </c>
      <c r="J444" s="66">
        <v>4</v>
      </c>
      <c r="K444" s="66">
        <v>2</v>
      </c>
      <c r="L444" s="66">
        <v>4</v>
      </c>
      <c r="M444" s="66">
        <v>3</v>
      </c>
      <c r="N444" s="66">
        <v>0</v>
      </c>
      <c r="O444" s="66">
        <v>4</v>
      </c>
      <c r="P444" s="66">
        <v>3</v>
      </c>
      <c r="Q444" s="66">
        <v>4</v>
      </c>
      <c r="R444" s="66">
        <v>4</v>
      </c>
      <c r="S444" s="66">
        <v>1</v>
      </c>
      <c r="T444" s="66">
        <v>0</v>
      </c>
      <c r="U444" s="66">
        <v>2</v>
      </c>
      <c r="V444" s="66">
        <v>2</v>
      </c>
      <c r="W444" s="66">
        <v>4</v>
      </c>
      <c r="X444" s="66">
        <v>3</v>
      </c>
      <c r="Y444" s="66">
        <v>3</v>
      </c>
      <c r="Z444" s="66">
        <v>4</v>
      </c>
      <c r="AA444" s="66">
        <v>3</v>
      </c>
      <c r="AB444" s="66">
        <v>1</v>
      </c>
      <c r="AC444" s="66">
        <v>7</v>
      </c>
      <c r="AD444" s="66">
        <v>2</v>
      </c>
      <c r="AE444" s="66">
        <v>2</v>
      </c>
      <c r="AF444" s="66">
        <v>0</v>
      </c>
      <c r="AG444" s="66" t="str">
        <f>VLOOKUP(BHRAF201920[[#This Row],[OrgID]],'Practice Panel'!$A$14:$F$129,4,FALSE)</f>
        <v>Redbridge</v>
      </c>
      <c r="AH444" s="66" t="str">
        <f>VLOOKUP(BHRAF201920[[#This Row],[OrgID]],'Practice Panel'!$A$14:$F$129,6,FALSE)</f>
        <v>Wanstead &amp; Woodford</v>
      </c>
    </row>
    <row r="445" spans="1:34" x14ac:dyDescent="0.25">
      <c r="A445" s="1" t="s">
        <v>369</v>
      </c>
      <c r="B445" s="65">
        <v>44105</v>
      </c>
      <c r="C445" s="65">
        <v>44107</v>
      </c>
      <c r="D445" s="1" t="s">
        <v>32</v>
      </c>
      <c r="E445" s="66">
        <v>958</v>
      </c>
      <c r="F445" s="66">
        <v>10</v>
      </c>
      <c r="G445" s="66">
        <v>10</v>
      </c>
      <c r="H445" s="1">
        <v>0</v>
      </c>
      <c r="I445" s="66">
        <v>0</v>
      </c>
      <c r="J445" s="66">
        <v>2</v>
      </c>
      <c r="K445" s="66">
        <v>0</v>
      </c>
      <c r="L445" s="66">
        <v>2</v>
      </c>
      <c r="M445" s="66">
        <v>2</v>
      </c>
      <c r="N445" s="66">
        <v>0</v>
      </c>
      <c r="O445" s="66">
        <v>2</v>
      </c>
      <c r="P445" s="66">
        <v>1</v>
      </c>
      <c r="Q445" s="66">
        <v>2</v>
      </c>
      <c r="R445" s="66">
        <v>2</v>
      </c>
      <c r="S445" s="66">
        <v>1</v>
      </c>
      <c r="T445" s="66">
        <v>0</v>
      </c>
      <c r="U445" s="66">
        <v>1</v>
      </c>
      <c r="V445" s="66">
        <v>1</v>
      </c>
      <c r="W445" s="66">
        <v>2</v>
      </c>
      <c r="X445" s="66">
        <v>2</v>
      </c>
      <c r="Y445" s="66">
        <v>1</v>
      </c>
      <c r="Z445" s="66">
        <v>2</v>
      </c>
      <c r="AA445" s="66">
        <v>0</v>
      </c>
      <c r="AB445" s="66">
        <v>0</v>
      </c>
      <c r="AC445" s="66">
        <v>2</v>
      </c>
      <c r="AD445" s="66">
        <v>0</v>
      </c>
      <c r="AE445" s="66">
        <v>1</v>
      </c>
      <c r="AF445" s="66">
        <v>0</v>
      </c>
      <c r="AG445" s="66" t="str">
        <f>VLOOKUP(BHRAF201920[[#This Row],[OrgID]],'Practice Panel'!$A$14:$F$129,4,FALSE)</f>
        <v>Redbridge</v>
      </c>
      <c r="AH445" s="66" t="str">
        <f>VLOOKUP(BHRAF201920[[#This Row],[OrgID]],'Practice Panel'!$A$14:$F$129,6,FALSE)</f>
        <v>Cranbrook</v>
      </c>
    </row>
    <row r="446" spans="1:34" x14ac:dyDescent="0.25">
      <c r="A446" s="1" t="s">
        <v>369</v>
      </c>
      <c r="B446" s="65">
        <v>44105</v>
      </c>
      <c r="C446" s="65">
        <v>44107</v>
      </c>
      <c r="D446" s="1" t="s">
        <v>314</v>
      </c>
      <c r="E446" s="66">
        <v>3400</v>
      </c>
      <c r="F446" s="66">
        <v>60</v>
      </c>
      <c r="G446" s="66">
        <v>60</v>
      </c>
      <c r="H446" s="1">
        <v>0</v>
      </c>
      <c r="I446" s="66">
        <v>0</v>
      </c>
      <c r="J446" s="66">
        <v>1</v>
      </c>
      <c r="K446" s="66">
        <v>1</v>
      </c>
      <c r="L446" s="66">
        <v>1</v>
      </c>
      <c r="M446" s="66">
        <v>1</v>
      </c>
      <c r="N446" s="66">
        <v>0</v>
      </c>
      <c r="O446" s="66">
        <v>1</v>
      </c>
      <c r="P446" s="66">
        <v>1</v>
      </c>
      <c r="Q446" s="66">
        <v>1</v>
      </c>
      <c r="R446" s="66">
        <v>1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66">
        <v>0</v>
      </c>
      <c r="Z446" s="66">
        <v>0</v>
      </c>
      <c r="AA446" s="66">
        <v>0</v>
      </c>
      <c r="AB446" s="66">
        <v>0</v>
      </c>
      <c r="AC446" s="66">
        <v>7</v>
      </c>
      <c r="AD446" s="66">
        <v>1</v>
      </c>
      <c r="AE446" s="66">
        <v>0</v>
      </c>
      <c r="AF446" s="66">
        <v>0</v>
      </c>
      <c r="AG446" s="66" t="str">
        <f>VLOOKUP(BHRAF201920[[#This Row],[OrgID]],'Practice Panel'!$A$14:$F$129,4,FALSE)</f>
        <v>Havering</v>
      </c>
      <c r="AH446" s="66" t="str">
        <f>VLOOKUP(BHRAF201920[[#This Row],[OrgID]],'Practice Panel'!$A$14:$F$129,6,FALSE)</f>
        <v>Havering North</v>
      </c>
    </row>
    <row r="447" spans="1:34" x14ac:dyDescent="0.25">
      <c r="A447" s="1" t="s">
        <v>369</v>
      </c>
      <c r="B447" s="65">
        <v>44105</v>
      </c>
      <c r="C447" s="65">
        <v>44107</v>
      </c>
      <c r="D447" s="1" t="s">
        <v>282</v>
      </c>
      <c r="E447" s="66">
        <v>4916</v>
      </c>
      <c r="F447" s="66">
        <v>20</v>
      </c>
      <c r="G447" s="66">
        <v>20</v>
      </c>
      <c r="H447" s="1">
        <v>0</v>
      </c>
      <c r="I447" s="66">
        <v>0</v>
      </c>
      <c r="J447" s="66">
        <v>1</v>
      </c>
      <c r="K447" s="66">
        <v>0</v>
      </c>
      <c r="L447" s="66">
        <v>1</v>
      </c>
      <c r="M447" s="66">
        <v>1</v>
      </c>
      <c r="N447" s="66">
        <v>0</v>
      </c>
      <c r="O447" s="66">
        <v>1</v>
      </c>
      <c r="P447" s="66">
        <v>1</v>
      </c>
      <c r="Q447" s="66">
        <v>1</v>
      </c>
      <c r="R447" s="66">
        <v>1</v>
      </c>
      <c r="S447" s="66">
        <v>0</v>
      </c>
      <c r="T447" s="66">
        <v>0</v>
      </c>
      <c r="U447" s="66">
        <v>0</v>
      </c>
      <c r="V447" s="66">
        <v>0</v>
      </c>
      <c r="W447" s="66">
        <v>1</v>
      </c>
      <c r="X447" s="66">
        <v>1</v>
      </c>
      <c r="Y447" s="66">
        <v>0</v>
      </c>
      <c r="Z447" s="66">
        <v>1</v>
      </c>
      <c r="AA447" s="66">
        <v>0</v>
      </c>
      <c r="AB447" s="66">
        <v>0</v>
      </c>
      <c r="AC447" s="66">
        <v>12</v>
      </c>
      <c r="AD447" s="66">
        <v>0</v>
      </c>
      <c r="AE447" s="66">
        <v>0</v>
      </c>
      <c r="AF447" s="66">
        <v>0</v>
      </c>
      <c r="AG447" s="66" t="str">
        <f>VLOOKUP(BHRAF201920[[#This Row],[OrgID]],'Practice Panel'!$A$14:$F$129,4,FALSE)</f>
        <v>Havering</v>
      </c>
      <c r="AH447" s="66" t="str">
        <f>VLOOKUP(BHRAF201920[[#This Row],[OrgID]],'Practice Panel'!$A$14:$F$129,6,FALSE)</f>
        <v>Havering Crest</v>
      </c>
    </row>
    <row r="448" spans="1:34" x14ac:dyDescent="0.25">
      <c r="A448" s="1" t="s">
        <v>369</v>
      </c>
      <c r="B448" s="65">
        <v>44105</v>
      </c>
      <c r="C448" s="65">
        <v>44107</v>
      </c>
      <c r="D448" s="1" t="s">
        <v>302</v>
      </c>
      <c r="E448" s="66">
        <v>7955</v>
      </c>
      <c r="F448" s="66">
        <v>72</v>
      </c>
      <c r="G448" s="66">
        <v>71</v>
      </c>
      <c r="H448" s="1">
        <v>1</v>
      </c>
      <c r="I448" s="66">
        <v>0</v>
      </c>
      <c r="J448" s="66">
        <v>1</v>
      </c>
      <c r="K448" s="66">
        <v>1</v>
      </c>
      <c r="L448" s="66">
        <v>1</v>
      </c>
      <c r="M448" s="66">
        <v>1</v>
      </c>
      <c r="N448" s="66">
        <v>0</v>
      </c>
      <c r="O448" s="66">
        <v>1</v>
      </c>
      <c r="P448" s="66">
        <v>1</v>
      </c>
      <c r="Q448" s="66">
        <v>1</v>
      </c>
      <c r="R448" s="66">
        <v>1</v>
      </c>
      <c r="S448" s="66">
        <v>1</v>
      </c>
      <c r="T448" s="66">
        <v>0</v>
      </c>
      <c r="U448" s="66">
        <v>2</v>
      </c>
      <c r="V448" s="66">
        <v>1</v>
      </c>
      <c r="W448" s="66">
        <v>1</v>
      </c>
      <c r="X448" s="66">
        <v>1</v>
      </c>
      <c r="Y448" s="66">
        <v>1</v>
      </c>
      <c r="Z448" s="66">
        <v>1</v>
      </c>
      <c r="AA448" s="66">
        <v>1</v>
      </c>
      <c r="AB448" s="66">
        <v>1</v>
      </c>
      <c r="AC448" s="66">
        <v>30</v>
      </c>
      <c r="AD448" s="66">
        <v>1</v>
      </c>
      <c r="AE448" s="66">
        <v>1</v>
      </c>
      <c r="AF448" s="66">
        <v>0</v>
      </c>
      <c r="AG448" s="66" t="str">
        <f>VLOOKUP(BHRAF201920[[#This Row],[OrgID]],'Practice Panel'!$A$14:$F$129,4,FALSE)</f>
        <v>Havering</v>
      </c>
      <c r="AH448" s="66" t="str">
        <f>VLOOKUP(BHRAF201920[[#This Row],[OrgID]],'Practice Panel'!$A$14:$F$129,6,FALSE)</f>
        <v>Havering Marshall</v>
      </c>
    </row>
    <row r="449" spans="1:34" x14ac:dyDescent="0.25">
      <c r="A449" s="1" t="s">
        <v>369</v>
      </c>
      <c r="B449" s="65">
        <v>44105</v>
      </c>
      <c r="C449" s="65">
        <v>44107</v>
      </c>
      <c r="D449" s="1" t="s">
        <v>188</v>
      </c>
      <c r="E449" s="66">
        <v>2021</v>
      </c>
      <c r="F449" s="66">
        <v>67</v>
      </c>
      <c r="G449" s="66">
        <v>67</v>
      </c>
      <c r="H449" s="1">
        <v>0</v>
      </c>
      <c r="I449" s="66">
        <v>0</v>
      </c>
      <c r="J449" s="66">
        <v>1</v>
      </c>
      <c r="K449" s="66">
        <v>1</v>
      </c>
      <c r="L449" s="66">
        <v>1</v>
      </c>
      <c r="M449" s="66">
        <v>1</v>
      </c>
      <c r="N449" s="66">
        <v>0</v>
      </c>
      <c r="O449" s="66">
        <v>1</v>
      </c>
      <c r="P449" s="66">
        <v>1</v>
      </c>
      <c r="Q449" s="66">
        <v>1</v>
      </c>
      <c r="R449" s="66">
        <v>0</v>
      </c>
      <c r="S449" s="66">
        <v>1</v>
      </c>
      <c r="T449" s="66">
        <v>0</v>
      </c>
      <c r="U449" s="66">
        <v>0</v>
      </c>
      <c r="V449" s="66">
        <v>0</v>
      </c>
      <c r="W449" s="66">
        <v>0</v>
      </c>
      <c r="X449" s="66">
        <v>0</v>
      </c>
      <c r="Y449" s="66">
        <v>0</v>
      </c>
      <c r="Z449" s="66">
        <v>0</v>
      </c>
      <c r="AA449" s="66">
        <v>0</v>
      </c>
      <c r="AB449" s="66">
        <v>0</v>
      </c>
      <c r="AC449" s="66">
        <v>4</v>
      </c>
      <c r="AD449" s="66">
        <v>0</v>
      </c>
      <c r="AE449" s="66">
        <v>0</v>
      </c>
      <c r="AF449" s="66">
        <v>0</v>
      </c>
      <c r="AG449" s="66" t="str">
        <f>VLOOKUP(BHRAF201920[[#This Row],[OrgID]],'Practice Panel'!$A$14:$F$129,4,FALSE)</f>
        <v>Barking</v>
      </c>
      <c r="AH449" s="66" t="str">
        <f>VLOOKUP(BHRAF201920[[#This Row],[OrgID]],'Practice Panel'!$A$14:$F$129,6,FALSE)</f>
        <v>East</v>
      </c>
    </row>
    <row r="450" spans="1:34" x14ac:dyDescent="0.25">
      <c r="A450" s="1" t="s">
        <v>369</v>
      </c>
      <c r="B450" s="65">
        <v>44105</v>
      </c>
      <c r="C450" s="65">
        <v>44107</v>
      </c>
      <c r="D450" s="1" t="s">
        <v>30</v>
      </c>
      <c r="E450" s="66">
        <v>1231</v>
      </c>
      <c r="F450" s="66">
        <v>53</v>
      </c>
      <c r="G450" s="66">
        <v>53</v>
      </c>
      <c r="H450" s="1">
        <v>0</v>
      </c>
      <c r="I450" s="66">
        <v>0</v>
      </c>
      <c r="J450" s="66">
        <v>3</v>
      </c>
      <c r="K450" s="66">
        <v>3</v>
      </c>
      <c r="L450" s="66">
        <v>3</v>
      </c>
      <c r="M450" s="66">
        <v>3</v>
      </c>
      <c r="N450" s="66">
        <v>0</v>
      </c>
      <c r="O450" s="66">
        <v>3</v>
      </c>
      <c r="P450" s="66">
        <v>3</v>
      </c>
      <c r="Q450" s="66">
        <v>3</v>
      </c>
      <c r="R450" s="66">
        <v>2</v>
      </c>
      <c r="S450" s="66">
        <v>0</v>
      </c>
      <c r="T450" s="66">
        <v>0</v>
      </c>
      <c r="U450" s="66">
        <v>3</v>
      </c>
      <c r="V450" s="66">
        <v>2</v>
      </c>
      <c r="W450" s="66">
        <v>3</v>
      </c>
      <c r="X450" s="66">
        <v>3</v>
      </c>
      <c r="Y450" s="66">
        <v>3</v>
      </c>
      <c r="Z450" s="66">
        <v>3</v>
      </c>
      <c r="AA450" s="66">
        <v>0</v>
      </c>
      <c r="AB450" s="66">
        <v>0</v>
      </c>
      <c r="AC450" s="66">
        <v>5</v>
      </c>
      <c r="AD450" s="66">
        <v>2</v>
      </c>
      <c r="AE450" s="66">
        <v>2</v>
      </c>
      <c r="AF450" s="66">
        <v>0</v>
      </c>
      <c r="AG450" s="66" t="str">
        <f>VLOOKUP(BHRAF201920[[#This Row],[OrgID]],'Practice Panel'!$A$14:$F$129,4,FALSE)</f>
        <v>Redbridge</v>
      </c>
      <c r="AH450" s="66" t="str">
        <f>VLOOKUP(BHRAF201920[[#This Row],[OrgID]],'Practice Panel'!$A$14:$F$129,6,FALSE)</f>
        <v>Cranbrook</v>
      </c>
    </row>
    <row r="451" spans="1:34" x14ac:dyDescent="0.25">
      <c r="A451" s="1" t="s">
        <v>369</v>
      </c>
      <c r="B451" s="65">
        <v>44105</v>
      </c>
      <c r="C451" s="65">
        <v>44107</v>
      </c>
      <c r="D451" s="1" t="s">
        <v>340</v>
      </c>
      <c r="E451" s="66">
        <v>2434</v>
      </c>
      <c r="F451" s="66">
        <v>32</v>
      </c>
      <c r="G451" s="66">
        <v>32</v>
      </c>
      <c r="H451" s="1">
        <v>0</v>
      </c>
      <c r="I451" s="66">
        <v>0</v>
      </c>
      <c r="J451" s="66">
        <v>1</v>
      </c>
      <c r="K451" s="66">
        <v>1</v>
      </c>
      <c r="L451" s="66">
        <v>0</v>
      </c>
      <c r="M451" s="66">
        <v>0</v>
      </c>
      <c r="N451" s="66">
        <v>0</v>
      </c>
      <c r="O451" s="66">
        <v>1</v>
      </c>
      <c r="P451" s="66">
        <v>1</v>
      </c>
      <c r="Q451" s="66">
        <v>1</v>
      </c>
      <c r="R451" s="66">
        <v>1</v>
      </c>
      <c r="S451" s="66">
        <v>1</v>
      </c>
      <c r="T451" s="66">
        <v>0</v>
      </c>
      <c r="U451" s="66">
        <v>0</v>
      </c>
      <c r="V451" s="66">
        <v>0</v>
      </c>
      <c r="W451" s="66">
        <v>1</v>
      </c>
      <c r="X451" s="66">
        <v>1</v>
      </c>
      <c r="Y451" s="66">
        <v>1</v>
      </c>
      <c r="Z451" s="66">
        <v>1</v>
      </c>
      <c r="AA451" s="66">
        <v>0</v>
      </c>
      <c r="AB451" s="66">
        <v>1</v>
      </c>
      <c r="AC451" s="66">
        <v>7</v>
      </c>
      <c r="AD451" s="66">
        <v>0</v>
      </c>
      <c r="AE451" s="66">
        <v>0</v>
      </c>
      <c r="AF451" s="66">
        <v>0</v>
      </c>
      <c r="AG451" s="66" t="str">
        <f>VLOOKUP(BHRAF201920[[#This Row],[OrgID]],'Practice Panel'!$A$14:$F$129,4,FALSE)</f>
        <v>Havering</v>
      </c>
      <c r="AH451" s="66" t="str">
        <f>VLOOKUP(BHRAF201920[[#This Row],[OrgID]],'Practice Panel'!$A$14:$F$129,6,FALSE)</f>
        <v>Havering South</v>
      </c>
    </row>
    <row r="452" spans="1:34" x14ac:dyDescent="0.25">
      <c r="A452" s="1" t="s">
        <v>369</v>
      </c>
      <c r="B452" s="65">
        <v>44105</v>
      </c>
      <c r="C452" s="65">
        <v>44107</v>
      </c>
      <c r="D452" s="1" t="s">
        <v>77</v>
      </c>
      <c r="E452" s="66">
        <v>3755</v>
      </c>
      <c r="F452" s="66">
        <v>7</v>
      </c>
      <c r="G452" s="66">
        <v>7</v>
      </c>
      <c r="H452" s="1">
        <v>0</v>
      </c>
      <c r="I452" s="66">
        <v>0</v>
      </c>
      <c r="J452" s="66">
        <v>4</v>
      </c>
      <c r="K452" s="66">
        <v>3</v>
      </c>
      <c r="L452" s="66">
        <v>3</v>
      </c>
      <c r="M452" s="66">
        <v>4</v>
      </c>
      <c r="N452" s="66">
        <v>0</v>
      </c>
      <c r="O452" s="66">
        <v>4</v>
      </c>
      <c r="P452" s="66">
        <v>4</v>
      </c>
      <c r="Q452" s="66">
        <v>4</v>
      </c>
      <c r="R452" s="66">
        <v>3</v>
      </c>
      <c r="S452" s="66">
        <v>0</v>
      </c>
      <c r="T452" s="66">
        <v>0</v>
      </c>
      <c r="U452" s="66">
        <v>4</v>
      </c>
      <c r="V452" s="66">
        <v>4</v>
      </c>
      <c r="W452" s="66">
        <v>3</v>
      </c>
      <c r="X452" s="66">
        <v>3</v>
      </c>
      <c r="Y452" s="66">
        <v>1</v>
      </c>
      <c r="Z452" s="66">
        <v>3</v>
      </c>
      <c r="AA452" s="66">
        <v>2</v>
      </c>
      <c r="AB452" s="66">
        <v>0</v>
      </c>
      <c r="AC452" s="66">
        <v>10</v>
      </c>
      <c r="AD452" s="66">
        <v>3</v>
      </c>
      <c r="AE452" s="66">
        <v>4</v>
      </c>
      <c r="AF452" s="66">
        <v>2</v>
      </c>
      <c r="AG452" s="66" t="str">
        <f>VLOOKUP(BHRAF201920[[#This Row],[OrgID]],'Practice Panel'!$A$14:$F$129,4,FALSE)</f>
        <v>Redbridge</v>
      </c>
      <c r="AH452" s="66" t="str">
        <f>VLOOKUP(BHRAF201920[[#This Row],[OrgID]],'Practice Panel'!$A$14:$F$129,6,FALSE)</f>
        <v>Wanstead &amp; Woodford</v>
      </c>
    </row>
    <row r="453" spans="1:34" x14ac:dyDescent="0.25">
      <c r="A453" s="1" t="s">
        <v>369</v>
      </c>
      <c r="B453" s="65">
        <v>44105</v>
      </c>
      <c r="C453" s="65">
        <v>44107</v>
      </c>
      <c r="D453" s="1" t="s">
        <v>346</v>
      </c>
      <c r="E453" s="66">
        <v>1023</v>
      </c>
      <c r="F453" s="66">
        <v>52</v>
      </c>
      <c r="G453" s="66">
        <v>52</v>
      </c>
      <c r="H453" s="1">
        <v>0</v>
      </c>
      <c r="I453" s="66">
        <v>0</v>
      </c>
      <c r="J453" s="66">
        <v>4</v>
      </c>
      <c r="K453" s="66">
        <v>4</v>
      </c>
      <c r="L453" s="66">
        <v>4</v>
      </c>
      <c r="M453" s="66">
        <v>4</v>
      </c>
      <c r="N453" s="66">
        <v>0</v>
      </c>
      <c r="O453" s="66">
        <v>4</v>
      </c>
      <c r="P453" s="66">
        <v>4</v>
      </c>
      <c r="Q453" s="66">
        <v>4</v>
      </c>
      <c r="R453" s="66">
        <v>3</v>
      </c>
      <c r="S453" s="66">
        <v>0</v>
      </c>
      <c r="T453" s="66">
        <v>0</v>
      </c>
      <c r="U453" s="66">
        <v>4</v>
      </c>
      <c r="V453" s="66">
        <v>4</v>
      </c>
      <c r="W453" s="66">
        <v>4</v>
      </c>
      <c r="X453" s="66">
        <v>4</v>
      </c>
      <c r="Y453" s="66">
        <v>4</v>
      </c>
      <c r="Z453" s="66">
        <v>4</v>
      </c>
      <c r="AA453" s="66">
        <v>3</v>
      </c>
      <c r="AB453" s="66">
        <v>0</v>
      </c>
      <c r="AC453" s="66">
        <v>4</v>
      </c>
      <c r="AD453" s="66">
        <v>3</v>
      </c>
      <c r="AE453" s="66">
        <v>4</v>
      </c>
      <c r="AF453" s="66">
        <v>2</v>
      </c>
      <c r="AG453" s="66" t="str">
        <f>VLOOKUP(BHRAF201920[[#This Row],[OrgID]],'Practice Panel'!$A$14:$F$129,4,FALSE)</f>
        <v>Havering</v>
      </c>
      <c r="AH453" s="66" t="str">
        <f>VLOOKUP(BHRAF201920[[#This Row],[OrgID]],'Practice Panel'!$A$14:$F$129,6,FALSE)</f>
        <v>Havering South</v>
      </c>
    </row>
    <row r="454" spans="1:34" x14ac:dyDescent="0.25">
      <c r="A454" s="1" t="s">
        <v>369</v>
      </c>
      <c r="B454" s="65">
        <v>44105</v>
      </c>
      <c r="C454" s="65">
        <v>44107</v>
      </c>
      <c r="D454" s="1" t="s">
        <v>332</v>
      </c>
      <c r="E454" s="66">
        <v>2038</v>
      </c>
      <c r="F454" s="66">
        <v>73</v>
      </c>
      <c r="G454" s="66">
        <v>72</v>
      </c>
      <c r="H454" s="1">
        <v>1</v>
      </c>
      <c r="I454" s="66">
        <v>0</v>
      </c>
      <c r="J454" s="66">
        <v>5</v>
      </c>
      <c r="K454" s="66">
        <v>4</v>
      </c>
      <c r="L454" s="66">
        <v>5</v>
      </c>
      <c r="M454" s="66">
        <v>4</v>
      </c>
      <c r="N454" s="66">
        <v>0</v>
      </c>
      <c r="O454" s="66">
        <v>5</v>
      </c>
      <c r="P454" s="66">
        <v>4</v>
      </c>
      <c r="Q454" s="66">
        <v>4</v>
      </c>
      <c r="R454" s="66">
        <v>5</v>
      </c>
      <c r="S454" s="66">
        <v>1</v>
      </c>
      <c r="T454" s="66">
        <v>0</v>
      </c>
      <c r="U454" s="66">
        <v>5</v>
      </c>
      <c r="V454" s="66">
        <v>5</v>
      </c>
      <c r="W454" s="66">
        <v>5</v>
      </c>
      <c r="X454" s="66">
        <v>5</v>
      </c>
      <c r="Y454" s="66">
        <v>4</v>
      </c>
      <c r="Z454" s="66">
        <v>5</v>
      </c>
      <c r="AA454" s="66">
        <v>3</v>
      </c>
      <c r="AB454" s="66">
        <v>0</v>
      </c>
      <c r="AC454" s="66">
        <v>13</v>
      </c>
      <c r="AD454" s="66">
        <v>4</v>
      </c>
      <c r="AE454" s="66">
        <v>5</v>
      </c>
      <c r="AF454" s="66">
        <v>1</v>
      </c>
      <c r="AG454" s="66" t="str">
        <f>VLOOKUP(BHRAF201920[[#This Row],[OrgID]],'Practice Panel'!$A$14:$F$129,4,FALSE)</f>
        <v>Havering</v>
      </c>
      <c r="AH454" s="66" t="str">
        <f>VLOOKUP(BHRAF201920[[#This Row],[OrgID]],'Practice Panel'!$A$14:$F$129,6,FALSE)</f>
        <v>Havering South</v>
      </c>
    </row>
    <row r="455" spans="1:34" x14ac:dyDescent="0.25">
      <c r="A455" s="1" t="s">
        <v>369</v>
      </c>
      <c r="B455" s="65">
        <v>44105</v>
      </c>
      <c r="C455" s="65"/>
      <c r="D455" s="1" t="s">
        <v>256</v>
      </c>
      <c r="E455" s="66">
        <v>585</v>
      </c>
      <c r="F455" s="66">
        <v>98</v>
      </c>
      <c r="G455" s="66">
        <v>94</v>
      </c>
      <c r="H455" s="1">
        <v>4</v>
      </c>
      <c r="I455" s="66">
        <v>0</v>
      </c>
      <c r="J455" s="66">
        <v>0</v>
      </c>
      <c r="K455" s="66">
        <v>0</v>
      </c>
      <c r="L455" s="66">
        <v>0</v>
      </c>
      <c r="M455" s="66">
        <v>0</v>
      </c>
      <c r="N455" s="66">
        <v>0</v>
      </c>
      <c r="O455" s="66">
        <v>0</v>
      </c>
      <c r="P455" s="66">
        <v>0</v>
      </c>
      <c r="Q455" s="66">
        <v>0</v>
      </c>
      <c r="R455" s="66">
        <v>0</v>
      </c>
      <c r="S455" s="66">
        <v>0</v>
      </c>
      <c r="T455" s="66">
        <v>0</v>
      </c>
      <c r="U455" s="66">
        <v>1</v>
      </c>
      <c r="V455" s="66">
        <v>0</v>
      </c>
      <c r="W455" s="66">
        <v>0</v>
      </c>
      <c r="X455" s="66">
        <v>0</v>
      </c>
      <c r="Y455" s="66">
        <v>0</v>
      </c>
      <c r="Z455" s="66">
        <v>0</v>
      </c>
      <c r="AA455" s="66">
        <v>0</v>
      </c>
      <c r="AB455" s="66">
        <v>0</v>
      </c>
      <c r="AC455" s="66">
        <v>8</v>
      </c>
      <c r="AD455" s="66">
        <v>0</v>
      </c>
      <c r="AE455" s="66">
        <v>0</v>
      </c>
      <c r="AF455" s="66">
        <v>0</v>
      </c>
      <c r="AG455" s="66" t="str">
        <f>VLOOKUP(BHRAF201920[[#This Row],[OrgID]],'Practice Panel'!$A$14:$F$129,4,FALSE)</f>
        <v>Barking</v>
      </c>
      <c r="AH455" s="66" t="str">
        <f>VLOOKUP(BHRAF201920[[#This Row],[OrgID]],'Practice Panel'!$A$14:$F$129,6,FALSE)</f>
        <v>West One</v>
      </c>
    </row>
    <row r="456" spans="1:34" x14ac:dyDescent="0.25">
      <c r="A456" s="1" t="s">
        <v>369</v>
      </c>
      <c r="B456" s="65">
        <v>44105</v>
      </c>
      <c r="C456" s="65"/>
      <c r="D456" s="1" t="s">
        <v>74</v>
      </c>
      <c r="E456" s="66">
        <v>505</v>
      </c>
      <c r="F456" s="66">
        <v>8</v>
      </c>
      <c r="G456" s="66">
        <v>8</v>
      </c>
      <c r="H456" s="1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66">
        <v>0</v>
      </c>
      <c r="Z456" s="66">
        <v>0</v>
      </c>
      <c r="AA456" s="66">
        <v>0</v>
      </c>
      <c r="AB456" s="66">
        <v>0</v>
      </c>
      <c r="AC456" s="66">
        <v>5</v>
      </c>
      <c r="AD456" s="66">
        <v>0</v>
      </c>
      <c r="AE456" s="66">
        <v>0</v>
      </c>
      <c r="AF456" s="66">
        <v>0</v>
      </c>
      <c r="AG456" s="66" t="str">
        <f>VLOOKUP(BHRAF201920[[#This Row],[OrgID]],'Practice Panel'!$A$14:$F$129,4,FALSE)</f>
        <v>Redbridge</v>
      </c>
      <c r="AH456" s="66" t="str">
        <f>VLOOKUP(BHRAF201920[[#This Row],[OrgID]],'Practice Panel'!$A$14:$F$129,6,FALSE)</f>
        <v>Wanstead &amp; Woodford</v>
      </c>
    </row>
    <row r="457" spans="1:34" x14ac:dyDescent="0.25">
      <c r="A457" s="1" t="s">
        <v>369</v>
      </c>
      <c r="B457" s="65">
        <v>44105</v>
      </c>
      <c r="C457" s="65"/>
      <c r="D457" s="1" t="s">
        <v>106</v>
      </c>
      <c r="E457" s="66">
        <v>805</v>
      </c>
      <c r="F457" s="66">
        <v>76</v>
      </c>
      <c r="G457" s="66">
        <v>76</v>
      </c>
      <c r="H457" s="1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66">
        <v>0</v>
      </c>
      <c r="Z457" s="66">
        <v>0</v>
      </c>
      <c r="AA457" s="66">
        <v>0</v>
      </c>
      <c r="AB457" s="66">
        <v>0</v>
      </c>
      <c r="AC457" s="66">
        <v>2</v>
      </c>
      <c r="AD457" s="66">
        <v>0</v>
      </c>
      <c r="AE457" s="66">
        <v>0</v>
      </c>
      <c r="AF457" s="66">
        <v>0</v>
      </c>
      <c r="AG457" s="66" t="str">
        <f>VLOOKUP(BHRAF201920[[#This Row],[OrgID]],'Practice Panel'!$A$14:$F$129,4,FALSE)</f>
        <v>Redbridge</v>
      </c>
      <c r="AH457" s="66" t="str">
        <f>VLOOKUP(BHRAF201920[[#This Row],[OrgID]],'Practice Panel'!$A$14:$F$129,6,FALSE)</f>
        <v>Loxford</v>
      </c>
    </row>
    <row r="458" spans="1:34" x14ac:dyDescent="0.25">
      <c r="A458" s="1" t="s">
        <v>369</v>
      </c>
      <c r="B458" s="65">
        <v>44105</v>
      </c>
      <c r="C458" s="65"/>
      <c r="D458" s="1" t="s">
        <v>104</v>
      </c>
      <c r="E458" s="66">
        <v>411</v>
      </c>
      <c r="F458" s="66">
        <v>83</v>
      </c>
      <c r="G458" s="66">
        <v>82</v>
      </c>
      <c r="H458" s="1">
        <v>1</v>
      </c>
      <c r="I458" s="66">
        <v>0</v>
      </c>
      <c r="J458" s="66">
        <v>0</v>
      </c>
      <c r="K458" s="66">
        <v>0</v>
      </c>
      <c r="L458" s="66">
        <v>0</v>
      </c>
      <c r="M458" s="66">
        <v>0</v>
      </c>
      <c r="N458" s="66">
        <v>0</v>
      </c>
      <c r="O458" s="66">
        <v>0</v>
      </c>
      <c r="P458" s="66">
        <v>0</v>
      </c>
      <c r="Q458" s="66">
        <v>0</v>
      </c>
      <c r="R458" s="66">
        <v>0</v>
      </c>
      <c r="S458" s="66">
        <v>0</v>
      </c>
      <c r="T458" s="66">
        <v>0</v>
      </c>
      <c r="U458" s="66">
        <v>0</v>
      </c>
      <c r="V458" s="66">
        <v>0</v>
      </c>
      <c r="W458" s="66">
        <v>0</v>
      </c>
      <c r="X458" s="66">
        <v>0</v>
      </c>
      <c r="Y458" s="66">
        <v>0</v>
      </c>
      <c r="Z458" s="66">
        <v>0</v>
      </c>
      <c r="AA458" s="66">
        <v>0</v>
      </c>
      <c r="AB458" s="66">
        <v>0</v>
      </c>
      <c r="AC458" s="66">
        <v>3</v>
      </c>
      <c r="AD458" s="66">
        <v>0</v>
      </c>
      <c r="AE458" s="66">
        <v>0</v>
      </c>
      <c r="AF458" s="66">
        <v>0</v>
      </c>
      <c r="AG458" s="66" t="str">
        <f>VLOOKUP(BHRAF201920[[#This Row],[OrgID]],'Practice Panel'!$A$14:$F$129,4,FALSE)</f>
        <v>Redbridge</v>
      </c>
      <c r="AH458" s="66" t="str">
        <f>VLOOKUP(BHRAF201920[[#This Row],[OrgID]],'Practice Panel'!$A$14:$F$129,6,FALSE)</f>
        <v>Loxford</v>
      </c>
    </row>
    <row r="459" spans="1:34" x14ac:dyDescent="0.25">
      <c r="A459" s="1" t="s">
        <v>369</v>
      </c>
      <c r="B459" s="65">
        <v>44105</v>
      </c>
      <c r="C459" s="65"/>
      <c r="D459" s="1" t="s">
        <v>40</v>
      </c>
      <c r="E459" s="66">
        <v>322</v>
      </c>
      <c r="F459" s="66">
        <v>28</v>
      </c>
      <c r="G459" s="66">
        <v>28</v>
      </c>
      <c r="H459" s="1">
        <v>0</v>
      </c>
      <c r="I459" s="66">
        <v>0</v>
      </c>
      <c r="J459" s="66">
        <v>0</v>
      </c>
      <c r="K459" s="66">
        <v>0</v>
      </c>
      <c r="L459" s="66">
        <v>0</v>
      </c>
      <c r="M459" s="66">
        <v>0</v>
      </c>
      <c r="N459" s="66">
        <v>0</v>
      </c>
      <c r="O459" s="66">
        <v>0</v>
      </c>
      <c r="P459" s="66">
        <v>0</v>
      </c>
      <c r="Q459" s="66">
        <v>0</v>
      </c>
      <c r="R459" s="66">
        <v>0</v>
      </c>
      <c r="S459" s="66">
        <v>0</v>
      </c>
      <c r="T459" s="66">
        <v>0</v>
      </c>
      <c r="U459" s="66">
        <v>0</v>
      </c>
      <c r="V459" s="66">
        <v>0</v>
      </c>
      <c r="W459" s="66">
        <v>0</v>
      </c>
      <c r="X459" s="66">
        <v>0</v>
      </c>
      <c r="Y459" s="66">
        <v>0</v>
      </c>
      <c r="Z459" s="66">
        <v>0</v>
      </c>
      <c r="AA459" s="66">
        <v>0</v>
      </c>
      <c r="AB459" s="66">
        <v>0</v>
      </c>
      <c r="AC459" s="66">
        <v>0</v>
      </c>
      <c r="AD459" s="66">
        <v>0</v>
      </c>
      <c r="AE459" s="66">
        <v>0</v>
      </c>
      <c r="AF459" s="66">
        <v>0</v>
      </c>
      <c r="AG459" s="66" t="str">
        <f>VLOOKUP(BHRAF201920[[#This Row],[OrgID]],'Practice Panel'!$A$14:$F$129,4,FALSE)</f>
        <v>Redbridge</v>
      </c>
      <c r="AH459" s="66" t="str">
        <f>VLOOKUP(BHRAF201920[[#This Row],[OrgID]],'Practice Panel'!$A$14:$F$129,6,FALSE)</f>
        <v>Cranbrook</v>
      </c>
    </row>
    <row r="460" spans="1:34" x14ac:dyDescent="0.25">
      <c r="A460" s="1" t="s">
        <v>369</v>
      </c>
      <c r="B460" s="65">
        <v>44105</v>
      </c>
      <c r="C460" s="65"/>
      <c r="D460" s="1" t="s">
        <v>72</v>
      </c>
      <c r="E460" s="66">
        <v>376</v>
      </c>
      <c r="F460" s="66">
        <v>62</v>
      </c>
      <c r="G460" s="66">
        <v>62</v>
      </c>
      <c r="H460" s="1">
        <v>0</v>
      </c>
      <c r="I460" s="66">
        <v>0</v>
      </c>
      <c r="J460" s="66">
        <v>0</v>
      </c>
      <c r="K460" s="66">
        <v>0</v>
      </c>
      <c r="L460" s="66">
        <v>0</v>
      </c>
      <c r="M460" s="66">
        <v>0</v>
      </c>
      <c r="N460" s="66">
        <v>0</v>
      </c>
      <c r="O460" s="66">
        <v>0</v>
      </c>
      <c r="P460" s="66">
        <v>0</v>
      </c>
      <c r="Q460" s="66">
        <v>0</v>
      </c>
      <c r="R460" s="66">
        <v>0</v>
      </c>
      <c r="S460" s="66">
        <v>0</v>
      </c>
      <c r="T460" s="66">
        <v>0</v>
      </c>
      <c r="U460" s="66">
        <v>0</v>
      </c>
      <c r="V460" s="66">
        <v>0</v>
      </c>
      <c r="W460" s="66">
        <v>0</v>
      </c>
      <c r="X460" s="66">
        <v>0</v>
      </c>
      <c r="Y460" s="66">
        <v>0</v>
      </c>
      <c r="Z460" s="66">
        <v>0</v>
      </c>
      <c r="AA460" s="66">
        <v>0</v>
      </c>
      <c r="AB460" s="66">
        <v>0</v>
      </c>
      <c r="AC460" s="66">
        <v>2</v>
      </c>
      <c r="AD460" s="66">
        <v>0</v>
      </c>
      <c r="AE460" s="66">
        <v>0</v>
      </c>
      <c r="AF460" s="66">
        <v>0</v>
      </c>
      <c r="AG460" s="66" t="str">
        <f>VLOOKUP(BHRAF201920[[#This Row],[OrgID]],'Practice Panel'!$A$14:$F$129,4,FALSE)</f>
        <v>Redbridge</v>
      </c>
      <c r="AH460" s="66" t="str">
        <f>VLOOKUP(BHRAF201920[[#This Row],[OrgID]],'Practice Panel'!$A$14:$F$129,6,FALSE)</f>
        <v>Seven Kings</v>
      </c>
    </row>
    <row r="461" spans="1:34" x14ac:dyDescent="0.25">
      <c r="A461" s="1" t="s">
        <v>369</v>
      </c>
      <c r="B461" s="65">
        <v>44136</v>
      </c>
      <c r="C461" s="65">
        <v>44139</v>
      </c>
      <c r="D461" s="1" t="s">
        <v>200</v>
      </c>
      <c r="E461" s="66">
        <v>915</v>
      </c>
      <c r="F461" s="66">
        <v>5</v>
      </c>
      <c r="G461" s="66">
        <v>5</v>
      </c>
      <c r="H461" s="1">
        <v>0</v>
      </c>
      <c r="I461" s="66">
        <v>0</v>
      </c>
      <c r="J461" s="66">
        <v>0</v>
      </c>
      <c r="K461" s="66">
        <v>0</v>
      </c>
      <c r="L461" s="66">
        <v>0</v>
      </c>
      <c r="M461" s="66">
        <v>0</v>
      </c>
      <c r="N461" s="66">
        <v>0</v>
      </c>
      <c r="O461" s="66">
        <v>0</v>
      </c>
      <c r="P461" s="66">
        <v>0</v>
      </c>
      <c r="Q461" s="66">
        <v>0</v>
      </c>
      <c r="R461" s="66">
        <v>0</v>
      </c>
      <c r="S461" s="66">
        <v>0</v>
      </c>
      <c r="T461" s="66">
        <v>0</v>
      </c>
      <c r="U461" s="66">
        <v>0</v>
      </c>
      <c r="V461" s="66">
        <v>0</v>
      </c>
      <c r="W461" s="66">
        <v>0</v>
      </c>
      <c r="X461" s="66">
        <v>0</v>
      </c>
      <c r="Y461" s="66">
        <v>0</v>
      </c>
      <c r="Z461" s="66">
        <v>0</v>
      </c>
      <c r="AA461" s="66">
        <v>0</v>
      </c>
      <c r="AB461" s="66">
        <v>0</v>
      </c>
      <c r="AC461" s="66">
        <v>4</v>
      </c>
      <c r="AD461" s="66">
        <v>0</v>
      </c>
      <c r="AE461" s="66">
        <v>0</v>
      </c>
      <c r="AF461" s="66">
        <v>0</v>
      </c>
      <c r="AG461" s="66" t="str">
        <f>VLOOKUP(BHRAF201920[[#This Row],[OrgID]],'Practice Panel'!$A$14:$F$129,4,FALSE)</f>
        <v>Barking</v>
      </c>
      <c r="AH461" s="66" t="str">
        <f>VLOOKUP(BHRAF201920[[#This Row],[OrgID]],'Practice Panel'!$A$14:$F$129,6,FALSE)</f>
        <v>East</v>
      </c>
    </row>
    <row r="462" spans="1:34" x14ac:dyDescent="0.25">
      <c r="A462" s="1" t="s">
        <v>369</v>
      </c>
      <c r="B462" s="65">
        <v>44136</v>
      </c>
      <c r="C462" s="65">
        <v>44139</v>
      </c>
      <c r="D462" s="1" t="s">
        <v>66</v>
      </c>
      <c r="E462" s="66">
        <v>1667</v>
      </c>
      <c r="F462" s="66">
        <v>41</v>
      </c>
      <c r="G462" s="66">
        <v>41</v>
      </c>
      <c r="H462" s="1">
        <v>0</v>
      </c>
      <c r="I462" s="66">
        <v>0</v>
      </c>
      <c r="J462" s="66">
        <v>0</v>
      </c>
      <c r="K462" s="66">
        <v>0</v>
      </c>
      <c r="L462" s="66">
        <v>0</v>
      </c>
      <c r="M462" s="66">
        <v>0</v>
      </c>
      <c r="N462" s="66">
        <v>0</v>
      </c>
      <c r="O462" s="66">
        <v>0</v>
      </c>
      <c r="P462" s="66">
        <v>0</v>
      </c>
      <c r="Q462" s="66">
        <v>0</v>
      </c>
      <c r="R462" s="66">
        <v>0</v>
      </c>
      <c r="S462" s="66">
        <v>0</v>
      </c>
      <c r="T462" s="66">
        <v>0</v>
      </c>
      <c r="U462" s="66">
        <v>0</v>
      </c>
      <c r="V462" s="66">
        <v>0</v>
      </c>
      <c r="W462" s="66">
        <v>0</v>
      </c>
      <c r="X462" s="66">
        <v>0</v>
      </c>
      <c r="Y462" s="66">
        <v>0</v>
      </c>
      <c r="Z462" s="66">
        <v>0</v>
      </c>
      <c r="AA462" s="66">
        <v>0</v>
      </c>
      <c r="AB462" s="66">
        <v>0</v>
      </c>
      <c r="AC462" s="66">
        <v>2</v>
      </c>
      <c r="AD462" s="66">
        <v>0</v>
      </c>
      <c r="AE462" s="66">
        <v>0</v>
      </c>
      <c r="AF462" s="66">
        <v>0</v>
      </c>
      <c r="AG462" s="66" t="str">
        <f>VLOOKUP(BHRAF201920[[#This Row],[OrgID]],'Practice Panel'!$A$14:$F$129,4,FALSE)</f>
        <v>Redbridge</v>
      </c>
      <c r="AH462" s="66" t="str">
        <f>VLOOKUP(BHRAF201920[[#This Row],[OrgID]],'Practice Panel'!$A$14:$F$129,6,FALSE)</f>
        <v>Seven Kings</v>
      </c>
    </row>
    <row r="463" spans="1:34" x14ac:dyDescent="0.25">
      <c r="A463" s="1" t="s">
        <v>369</v>
      </c>
      <c r="B463" s="65">
        <v>44136</v>
      </c>
      <c r="C463" s="65">
        <v>44139</v>
      </c>
      <c r="D463" s="1" t="s">
        <v>70</v>
      </c>
      <c r="E463" s="66">
        <v>3058</v>
      </c>
      <c r="F463" s="66">
        <v>12</v>
      </c>
      <c r="G463" s="66">
        <v>12</v>
      </c>
      <c r="H463" s="1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66">
        <v>0</v>
      </c>
      <c r="Z463" s="66">
        <v>0</v>
      </c>
      <c r="AA463" s="66">
        <v>0</v>
      </c>
      <c r="AB463" s="66">
        <v>0</v>
      </c>
      <c r="AC463" s="66">
        <v>3</v>
      </c>
      <c r="AD463" s="66">
        <v>0</v>
      </c>
      <c r="AE463" s="66">
        <v>0</v>
      </c>
      <c r="AF463" s="66">
        <v>0</v>
      </c>
      <c r="AG463" s="66" t="str">
        <f>VLOOKUP(BHRAF201920[[#This Row],[OrgID]],'Practice Panel'!$A$14:$F$129,4,FALSE)</f>
        <v>Redbridge</v>
      </c>
      <c r="AH463" s="66" t="str">
        <f>VLOOKUP(BHRAF201920[[#This Row],[OrgID]],'Practice Panel'!$A$14:$F$129,6,FALSE)</f>
        <v>Seven Kings</v>
      </c>
    </row>
    <row r="464" spans="1:34" x14ac:dyDescent="0.25">
      <c r="A464" s="1" t="s">
        <v>369</v>
      </c>
      <c r="B464" s="65">
        <v>44136</v>
      </c>
      <c r="C464" s="65">
        <v>44139</v>
      </c>
      <c r="D464" s="1" t="s">
        <v>97</v>
      </c>
      <c r="E464" s="66">
        <v>5234</v>
      </c>
      <c r="F464" s="66">
        <v>22</v>
      </c>
      <c r="G464" s="66">
        <v>22</v>
      </c>
      <c r="H464" s="1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66">
        <v>0</v>
      </c>
      <c r="Z464" s="66">
        <v>0</v>
      </c>
      <c r="AA464" s="66">
        <v>0</v>
      </c>
      <c r="AB464" s="66">
        <v>0</v>
      </c>
      <c r="AC464" s="66">
        <v>9</v>
      </c>
      <c r="AD464" s="66">
        <v>0</v>
      </c>
      <c r="AE464" s="66">
        <v>0</v>
      </c>
      <c r="AF464" s="66">
        <v>0</v>
      </c>
      <c r="AG464" s="66" t="str">
        <f>VLOOKUP(BHRAF201920[[#This Row],[OrgID]],'Practice Panel'!$A$14:$F$129,4,FALSE)</f>
        <v>Redbridge</v>
      </c>
      <c r="AH464" s="66" t="str">
        <f>VLOOKUP(BHRAF201920[[#This Row],[OrgID]],'Practice Panel'!$A$14:$F$129,6,FALSE)</f>
        <v>Loxford</v>
      </c>
    </row>
    <row r="465" spans="1:34" x14ac:dyDescent="0.25">
      <c r="A465" s="1" t="s">
        <v>369</v>
      </c>
      <c r="B465" s="65">
        <v>44136</v>
      </c>
      <c r="C465" s="65">
        <v>44139</v>
      </c>
      <c r="D465" s="1" t="s">
        <v>57</v>
      </c>
      <c r="E465" s="66">
        <v>3803</v>
      </c>
      <c r="F465" s="66">
        <v>0</v>
      </c>
      <c r="G465" s="66">
        <v>0</v>
      </c>
      <c r="H465" s="1">
        <v>0</v>
      </c>
      <c r="I465" s="66">
        <v>0</v>
      </c>
      <c r="J465" s="66">
        <v>0</v>
      </c>
      <c r="K465" s="66">
        <v>0</v>
      </c>
      <c r="L465" s="66">
        <v>0</v>
      </c>
      <c r="M465" s="66">
        <v>0</v>
      </c>
      <c r="N465" s="66">
        <v>0</v>
      </c>
      <c r="O465" s="66">
        <v>0</v>
      </c>
      <c r="P465" s="66">
        <v>0</v>
      </c>
      <c r="Q465" s="66">
        <v>0</v>
      </c>
      <c r="R465" s="66">
        <v>0</v>
      </c>
      <c r="S465" s="66">
        <v>0</v>
      </c>
      <c r="T465" s="66">
        <v>0</v>
      </c>
      <c r="U465" s="66">
        <v>0</v>
      </c>
      <c r="V465" s="66">
        <v>0</v>
      </c>
      <c r="W465" s="66">
        <v>0</v>
      </c>
      <c r="X465" s="66">
        <v>0</v>
      </c>
      <c r="Y465" s="66">
        <v>0</v>
      </c>
      <c r="Z465" s="66">
        <v>0</v>
      </c>
      <c r="AA465" s="66">
        <v>0</v>
      </c>
      <c r="AB465" s="66">
        <v>0</v>
      </c>
      <c r="AC465" s="66">
        <v>0</v>
      </c>
      <c r="AD465" s="66">
        <v>0</v>
      </c>
      <c r="AE465" s="66">
        <v>0</v>
      </c>
      <c r="AF465" s="66">
        <v>0</v>
      </c>
      <c r="AG465" s="66" t="str">
        <f>VLOOKUP(BHRAF201920[[#This Row],[OrgID]],'Practice Panel'!$A$14:$F$129,4,FALSE)</f>
        <v>Redbridge</v>
      </c>
      <c r="AH465" s="66" t="str">
        <f>VLOOKUP(BHRAF201920[[#This Row],[OrgID]],'Practice Panel'!$A$14:$F$129,6,FALSE)</f>
        <v>Seven Kings</v>
      </c>
    </row>
    <row r="466" spans="1:34" x14ac:dyDescent="0.25">
      <c r="A466" s="1" t="s">
        <v>369</v>
      </c>
      <c r="B466" s="65">
        <v>44136</v>
      </c>
      <c r="C466" s="65">
        <v>44139</v>
      </c>
      <c r="D466" s="1" t="s">
        <v>36</v>
      </c>
      <c r="E466" s="66">
        <v>2997</v>
      </c>
      <c r="F466" s="66">
        <v>5</v>
      </c>
      <c r="G466" s="66">
        <v>5</v>
      </c>
      <c r="H466" s="1">
        <v>0</v>
      </c>
      <c r="I466" s="66">
        <v>0</v>
      </c>
      <c r="J466" s="66">
        <v>0</v>
      </c>
      <c r="K466" s="66">
        <v>0</v>
      </c>
      <c r="L466" s="66">
        <v>0</v>
      </c>
      <c r="M466" s="66">
        <v>0</v>
      </c>
      <c r="N466" s="66">
        <v>0</v>
      </c>
      <c r="O466" s="66">
        <v>0</v>
      </c>
      <c r="P466" s="66">
        <v>0</v>
      </c>
      <c r="Q466" s="66">
        <v>0</v>
      </c>
      <c r="R466" s="66">
        <v>0</v>
      </c>
      <c r="S466" s="66">
        <v>0</v>
      </c>
      <c r="T466" s="66">
        <v>0</v>
      </c>
      <c r="U466" s="66">
        <v>0</v>
      </c>
      <c r="V466" s="66">
        <v>0</v>
      </c>
      <c r="W466" s="66">
        <v>0</v>
      </c>
      <c r="X466" s="66">
        <v>0</v>
      </c>
      <c r="Y466" s="66">
        <v>0</v>
      </c>
      <c r="Z466" s="66">
        <v>0</v>
      </c>
      <c r="AA466" s="66">
        <v>0</v>
      </c>
      <c r="AB466" s="66">
        <v>0</v>
      </c>
      <c r="AC466" s="66">
        <v>5</v>
      </c>
      <c r="AD466" s="66">
        <v>0</v>
      </c>
      <c r="AE466" s="66">
        <v>0</v>
      </c>
      <c r="AF466" s="66">
        <v>0</v>
      </c>
      <c r="AG466" s="66" t="str">
        <f>VLOOKUP(BHRAF201920[[#This Row],[OrgID]],'Practice Panel'!$A$14:$F$129,4,FALSE)</f>
        <v>Redbridge</v>
      </c>
      <c r="AH466" s="66" t="str">
        <f>VLOOKUP(BHRAF201920[[#This Row],[OrgID]],'Practice Panel'!$A$14:$F$129,6,FALSE)</f>
        <v>Cranbrook</v>
      </c>
    </row>
    <row r="467" spans="1:34" x14ac:dyDescent="0.25">
      <c r="A467" s="1" t="s">
        <v>369</v>
      </c>
      <c r="B467" s="65">
        <v>44136</v>
      </c>
      <c r="C467" s="65">
        <v>44139</v>
      </c>
      <c r="D467" s="1" t="s">
        <v>55</v>
      </c>
      <c r="E467" s="66">
        <v>2501</v>
      </c>
      <c r="F467" s="66">
        <v>11</v>
      </c>
      <c r="G467" s="66">
        <v>11</v>
      </c>
      <c r="H467" s="1">
        <v>0</v>
      </c>
      <c r="I467" s="66">
        <v>0</v>
      </c>
      <c r="J467" s="66">
        <v>0</v>
      </c>
      <c r="K467" s="66">
        <v>0</v>
      </c>
      <c r="L467" s="66">
        <v>0</v>
      </c>
      <c r="M467" s="66">
        <v>0</v>
      </c>
      <c r="N467" s="66">
        <v>0</v>
      </c>
      <c r="O467" s="66">
        <v>0</v>
      </c>
      <c r="P467" s="66">
        <v>0</v>
      </c>
      <c r="Q467" s="66">
        <v>0</v>
      </c>
      <c r="R467" s="66">
        <v>0</v>
      </c>
      <c r="S467" s="66">
        <v>0</v>
      </c>
      <c r="T467" s="66">
        <v>0</v>
      </c>
      <c r="U467" s="66">
        <v>0</v>
      </c>
      <c r="V467" s="66">
        <v>0</v>
      </c>
      <c r="W467" s="66">
        <v>0</v>
      </c>
      <c r="X467" s="66">
        <v>0</v>
      </c>
      <c r="Y467" s="66">
        <v>0</v>
      </c>
      <c r="Z467" s="66">
        <v>0</v>
      </c>
      <c r="AA467" s="66">
        <v>0</v>
      </c>
      <c r="AB467" s="66">
        <v>0</v>
      </c>
      <c r="AC467" s="66">
        <v>10</v>
      </c>
      <c r="AD467" s="66">
        <v>0</v>
      </c>
      <c r="AE467" s="66">
        <v>0</v>
      </c>
      <c r="AF467" s="66">
        <v>0</v>
      </c>
      <c r="AG467" s="66" t="str">
        <f>VLOOKUP(BHRAF201920[[#This Row],[OrgID]],'Practice Panel'!$A$14:$F$129,4,FALSE)</f>
        <v>Redbridge</v>
      </c>
      <c r="AH467" s="66" t="str">
        <f>VLOOKUP(BHRAF201920[[#This Row],[OrgID]],'Practice Panel'!$A$14:$F$129,6,FALSE)</f>
        <v>Fairlop</v>
      </c>
    </row>
    <row r="468" spans="1:34" x14ac:dyDescent="0.25">
      <c r="A468" s="1" t="s">
        <v>369</v>
      </c>
      <c r="B468" s="65">
        <v>44136</v>
      </c>
      <c r="C468" s="65">
        <v>44139</v>
      </c>
      <c r="D468" s="1" t="s">
        <v>304</v>
      </c>
      <c r="E468" s="66">
        <v>884</v>
      </c>
      <c r="F468" s="66">
        <v>7</v>
      </c>
      <c r="G468" s="66">
        <v>7</v>
      </c>
      <c r="H468" s="1">
        <v>0</v>
      </c>
      <c r="I468" s="66">
        <v>0</v>
      </c>
      <c r="J468" s="66">
        <v>0</v>
      </c>
      <c r="K468" s="66">
        <v>0</v>
      </c>
      <c r="L468" s="66">
        <v>0</v>
      </c>
      <c r="M468" s="66">
        <v>0</v>
      </c>
      <c r="N468" s="66">
        <v>0</v>
      </c>
      <c r="O468" s="66">
        <v>0</v>
      </c>
      <c r="P468" s="66">
        <v>0</v>
      </c>
      <c r="Q468" s="66">
        <v>0</v>
      </c>
      <c r="R468" s="66">
        <v>0</v>
      </c>
      <c r="S468" s="66">
        <v>0</v>
      </c>
      <c r="T468" s="66">
        <v>0</v>
      </c>
      <c r="U468" s="66">
        <v>0</v>
      </c>
      <c r="V468" s="66">
        <v>0</v>
      </c>
      <c r="W468" s="66">
        <v>0</v>
      </c>
      <c r="X468" s="66">
        <v>0</v>
      </c>
      <c r="Y468" s="66">
        <v>0</v>
      </c>
      <c r="Z468" s="66">
        <v>0</v>
      </c>
      <c r="AA468" s="66">
        <v>0</v>
      </c>
      <c r="AB468" s="66">
        <v>0</v>
      </c>
      <c r="AC468" s="66">
        <v>3</v>
      </c>
      <c r="AD468" s="66">
        <v>0</v>
      </c>
      <c r="AE468" s="66">
        <v>0</v>
      </c>
      <c r="AF468" s="66">
        <v>0</v>
      </c>
      <c r="AG468" s="66" t="str">
        <f>VLOOKUP(BHRAF201920[[#This Row],[OrgID]],'Practice Panel'!$A$14:$F$129,4,FALSE)</f>
        <v>Havering</v>
      </c>
      <c r="AH468" s="66" t="str">
        <f>VLOOKUP(BHRAF201920[[#This Row],[OrgID]],'Practice Panel'!$A$14:$F$129,6,FALSE)</f>
        <v>Havering North</v>
      </c>
    </row>
    <row r="469" spans="1:34" x14ac:dyDescent="0.25">
      <c r="A469" s="1" t="s">
        <v>369</v>
      </c>
      <c r="B469" s="65">
        <v>44136</v>
      </c>
      <c r="C469" s="65">
        <v>44139</v>
      </c>
      <c r="D469" s="1" t="s">
        <v>224</v>
      </c>
      <c r="E469" s="66">
        <v>1859</v>
      </c>
      <c r="F469" s="66">
        <v>6</v>
      </c>
      <c r="G469" s="66">
        <v>6</v>
      </c>
      <c r="H469" s="1">
        <v>0</v>
      </c>
      <c r="I469" s="66">
        <v>0</v>
      </c>
      <c r="J469" s="66">
        <v>0</v>
      </c>
      <c r="K469" s="66">
        <v>0</v>
      </c>
      <c r="L469" s="66">
        <v>0</v>
      </c>
      <c r="M469" s="66">
        <v>0</v>
      </c>
      <c r="N469" s="66">
        <v>0</v>
      </c>
      <c r="O469" s="66">
        <v>0</v>
      </c>
      <c r="P469" s="66">
        <v>0</v>
      </c>
      <c r="Q469" s="66">
        <v>0</v>
      </c>
      <c r="R469" s="66">
        <v>0</v>
      </c>
      <c r="S469" s="66">
        <v>0</v>
      </c>
      <c r="T469" s="66">
        <v>0</v>
      </c>
      <c r="U469" s="66">
        <v>0</v>
      </c>
      <c r="V469" s="66">
        <v>0</v>
      </c>
      <c r="W469" s="66">
        <v>0</v>
      </c>
      <c r="X469" s="66">
        <v>0</v>
      </c>
      <c r="Y469" s="66">
        <v>0</v>
      </c>
      <c r="Z469" s="66">
        <v>0</v>
      </c>
      <c r="AA469" s="66">
        <v>0</v>
      </c>
      <c r="AB469" s="66">
        <v>0</v>
      </c>
      <c r="AC469" s="66">
        <v>5</v>
      </c>
      <c r="AD469" s="66">
        <v>0</v>
      </c>
      <c r="AE469" s="66">
        <v>0</v>
      </c>
      <c r="AF469" s="66">
        <v>0</v>
      </c>
      <c r="AG469" s="66" t="str">
        <f>VLOOKUP(BHRAF201920[[#This Row],[OrgID]],'Practice Panel'!$A$14:$F$129,4,FALSE)</f>
        <v>Barking</v>
      </c>
      <c r="AH469" s="66" t="str">
        <f>VLOOKUP(BHRAF201920[[#This Row],[OrgID]],'Practice Panel'!$A$14:$F$129,6,FALSE)</f>
        <v>East One</v>
      </c>
    </row>
    <row r="470" spans="1:34" x14ac:dyDescent="0.25">
      <c r="A470" s="1" t="s">
        <v>369</v>
      </c>
      <c r="B470" s="65">
        <v>44136</v>
      </c>
      <c r="C470" s="65">
        <v>44139</v>
      </c>
      <c r="D470" s="1" t="s">
        <v>342</v>
      </c>
      <c r="E470" s="66">
        <v>1119</v>
      </c>
      <c r="F470" s="66">
        <v>1</v>
      </c>
      <c r="G470" s="66">
        <v>1</v>
      </c>
      <c r="H470" s="1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66">
        <v>0</v>
      </c>
      <c r="Z470" s="66">
        <v>0</v>
      </c>
      <c r="AA470" s="66">
        <v>0</v>
      </c>
      <c r="AB470" s="66">
        <v>0</v>
      </c>
      <c r="AC470" s="66">
        <v>4</v>
      </c>
      <c r="AD470" s="66">
        <v>0</v>
      </c>
      <c r="AE470" s="66">
        <v>0</v>
      </c>
      <c r="AF470" s="66">
        <v>0</v>
      </c>
      <c r="AG470" s="66" t="str">
        <f>VLOOKUP(BHRAF201920[[#This Row],[OrgID]],'Practice Panel'!$A$14:$F$129,4,FALSE)</f>
        <v>Havering</v>
      </c>
      <c r="AH470" s="66" t="str">
        <f>VLOOKUP(BHRAF201920[[#This Row],[OrgID]],'Practice Panel'!$A$14:$F$129,6,FALSE)</f>
        <v>Havering South</v>
      </c>
    </row>
    <row r="471" spans="1:34" x14ac:dyDescent="0.25">
      <c r="A471" s="1" t="s">
        <v>369</v>
      </c>
      <c r="B471" s="65">
        <v>44136</v>
      </c>
      <c r="C471" s="65">
        <v>44139</v>
      </c>
      <c r="D471" s="1" t="s">
        <v>53</v>
      </c>
      <c r="E471" s="66">
        <v>4331</v>
      </c>
      <c r="F471" s="66">
        <v>60</v>
      </c>
      <c r="G471" s="66">
        <v>60</v>
      </c>
      <c r="H471" s="1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66">
        <v>0</v>
      </c>
      <c r="Z471" s="66">
        <v>0</v>
      </c>
      <c r="AA471" s="66">
        <v>0</v>
      </c>
      <c r="AB471" s="66">
        <v>0</v>
      </c>
      <c r="AC471" s="66">
        <v>6</v>
      </c>
      <c r="AD471" s="66">
        <v>0</v>
      </c>
      <c r="AE471" s="66">
        <v>0</v>
      </c>
      <c r="AF471" s="66">
        <v>0</v>
      </c>
      <c r="AG471" s="66" t="str">
        <f>VLOOKUP(BHRAF201920[[#This Row],[OrgID]],'Practice Panel'!$A$14:$F$129,4,FALSE)</f>
        <v>Redbridge</v>
      </c>
      <c r="AH471" s="66" t="str">
        <f>VLOOKUP(BHRAF201920[[#This Row],[OrgID]],'Practice Panel'!$A$14:$F$129,6,FALSE)</f>
        <v>Fairlop</v>
      </c>
    </row>
    <row r="472" spans="1:34" x14ac:dyDescent="0.25">
      <c r="A472" s="1" t="s">
        <v>369</v>
      </c>
      <c r="B472" s="65">
        <v>44136</v>
      </c>
      <c r="C472" s="65">
        <v>44139</v>
      </c>
      <c r="D472" s="1" t="s">
        <v>89</v>
      </c>
      <c r="E472" s="66">
        <v>1267</v>
      </c>
      <c r="F472" s="66">
        <v>41</v>
      </c>
      <c r="G472" s="66">
        <v>41</v>
      </c>
      <c r="H472" s="1">
        <v>0</v>
      </c>
      <c r="I472" s="66">
        <v>0</v>
      </c>
      <c r="J472" s="66">
        <v>0</v>
      </c>
      <c r="K472" s="66">
        <v>0</v>
      </c>
      <c r="L472" s="66">
        <v>0</v>
      </c>
      <c r="M472" s="66">
        <v>0</v>
      </c>
      <c r="N472" s="66">
        <v>0</v>
      </c>
      <c r="O472" s="66">
        <v>0</v>
      </c>
      <c r="P472" s="66">
        <v>0</v>
      </c>
      <c r="Q472" s="66">
        <v>0</v>
      </c>
      <c r="R472" s="66">
        <v>0</v>
      </c>
      <c r="S472" s="66">
        <v>0</v>
      </c>
      <c r="T472" s="66">
        <v>0</v>
      </c>
      <c r="U472" s="66">
        <v>0</v>
      </c>
      <c r="V472" s="66">
        <v>0</v>
      </c>
      <c r="W472" s="66">
        <v>0</v>
      </c>
      <c r="X472" s="66">
        <v>0</v>
      </c>
      <c r="Y472" s="66">
        <v>0</v>
      </c>
      <c r="Z472" s="66">
        <v>0</v>
      </c>
      <c r="AA472" s="66">
        <v>0</v>
      </c>
      <c r="AB472" s="66">
        <v>0</v>
      </c>
      <c r="AC472" s="66">
        <v>6</v>
      </c>
      <c r="AD472" s="66">
        <v>0</v>
      </c>
      <c r="AE472" s="66">
        <v>0</v>
      </c>
      <c r="AF472" s="66">
        <v>0</v>
      </c>
      <c r="AG472" s="66" t="str">
        <f>VLOOKUP(BHRAF201920[[#This Row],[OrgID]],'Practice Panel'!$A$14:$F$129,4,FALSE)</f>
        <v>Redbridge</v>
      </c>
      <c r="AH472" s="66" t="str">
        <f>VLOOKUP(BHRAF201920[[#This Row],[OrgID]],'Practice Panel'!$A$14:$F$129,6,FALSE)</f>
        <v>Wanstead &amp; Woodford</v>
      </c>
    </row>
    <row r="473" spans="1:34" x14ac:dyDescent="0.25">
      <c r="A473" s="1" t="s">
        <v>369</v>
      </c>
      <c r="B473" s="65">
        <v>44136</v>
      </c>
      <c r="C473" s="65">
        <v>44139</v>
      </c>
      <c r="D473" s="1" t="s">
        <v>240</v>
      </c>
      <c r="E473" s="66">
        <v>5264</v>
      </c>
      <c r="F473" s="66">
        <v>3</v>
      </c>
      <c r="G473" s="66">
        <v>3</v>
      </c>
      <c r="H473" s="1">
        <v>0</v>
      </c>
      <c r="I473" s="66">
        <v>0</v>
      </c>
      <c r="J473" s="66">
        <v>0</v>
      </c>
      <c r="K473" s="66">
        <v>0</v>
      </c>
      <c r="L473" s="66">
        <v>0</v>
      </c>
      <c r="M473" s="66">
        <v>0</v>
      </c>
      <c r="N473" s="66">
        <v>0</v>
      </c>
      <c r="O473" s="66">
        <v>0</v>
      </c>
      <c r="P473" s="66">
        <v>0</v>
      </c>
      <c r="Q473" s="66">
        <v>0</v>
      </c>
      <c r="R473" s="66">
        <v>0</v>
      </c>
      <c r="S473" s="66">
        <v>0</v>
      </c>
      <c r="T473" s="66">
        <v>0</v>
      </c>
      <c r="U473" s="66">
        <v>0</v>
      </c>
      <c r="V473" s="66">
        <v>0</v>
      </c>
      <c r="W473" s="66">
        <v>0</v>
      </c>
      <c r="X473" s="66">
        <v>0</v>
      </c>
      <c r="Y473" s="66">
        <v>0</v>
      </c>
      <c r="Z473" s="66">
        <v>0</v>
      </c>
      <c r="AA473" s="66">
        <v>0</v>
      </c>
      <c r="AB473" s="66">
        <v>0</v>
      </c>
      <c r="AC473" s="66">
        <v>0</v>
      </c>
      <c r="AD473" s="66">
        <v>0</v>
      </c>
      <c r="AE473" s="66">
        <v>0</v>
      </c>
      <c r="AF473" s="66">
        <v>0</v>
      </c>
      <c r="AG473" s="66" t="str">
        <f>VLOOKUP(BHRAF201920[[#This Row],[OrgID]],'Practice Panel'!$A$14:$F$129,4,FALSE)</f>
        <v>Barking</v>
      </c>
      <c r="AH473" s="66" t="str">
        <f>VLOOKUP(BHRAF201920[[#This Row],[OrgID]],'Practice Panel'!$A$14:$F$129,6,FALSE)</f>
        <v>West</v>
      </c>
    </row>
    <row r="474" spans="1:34" x14ac:dyDescent="0.25">
      <c r="A474" s="1" t="s">
        <v>369</v>
      </c>
      <c r="B474" s="65">
        <v>44136</v>
      </c>
      <c r="C474" s="65">
        <v>44139</v>
      </c>
      <c r="D474" s="1" t="s">
        <v>318</v>
      </c>
      <c r="E474" s="66">
        <v>3887</v>
      </c>
      <c r="F474" s="66">
        <v>6</v>
      </c>
      <c r="G474" s="66">
        <v>6</v>
      </c>
      <c r="H474" s="1">
        <v>0</v>
      </c>
      <c r="I474" s="66">
        <v>0</v>
      </c>
      <c r="J474" s="66">
        <v>0</v>
      </c>
      <c r="K474" s="66">
        <v>0</v>
      </c>
      <c r="L474" s="66">
        <v>0</v>
      </c>
      <c r="M474" s="66">
        <v>0</v>
      </c>
      <c r="N474" s="66">
        <v>0</v>
      </c>
      <c r="O474" s="66">
        <v>0</v>
      </c>
      <c r="P474" s="66">
        <v>0</v>
      </c>
      <c r="Q474" s="66">
        <v>0</v>
      </c>
      <c r="R474" s="66">
        <v>0</v>
      </c>
      <c r="S474" s="66">
        <v>0</v>
      </c>
      <c r="T474" s="66">
        <v>0</v>
      </c>
      <c r="U474" s="66">
        <v>0</v>
      </c>
      <c r="V474" s="66">
        <v>0</v>
      </c>
      <c r="W474" s="66">
        <v>0</v>
      </c>
      <c r="X474" s="66">
        <v>0</v>
      </c>
      <c r="Y474" s="66">
        <v>0</v>
      </c>
      <c r="Z474" s="66">
        <v>0</v>
      </c>
      <c r="AA474" s="66">
        <v>0</v>
      </c>
      <c r="AB474" s="66">
        <v>0</v>
      </c>
      <c r="AC474" s="66">
        <v>3</v>
      </c>
      <c r="AD474" s="66">
        <v>0</v>
      </c>
      <c r="AE474" s="66">
        <v>0</v>
      </c>
      <c r="AF474" s="66">
        <v>0</v>
      </c>
      <c r="AG474" s="66" t="str">
        <f>VLOOKUP(BHRAF201920[[#This Row],[OrgID]],'Practice Panel'!$A$14:$F$129,4,FALSE)</f>
        <v>Havering</v>
      </c>
      <c r="AH474" s="66" t="str">
        <f>VLOOKUP(BHRAF201920[[#This Row],[OrgID]],'Practice Panel'!$A$14:$F$129,6,FALSE)</f>
        <v>Havering North</v>
      </c>
    </row>
    <row r="475" spans="1:34" x14ac:dyDescent="0.25">
      <c r="A475" s="1" t="s">
        <v>369</v>
      </c>
      <c r="B475" s="65">
        <v>44136</v>
      </c>
      <c r="C475" s="65">
        <v>44139</v>
      </c>
      <c r="D475" s="1" t="s">
        <v>51</v>
      </c>
      <c r="E475" s="66">
        <v>1117</v>
      </c>
      <c r="F475" s="66">
        <v>11</v>
      </c>
      <c r="G475" s="66">
        <v>11</v>
      </c>
      <c r="H475" s="1">
        <v>0</v>
      </c>
      <c r="I475" s="66">
        <v>0</v>
      </c>
      <c r="J475" s="66">
        <v>0</v>
      </c>
      <c r="K475" s="66">
        <v>0</v>
      </c>
      <c r="L475" s="66">
        <v>0</v>
      </c>
      <c r="M475" s="66">
        <v>0</v>
      </c>
      <c r="N475" s="66">
        <v>0</v>
      </c>
      <c r="O475" s="66">
        <v>0</v>
      </c>
      <c r="P475" s="66">
        <v>0</v>
      </c>
      <c r="Q475" s="66">
        <v>0</v>
      </c>
      <c r="R475" s="66">
        <v>0</v>
      </c>
      <c r="S475" s="66">
        <v>0</v>
      </c>
      <c r="T475" s="66">
        <v>0</v>
      </c>
      <c r="U475" s="66">
        <v>0</v>
      </c>
      <c r="V475" s="66">
        <v>0</v>
      </c>
      <c r="W475" s="66">
        <v>0</v>
      </c>
      <c r="X475" s="66">
        <v>0</v>
      </c>
      <c r="Y475" s="66">
        <v>0</v>
      </c>
      <c r="Z475" s="66">
        <v>0</v>
      </c>
      <c r="AA475" s="66">
        <v>0</v>
      </c>
      <c r="AB475" s="66">
        <v>0</v>
      </c>
      <c r="AC475" s="66">
        <v>1</v>
      </c>
      <c r="AD475" s="66">
        <v>0</v>
      </c>
      <c r="AE475" s="66">
        <v>0</v>
      </c>
      <c r="AF475" s="66">
        <v>0</v>
      </c>
      <c r="AG475" s="66" t="str">
        <f>VLOOKUP(BHRAF201920[[#This Row],[OrgID]],'Practice Panel'!$A$14:$F$129,4,FALSE)</f>
        <v>Redbridge</v>
      </c>
      <c r="AH475" s="66" t="str">
        <f>VLOOKUP(BHRAF201920[[#This Row],[OrgID]],'Practice Panel'!$A$14:$F$129,6,FALSE)</f>
        <v>Fairlop</v>
      </c>
    </row>
    <row r="476" spans="1:34" x14ac:dyDescent="0.25">
      <c r="A476" s="1" t="s">
        <v>369</v>
      </c>
      <c r="B476" s="65">
        <v>44136</v>
      </c>
      <c r="C476" s="65">
        <v>44139</v>
      </c>
      <c r="D476" s="1" t="s">
        <v>38</v>
      </c>
      <c r="E476" s="66">
        <v>541</v>
      </c>
      <c r="F476" s="66">
        <v>2</v>
      </c>
      <c r="G476" s="66">
        <v>2</v>
      </c>
      <c r="H476" s="1">
        <v>0</v>
      </c>
      <c r="I476" s="66">
        <v>0</v>
      </c>
      <c r="J476" s="66">
        <v>0</v>
      </c>
      <c r="K476" s="66">
        <v>0</v>
      </c>
      <c r="L476" s="66">
        <v>0</v>
      </c>
      <c r="M476" s="66">
        <v>0</v>
      </c>
      <c r="N476" s="66">
        <v>0</v>
      </c>
      <c r="O476" s="66">
        <v>0</v>
      </c>
      <c r="P476" s="66">
        <v>0</v>
      </c>
      <c r="Q476" s="66">
        <v>0</v>
      </c>
      <c r="R476" s="66">
        <v>0</v>
      </c>
      <c r="S476" s="66">
        <v>0</v>
      </c>
      <c r="T476" s="66">
        <v>0</v>
      </c>
      <c r="U476" s="66">
        <v>0</v>
      </c>
      <c r="V476" s="66">
        <v>0</v>
      </c>
      <c r="W476" s="66">
        <v>0</v>
      </c>
      <c r="X476" s="66">
        <v>0</v>
      </c>
      <c r="Y476" s="66">
        <v>0</v>
      </c>
      <c r="Z476" s="66">
        <v>0</v>
      </c>
      <c r="AA476" s="66">
        <v>0</v>
      </c>
      <c r="AB476" s="66">
        <v>0</v>
      </c>
      <c r="AC476" s="66">
        <v>2</v>
      </c>
      <c r="AD476" s="66">
        <v>0</v>
      </c>
      <c r="AE476" s="66">
        <v>0</v>
      </c>
      <c r="AF476" s="66">
        <v>0</v>
      </c>
      <c r="AG476" s="66" t="str">
        <f>VLOOKUP(BHRAF201920[[#This Row],[OrgID]],'Practice Panel'!$A$14:$F$129,4,FALSE)</f>
        <v>Redbridge</v>
      </c>
      <c r="AH476" s="66" t="str">
        <f>VLOOKUP(BHRAF201920[[#This Row],[OrgID]],'Practice Panel'!$A$14:$F$129,6,FALSE)</f>
        <v>Cranbrook</v>
      </c>
    </row>
    <row r="477" spans="1:34" x14ac:dyDescent="0.25">
      <c r="A477" s="1" t="s">
        <v>369</v>
      </c>
      <c r="B477" s="65">
        <v>44136</v>
      </c>
      <c r="C477" s="65">
        <v>44139</v>
      </c>
      <c r="D477" s="1" t="s">
        <v>34</v>
      </c>
      <c r="E477" s="66">
        <v>984</v>
      </c>
      <c r="F477" s="66">
        <v>8</v>
      </c>
      <c r="G477" s="66">
        <v>8</v>
      </c>
      <c r="H477" s="1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66">
        <v>0</v>
      </c>
      <c r="Z477" s="66">
        <v>0</v>
      </c>
      <c r="AA477" s="66">
        <v>0</v>
      </c>
      <c r="AB477" s="66">
        <v>0</v>
      </c>
      <c r="AC477" s="66">
        <v>3</v>
      </c>
      <c r="AD477" s="66">
        <v>0</v>
      </c>
      <c r="AE477" s="66">
        <v>0</v>
      </c>
      <c r="AF477" s="66">
        <v>0</v>
      </c>
      <c r="AG477" s="66" t="str">
        <f>VLOOKUP(BHRAF201920[[#This Row],[OrgID]],'Practice Panel'!$A$14:$F$129,4,FALSE)</f>
        <v>Redbridge</v>
      </c>
      <c r="AH477" s="66" t="str">
        <f>VLOOKUP(BHRAF201920[[#This Row],[OrgID]],'Practice Panel'!$A$14:$F$129,6,FALSE)</f>
        <v>Cranbrook</v>
      </c>
    </row>
    <row r="478" spans="1:34" x14ac:dyDescent="0.25">
      <c r="A478" s="1" t="s">
        <v>369</v>
      </c>
      <c r="B478" s="65">
        <v>44136</v>
      </c>
      <c r="C478" s="65">
        <v>44139</v>
      </c>
      <c r="D478" s="1" t="s">
        <v>102</v>
      </c>
      <c r="E478" s="66">
        <v>2099</v>
      </c>
      <c r="F478" s="66">
        <v>10</v>
      </c>
      <c r="G478" s="66">
        <v>10</v>
      </c>
      <c r="H478" s="1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66">
        <v>0</v>
      </c>
      <c r="Z478" s="66">
        <v>0</v>
      </c>
      <c r="AA478" s="66">
        <v>0</v>
      </c>
      <c r="AB478" s="66">
        <v>0</v>
      </c>
      <c r="AC478" s="66">
        <v>3</v>
      </c>
      <c r="AD478" s="66">
        <v>0</v>
      </c>
      <c r="AE478" s="66">
        <v>0</v>
      </c>
      <c r="AF478" s="66">
        <v>0</v>
      </c>
      <c r="AG478" s="66" t="str">
        <f>VLOOKUP(BHRAF201920[[#This Row],[OrgID]],'Practice Panel'!$A$14:$F$129,4,FALSE)</f>
        <v>Redbridge</v>
      </c>
      <c r="AH478" s="66" t="str">
        <f>VLOOKUP(BHRAF201920[[#This Row],[OrgID]],'Practice Panel'!$A$14:$F$129,6,FALSE)</f>
        <v>Loxford</v>
      </c>
    </row>
    <row r="479" spans="1:34" x14ac:dyDescent="0.25">
      <c r="A479" s="1" t="s">
        <v>369</v>
      </c>
      <c r="B479" s="65">
        <v>44136</v>
      </c>
      <c r="C479" s="65">
        <v>44139</v>
      </c>
      <c r="D479" s="1" t="s">
        <v>95</v>
      </c>
      <c r="E479" s="66">
        <v>517</v>
      </c>
      <c r="F479" s="66">
        <v>2</v>
      </c>
      <c r="G479" s="66">
        <v>2</v>
      </c>
      <c r="H479" s="1">
        <v>0</v>
      </c>
      <c r="I479" s="66">
        <v>0</v>
      </c>
      <c r="J479" s="66">
        <v>0</v>
      </c>
      <c r="K479" s="66">
        <v>0</v>
      </c>
      <c r="L479" s="66">
        <v>0</v>
      </c>
      <c r="M479" s="66">
        <v>0</v>
      </c>
      <c r="N479" s="66">
        <v>0</v>
      </c>
      <c r="O479" s="66">
        <v>0</v>
      </c>
      <c r="P479" s="66">
        <v>0</v>
      </c>
      <c r="Q479" s="66">
        <v>0</v>
      </c>
      <c r="R479" s="66">
        <v>0</v>
      </c>
      <c r="S479" s="66">
        <v>0</v>
      </c>
      <c r="T479" s="66">
        <v>0</v>
      </c>
      <c r="U479" s="66">
        <v>0</v>
      </c>
      <c r="V479" s="66">
        <v>0</v>
      </c>
      <c r="W479" s="66">
        <v>0</v>
      </c>
      <c r="X479" s="66">
        <v>0</v>
      </c>
      <c r="Y479" s="66">
        <v>0</v>
      </c>
      <c r="Z479" s="66">
        <v>0</v>
      </c>
      <c r="AA479" s="66">
        <v>0</v>
      </c>
      <c r="AB479" s="66">
        <v>0</v>
      </c>
      <c r="AC479" s="66">
        <v>1</v>
      </c>
      <c r="AD479" s="66">
        <v>0</v>
      </c>
      <c r="AE479" s="66">
        <v>0</v>
      </c>
      <c r="AF479" s="66">
        <v>0</v>
      </c>
      <c r="AG479" s="66" t="str">
        <f>VLOOKUP(BHRAF201920[[#This Row],[OrgID]],'Practice Panel'!$A$14:$F$129,4,FALSE)</f>
        <v>Redbridge</v>
      </c>
      <c r="AH479" s="66" t="str">
        <f>VLOOKUP(BHRAF201920[[#This Row],[OrgID]],'Practice Panel'!$A$14:$F$129,6,FALSE)</f>
        <v>Wanstead &amp; Woodford</v>
      </c>
    </row>
    <row r="480" spans="1:34" x14ac:dyDescent="0.25">
      <c r="A480" s="1" t="s">
        <v>369</v>
      </c>
      <c r="B480" s="65">
        <v>44136</v>
      </c>
      <c r="C480" s="65">
        <v>44139</v>
      </c>
      <c r="D480" s="1" t="s">
        <v>25</v>
      </c>
      <c r="E480" s="66">
        <v>1801</v>
      </c>
      <c r="F480" s="66">
        <v>34</v>
      </c>
      <c r="G480" s="66">
        <v>34</v>
      </c>
      <c r="H480" s="1">
        <v>0</v>
      </c>
      <c r="I480" s="66">
        <v>0</v>
      </c>
      <c r="J480" s="66">
        <v>0</v>
      </c>
      <c r="K480" s="66">
        <v>0</v>
      </c>
      <c r="L480" s="66">
        <v>0</v>
      </c>
      <c r="M480" s="66">
        <v>0</v>
      </c>
      <c r="N480" s="66">
        <v>0</v>
      </c>
      <c r="O480" s="66">
        <v>0</v>
      </c>
      <c r="P480" s="66">
        <v>0</v>
      </c>
      <c r="Q480" s="66">
        <v>0</v>
      </c>
      <c r="R480" s="66">
        <v>0</v>
      </c>
      <c r="S480" s="66">
        <v>0</v>
      </c>
      <c r="T480" s="66">
        <v>0</v>
      </c>
      <c r="U480" s="66">
        <v>0</v>
      </c>
      <c r="V480" s="66">
        <v>0</v>
      </c>
      <c r="W480" s="66">
        <v>0</v>
      </c>
      <c r="X480" s="66">
        <v>0</v>
      </c>
      <c r="Y480" s="66">
        <v>0</v>
      </c>
      <c r="Z480" s="66">
        <v>0</v>
      </c>
      <c r="AA480" s="66">
        <v>0</v>
      </c>
      <c r="AB480" s="66">
        <v>0</v>
      </c>
      <c r="AC480" s="66">
        <v>2</v>
      </c>
      <c r="AD480" s="66">
        <v>0</v>
      </c>
      <c r="AE480" s="66">
        <v>0</v>
      </c>
      <c r="AF480" s="66">
        <v>0</v>
      </c>
      <c r="AG480" s="66" t="str">
        <f>VLOOKUP(BHRAF201920[[#This Row],[OrgID]],'Practice Panel'!$A$14:$F$129,4,FALSE)</f>
        <v>Redbridge</v>
      </c>
      <c r="AH480" s="66" t="str">
        <f>VLOOKUP(BHRAF201920[[#This Row],[OrgID]],'Practice Panel'!$A$14:$F$129,6,FALSE)</f>
        <v>Cranbrook</v>
      </c>
    </row>
    <row r="481" spans="1:34" x14ac:dyDescent="0.25">
      <c r="A481" s="1" t="s">
        <v>369</v>
      </c>
      <c r="B481" s="65">
        <v>44136</v>
      </c>
      <c r="C481" s="65">
        <v>44139</v>
      </c>
      <c r="D481" s="1" t="s">
        <v>68</v>
      </c>
      <c r="E481" s="66">
        <v>880</v>
      </c>
      <c r="F481" s="66">
        <v>1</v>
      </c>
      <c r="G481" s="66">
        <v>1</v>
      </c>
      <c r="H481" s="1">
        <v>0</v>
      </c>
      <c r="I481" s="66">
        <v>0</v>
      </c>
      <c r="J481" s="66">
        <v>0</v>
      </c>
      <c r="K481" s="66">
        <v>0</v>
      </c>
      <c r="L481" s="66">
        <v>0</v>
      </c>
      <c r="M481" s="66">
        <v>0</v>
      </c>
      <c r="N481" s="66">
        <v>0</v>
      </c>
      <c r="O481" s="66">
        <v>0</v>
      </c>
      <c r="P481" s="66">
        <v>0</v>
      </c>
      <c r="Q481" s="66">
        <v>0</v>
      </c>
      <c r="R481" s="66">
        <v>0</v>
      </c>
      <c r="S481" s="66">
        <v>0</v>
      </c>
      <c r="T481" s="66">
        <v>0</v>
      </c>
      <c r="U481" s="66">
        <v>0</v>
      </c>
      <c r="V481" s="66">
        <v>0</v>
      </c>
      <c r="W481" s="66">
        <v>0</v>
      </c>
      <c r="X481" s="66">
        <v>0</v>
      </c>
      <c r="Y481" s="66">
        <v>0</v>
      </c>
      <c r="Z481" s="66">
        <v>0</v>
      </c>
      <c r="AA481" s="66">
        <v>0</v>
      </c>
      <c r="AB481" s="66">
        <v>0</v>
      </c>
      <c r="AC481" s="66">
        <v>2</v>
      </c>
      <c r="AD481" s="66">
        <v>0</v>
      </c>
      <c r="AE481" s="66">
        <v>0</v>
      </c>
      <c r="AF481" s="66">
        <v>0</v>
      </c>
      <c r="AG481" s="66" t="str">
        <f>VLOOKUP(BHRAF201920[[#This Row],[OrgID]],'Practice Panel'!$A$14:$F$129,4,FALSE)</f>
        <v>Redbridge</v>
      </c>
      <c r="AH481" s="66" t="str">
        <f>VLOOKUP(BHRAF201920[[#This Row],[OrgID]],'Practice Panel'!$A$14:$F$129,6,FALSE)</f>
        <v>Seven Kings</v>
      </c>
    </row>
    <row r="482" spans="1:34" x14ac:dyDescent="0.25">
      <c r="A482" s="1" t="s">
        <v>369</v>
      </c>
      <c r="B482" s="65">
        <v>44136</v>
      </c>
      <c r="C482" s="65">
        <v>44139</v>
      </c>
      <c r="D482" s="1" t="s">
        <v>62</v>
      </c>
      <c r="E482" s="66">
        <v>1708</v>
      </c>
      <c r="F482" s="66">
        <v>87</v>
      </c>
      <c r="G482" s="66">
        <v>87</v>
      </c>
      <c r="H482" s="1">
        <v>0</v>
      </c>
      <c r="I482" s="66">
        <v>0</v>
      </c>
      <c r="J482" s="66">
        <v>0</v>
      </c>
      <c r="K482" s="66">
        <v>0</v>
      </c>
      <c r="L482" s="66">
        <v>0</v>
      </c>
      <c r="M482" s="66">
        <v>0</v>
      </c>
      <c r="N482" s="66">
        <v>0</v>
      </c>
      <c r="O482" s="66">
        <v>0</v>
      </c>
      <c r="P482" s="66">
        <v>0</v>
      </c>
      <c r="Q482" s="66">
        <v>0</v>
      </c>
      <c r="R482" s="66">
        <v>0</v>
      </c>
      <c r="S482" s="66">
        <v>0</v>
      </c>
      <c r="T482" s="66">
        <v>0</v>
      </c>
      <c r="U482" s="66">
        <v>0</v>
      </c>
      <c r="V482" s="66">
        <v>0</v>
      </c>
      <c r="W482" s="66">
        <v>0</v>
      </c>
      <c r="X482" s="66">
        <v>0</v>
      </c>
      <c r="Y482" s="66">
        <v>0</v>
      </c>
      <c r="Z482" s="66">
        <v>0</v>
      </c>
      <c r="AA482" s="66">
        <v>0</v>
      </c>
      <c r="AB482" s="66">
        <v>0</v>
      </c>
      <c r="AC482" s="66">
        <v>4</v>
      </c>
      <c r="AD482" s="66">
        <v>0</v>
      </c>
      <c r="AE482" s="66">
        <v>0</v>
      </c>
      <c r="AF482" s="66">
        <v>0</v>
      </c>
      <c r="AG482" s="66" t="str">
        <f>VLOOKUP(BHRAF201920[[#This Row],[OrgID]],'Practice Panel'!$A$14:$F$129,4,FALSE)</f>
        <v>Redbridge</v>
      </c>
      <c r="AH482" s="66" t="str">
        <f>VLOOKUP(BHRAF201920[[#This Row],[OrgID]],'Practice Panel'!$A$14:$F$129,6,FALSE)</f>
        <v>Seven Kings</v>
      </c>
    </row>
    <row r="483" spans="1:34" x14ac:dyDescent="0.25">
      <c r="A483" s="1" t="s">
        <v>369</v>
      </c>
      <c r="B483" s="65">
        <v>44136</v>
      </c>
      <c r="C483" s="65">
        <v>44139</v>
      </c>
      <c r="D483" s="1" t="s">
        <v>49</v>
      </c>
      <c r="E483" s="66">
        <v>1001</v>
      </c>
      <c r="F483" s="66">
        <v>13</v>
      </c>
      <c r="G483" s="66">
        <v>13</v>
      </c>
      <c r="H483" s="1">
        <v>0</v>
      </c>
      <c r="I483" s="66">
        <v>0</v>
      </c>
      <c r="J483" s="66">
        <v>0</v>
      </c>
      <c r="K483" s="66">
        <v>0</v>
      </c>
      <c r="L483" s="66">
        <v>0</v>
      </c>
      <c r="M483" s="66">
        <v>0</v>
      </c>
      <c r="N483" s="66">
        <v>0</v>
      </c>
      <c r="O483" s="66">
        <v>0</v>
      </c>
      <c r="P483" s="66">
        <v>0</v>
      </c>
      <c r="Q483" s="66">
        <v>0</v>
      </c>
      <c r="R483" s="66">
        <v>0</v>
      </c>
      <c r="S483" s="66">
        <v>0</v>
      </c>
      <c r="T483" s="66">
        <v>0</v>
      </c>
      <c r="U483" s="66">
        <v>0</v>
      </c>
      <c r="V483" s="66">
        <v>0</v>
      </c>
      <c r="W483" s="66">
        <v>0</v>
      </c>
      <c r="X483" s="66">
        <v>0</v>
      </c>
      <c r="Y483" s="66">
        <v>0</v>
      </c>
      <c r="Z483" s="66">
        <v>0</v>
      </c>
      <c r="AA483" s="66">
        <v>0</v>
      </c>
      <c r="AB483" s="66">
        <v>0</v>
      </c>
      <c r="AC483" s="66">
        <v>2</v>
      </c>
      <c r="AD483" s="66">
        <v>0</v>
      </c>
      <c r="AE483" s="66">
        <v>0</v>
      </c>
      <c r="AF483" s="66">
        <v>0</v>
      </c>
      <c r="AG483" s="66" t="str">
        <f>VLOOKUP(BHRAF201920[[#This Row],[OrgID]],'Practice Panel'!$A$14:$F$129,4,FALSE)</f>
        <v>Redbridge</v>
      </c>
      <c r="AH483" s="66" t="str">
        <f>VLOOKUP(BHRAF201920[[#This Row],[OrgID]],'Practice Panel'!$A$14:$F$129,6,FALSE)</f>
        <v>Fairlop</v>
      </c>
    </row>
    <row r="484" spans="1:34" x14ac:dyDescent="0.25">
      <c r="A484" s="1" t="s">
        <v>369</v>
      </c>
      <c r="B484" s="65">
        <v>44136</v>
      </c>
      <c r="C484" s="65">
        <v>44139</v>
      </c>
      <c r="D484" s="1" t="s">
        <v>45</v>
      </c>
      <c r="E484" s="66">
        <v>1994</v>
      </c>
      <c r="F484" s="66">
        <v>8</v>
      </c>
      <c r="G484" s="66">
        <v>8</v>
      </c>
      <c r="H484" s="1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66">
        <v>0</v>
      </c>
      <c r="Z484" s="66">
        <v>0</v>
      </c>
      <c r="AA484" s="66">
        <v>0</v>
      </c>
      <c r="AB484" s="66">
        <v>0</v>
      </c>
      <c r="AC484" s="66">
        <v>4</v>
      </c>
      <c r="AD484" s="66">
        <v>0</v>
      </c>
      <c r="AE484" s="66">
        <v>0</v>
      </c>
      <c r="AF484" s="66">
        <v>0</v>
      </c>
      <c r="AG484" s="66" t="str">
        <f>VLOOKUP(BHRAF201920[[#This Row],[OrgID]],'Practice Panel'!$A$14:$F$129,4,FALSE)</f>
        <v>Redbridge</v>
      </c>
      <c r="AH484" s="66" t="str">
        <f>VLOOKUP(BHRAF201920[[#This Row],[OrgID]],'Practice Panel'!$A$14:$F$129,6,FALSE)</f>
        <v>Fairlop</v>
      </c>
    </row>
    <row r="485" spans="1:34" x14ac:dyDescent="0.25">
      <c r="A485" s="1" t="s">
        <v>369</v>
      </c>
      <c r="B485" s="65">
        <v>44136</v>
      </c>
      <c r="C485" s="65">
        <v>44139</v>
      </c>
      <c r="D485" s="1" t="s">
        <v>42</v>
      </c>
      <c r="E485" s="66">
        <v>1924</v>
      </c>
      <c r="F485" s="66">
        <v>94</v>
      </c>
      <c r="G485" s="66">
        <v>94</v>
      </c>
      <c r="H485" s="1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66">
        <v>0</v>
      </c>
      <c r="Z485" s="66">
        <v>0</v>
      </c>
      <c r="AA485" s="66">
        <v>0</v>
      </c>
      <c r="AB485" s="66">
        <v>0</v>
      </c>
      <c r="AC485" s="66">
        <v>1</v>
      </c>
      <c r="AD485" s="66">
        <v>0</v>
      </c>
      <c r="AE485" s="66">
        <v>0</v>
      </c>
      <c r="AF485" s="66">
        <v>0</v>
      </c>
      <c r="AG485" s="66" t="str">
        <f>VLOOKUP(BHRAF201920[[#This Row],[OrgID]],'Practice Panel'!$A$14:$F$129,4,FALSE)</f>
        <v>Redbridge</v>
      </c>
      <c r="AH485" s="66" t="str">
        <f>VLOOKUP(BHRAF201920[[#This Row],[OrgID]],'Practice Panel'!$A$14:$F$129,6,FALSE)</f>
        <v>Fairlop</v>
      </c>
    </row>
    <row r="486" spans="1:34" x14ac:dyDescent="0.25">
      <c r="A486" s="1" t="s">
        <v>369</v>
      </c>
      <c r="B486" s="65">
        <v>44136</v>
      </c>
      <c r="C486" s="65">
        <v>44139</v>
      </c>
      <c r="D486" s="1" t="s">
        <v>113</v>
      </c>
      <c r="E486" s="66">
        <v>5945</v>
      </c>
      <c r="F486" s="66">
        <v>144</v>
      </c>
      <c r="G486" s="66">
        <v>144</v>
      </c>
      <c r="H486" s="1">
        <v>0</v>
      </c>
      <c r="I486" s="66">
        <v>0</v>
      </c>
      <c r="J486" s="66">
        <v>0</v>
      </c>
      <c r="K486" s="66">
        <v>0</v>
      </c>
      <c r="L486" s="66">
        <v>0</v>
      </c>
      <c r="M486" s="66">
        <v>0</v>
      </c>
      <c r="N486" s="66">
        <v>0</v>
      </c>
      <c r="O486" s="66">
        <v>0</v>
      </c>
      <c r="P486" s="66">
        <v>0</v>
      </c>
      <c r="Q486" s="66">
        <v>0</v>
      </c>
      <c r="R486" s="66">
        <v>0</v>
      </c>
      <c r="S486" s="66">
        <v>0</v>
      </c>
      <c r="T486" s="66">
        <v>0</v>
      </c>
      <c r="U486" s="66">
        <v>0</v>
      </c>
      <c r="V486" s="66">
        <v>0</v>
      </c>
      <c r="W486" s="66">
        <v>0</v>
      </c>
      <c r="X486" s="66">
        <v>0</v>
      </c>
      <c r="Y486" s="66">
        <v>0</v>
      </c>
      <c r="Z486" s="66">
        <v>0</v>
      </c>
      <c r="AA486" s="66">
        <v>0</v>
      </c>
      <c r="AB486" s="66">
        <v>0</v>
      </c>
      <c r="AC486" s="66">
        <v>9</v>
      </c>
      <c r="AD486" s="66">
        <v>0</v>
      </c>
      <c r="AE486" s="66">
        <v>0</v>
      </c>
      <c r="AF486" s="66">
        <v>0</v>
      </c>
      <c r="AG486" s="66" t="str">
        <f>VLOOKUP(BHRAF201920[[#This Row],[OrgID]],'Practice Panel'!$A$14:$F$129,4,FALSE)</f>
        <v>Redbridge</v>
      </c>
      <c r="AH486" s="66" t="str">
        <f>VLOOKUP(BHRAF201920[[#This Row],[OrgID]],'Practice Panel'!$A$14:$F$129,6,FALSE)</f>
        <v>NewCross Alliance</v>
      </c>
    </row>
    <row r="487" spans="1:34" x14ac:dyDescent="0.25">
      <c r="A487" s="1" t="s">
        <v>369</v>
      </c>
      <c r="B487" s="65">
        <v>44136</v>
      </c>
      <c r="C487" s="65">
        <v>44139</v>
      </c>
      <c r="D487" s="1" t="s">
        <v>350</v>
      </c>
      <c r="E487" s="66">
        <v>2238</v>
      </c>
      <c r="F487" s="66">
        <v>14</v>
      </c>
      <c r="G487" s="66">
        <v>14</v>
      </c>
      <c r="H487" s="1">
        <v>0</v>
      </c>
      <c r="I487" s="66">
        <v>0</v>
      </c>
      <c r="J487" s="66">
        <v>0</v>
      </c>
      <c r="K487" s="66">
        <v>0</v>
      </c>
      <c r="L487" s="66">
        <v>0</v>
      </c>
      <c r="M487" s="66">
        <v>0</v>
      </c>
      <c r="N487" s="66">
        <v>0</v>
      </c>
      <c r="O487" s="66">
        <v>0</v>
      </c>
      <c r="P487" s="66">
        <v>0</v>
      </c>
      <c r="Q487" s="66">
        <v>0</v>
      </c>
      <c r="R487" s="66">
        <v>0</v>
      </c>
      <c r="S487" s="66">
        <v>0</v>
      </c>
      <c r="T487" s="66">
        <v>0</v>
      </c>
      <c r="U487" s="66">
        <v>0</v>
      </c>
      <c r="V487" s="66">
        <v>0</v>
      </c>
      <c r="W487" s="66">
        <v>0</v>
      </c>
      <c r="X487" s="66">
        <v>0</v>
      </c>
      <c r="Y487" s="66">
        <v>0</v>
      </c>
      <c r="Z487" s="66">
        <v>0</v>
      </c>
      <c r="AA487" s="66">
        <v>0</v>
      </c>
      <c r="AB487" s="66">
        <v>0</v>
      </c>
      <c r="AC487" s="66">
        <v>8</v>
      </c>
      <c r="AD487" s="66">
        <v>0</v>
      </c>
      <c r="AE487" s="66">
        <v>0</v>
      </c>
      <c r="AF487" s="66">
        <v>0</v>
      </c>
      <c r="AG487" s="66" t="str">
        <f>VLOOKUP(BHRAF201920[[#This Row],[OrgID]],'Practice Panel'!$A$14:$F$129,4,FALSE)</f>
        <v>Havering</v>
      </c>
      <c r="AH487" s="66" t="str">
        <f>VLOOKUP(BHRAF201920[[#This Row],[OrgID]],'Practice Panel'!$A$14:$F$129,6,FALSE)</f>
        <v>Havering South</v>
      </c>
    </row>
    <row r="488" spans="1:34" x14ac:dyDescent="0.25">
      <c r="A488" s="1" t="s">
        <v>369</v>
      </c>
      <c r="B488" s="65">
        <v>44136</v>
      </c>
      <c r="C488" s="65">
        <v>44139</v>
      </c>
      <c r="D488" s="1" t="s">
        <v>252</v>
      </c>
      <c r="E488" s="66">
        <v>1586</v>
      </c>
      <c r="F488" s="66">
        <v>28</v>
      </c>
      <c r="G488" s="66">
        <v>28</v>
      </c>
      <c r="H488" s="1">
        <v>0</v>
      </c>
      <c r="I488" s="66">
        <v>0</v>
      </c>
      <c r="J488" s="66">
        <v>0</v>
      </c>
      <c r="K488" s="66">
        <v>0</v>
      </c>
      <c r="L488" s="66">
        <v>0</v>
      </c>
      <c r="M488" s="66">
        <v>0</v>
      </c>
      <c r="N488" s="66">
        <v>0</v>
      </c>
      <c r="O488" s="66">
        <v>0</v>
      </c>
      <c r="P488" s="66">
        <v>0</v>
      </c>
      <c r="Q488" s="66">
        <v>0</v>
      </c>
      <c r="R488" s="66">
        <v>0</v>
      </c>
      <c r="S488" s="66">
        <v>0</v>
      </c>
      <c r="T488" s="66">
        <v>0</v>
      </c>
      <c r="U488" s="66">
        <v>0</v>
      </c>
      <c r="V488" s="66">
        <v>0</v>
      </c>
      <c r="W488" s="66">
        <v>0</v>
      </c>
      <c r="X488" s="66">
        <v>0</v>
      </c>
      <c r="Y488" s="66">
        <v>0</v>
      </c>
      <c r="Z488" s="66">
        <v>0</v>
      </c>
      <c r="AA488" s="66">
        <v>0</v>
      </c>
      <c r="AB488" s="66">
        <v>0</v>
      </c>
      <c r="AC488" s="66">
        <v>3</v>
      </c>
      <c r="AD488" s="66">
        <v>0</v>
      </c>
      <c r="AE488" s="66">
        <v>0</v>
      </c>
      <c r="AF488" s="66">
        <v>0</v>
      </c>
      <c r="AG488" s="66" t="str">
        <f>VLOOKUP(BHRAF201920[[#This Row],[OrgID]],'Practice Panel'!$A$14:$F$129,4,FALSE)</f>
        <v>Barking</v>
      </c>
      <c r="AH488" s="66" t="str">
        <f>VLOOKUP(BHRAF201920[[#This Row],[OrgID]],'Practice Panel'!$A$14:$F$129,6,FALSE)</f>
        <v>West One</v>
      </c>
    </row>
    <row r="489" spans="1:34" x14ac:dyDescent="0.25">
      <c r="A489" s="1" t="s">
        <v>369</v>
      </c>
      <c r="B489" s="65">
        <v>44136</v>
      </c>
      <c r="C489" s="65">
        <v>44139</v>
      </c>
      <c r="D489" s="1" t="s">
        <v>212</v>
      </c>
      <c r="E489" s="66">
        <v>2876</v>
      </c>
      <c r="F489" s="66">
        <v>35</v>
      </c>
      <c r="G489" s="66">
        <v>35</v>
      </c>
      <c r="H489" s="1">
        <v>0</v>
      </c>
      <c r="I489" s="66">
        <v>0</v>
      </c>
      <c r="J489" s="66">
        <v>0</v>
      </c>
      <c r="K489" s="66">
        <v>0</v>
      </c>
      <c r="L489" s="66">
        <v>0</v>
      </c>
      <c r="M489" s="66">
        <v>0</v>
      </c>
      <c r="N489" s="66">
        <v>0</v>
      </c>
      <c r="O489" s="66">
        <v>0</v>
      </c>
      <c r="P489" s="66">
        <v>0</v>
      </c>
      <c r="Q489" s="66">
        <v>0</v>
      </c>
      <c r="R489" s="66">
        <v>0</v>
      </c>
      <c r="S489" s="66">
        <v>0</v>
      </c>
      <c r="T489" s="66">
        <v>0</v>
      </c>
      <c r="U489" s="66">
        <v>0</v>
      </c>
      <c r="V489" s="66">
        <v>0</v>
      </c>
      <c r="W489" s="66">
        <v>0</v>
      </c>
      <c r="X489" s="66">
        <v>0</v>
      </c>
      <c r="Y489" s="66">
        <v>0</v>
      </c>
      <c r="Z489" s="66">
        <v>0</v>
      </c>
      <c r="AA489" s="66">
        <v>0</v>
      </c>
      <c r="AB489" s="66">
        <v>0</v>
      </c>
      <c r="AC489" s="66">
        <v>7</v>
      </c>
      <c r="AD489" s="66">
        <v>0</v>
      </c>
      <c r="AE489" s="66">
        <v>0</v>
      </c>
      <c r="AF489" s="66">
        <v>0</v>
      </c>
      <c r="AG489" s="66" t="str">
        <f>VLOOKUP(BHRAF201920[[#This Row],[OrgID]],'Practice Panel'!$A$14:$F$129,4,FALSE)</f>
        <v>Barking</v>
      </c>
      <c r="AH489" s="66" t="str">
        <f>VLOOKUP(BHRAF201920[[#This Row],[OrgID]],'Practice Panel'!$A$14:$F$129,6,FALSE)</f>
        <v>East One</v>
      </c>
    </row>
    <row r="490" spans="1:34" x14ac:dyDescent="0.25">
      <c r="A490" s="1" t="s">
        <v>369</v>
      </c>
      <c r="B490" s="65">
        <v>44136</v>
      </c>
      <c r="C490" s="65">
        <v>44139</v>
      </c>
      <c r="D490" s="1" t="s">
        <v>259</v>
      </c>
      <c r="E490" s="66">
        <v>5656</v>
      </c>
      <c r="F490" s="66">
        <v>24</v>
      </c>
      <c r="G490" s="66">
        <v>24</v>
      </c>
      <c r="H490" s="1">
        <v>0</v>
      </c>
      <c r="I490" s="66">
        <v>0</v>
      </c>
      <c r="J490" s="66">
        <v>0</v>
      </c>
      <c r="K490" s="66">
        <v>0</v>
      </c>
      <c r="L490" s="66">
        <v>0</v>
      </c>
      <c r="M490" s="66">
        <v>0</v>
      </c>
      <c r="N490" s="66">
        <v>0</v>
      </c>
      <c r="O490" s="66">
        <v>0</v>
      </c>
      <c r="P490" s="66">
        <v>0</v>
      </c>
      <c r="Q490" s="66">
        <v>0</v>
      </c>
      <c r="R490" s="66">
        <v>0</v>
      </c>
      <c r="S490" s="66">
        <v>0</v>
      </c>
      <c r="T490" s="66">
        <v>0</v>
      </c>
      <c r="U490" s="66">
        <v>0</v>
      </c>
      <c r="V490" s="66">
        <v>0</v>
      </c>
      <c r="W490" s="66">
        <v>0</v>
      </c>
      <c r="X490" s="66">
        <v>0</v>
      </c>
      <c r="Y490" s="66">
        <v>0</v>
      </c>
      <c r="Z490" s="66">
        <v>0</v>
      </c>
      <c r="AA490" s="66">
        <v>0</v>
      </c>
      <c r="AB490" s="66">
        <v>0</v>
      </c>
      <c r="AC490" s="66">
        <v>2</v>
      </c>
      <c r="AD490" s="66">
        <v>0</v>
      </c>
      <c r="AE490" s="66">
        <v>0</v>
      </c>
      <c r="AF490" s="66">
        <v>0</v>
      </c>
      <c r="AG490" s="66" t="str">
        <f>VLOOKUP(BHRAF201920[[#This Row],[OrgID]],'Practice Panel'!$A$14:$F$129,4,FALSE)</f>
        <v>Barking</v>
      </c>
      <c r="AH490" s="66" t="str">
        <f>VLOOKUP(BHRAF201920[[#This Row],[OrgID]],'Practice Panel'!$A$14:$F$129,6,FALSE)</f>
        <v>North</v>
      </c>
    </row>
    <row r="491" spans="1:34" x14ac:dyDescent="0.25">
      <c r="A491" s="1" t="s">
        <v>369</v>
      </c>
      <c r="B491" s="65">
        <v>44136</v>
      </c>
      <c r="C491" s="65">
        <v>44139</v>
      </c>
      <c r="D491" s="1" t="s">
        <v>204</v>
      </c>
      <c r="E491" s="66">
        <v>1529</v>
      </c>
      <c r="F491" s="66">
        <v>84</v>
      </c>
      <c r="G491" s="66">
        <v>84</v>
      </c>
      <c r="H491" s="1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66">
        <v>0</v>
      </c>
      <c r="Z491" s="66">
        <v>0</v>
      </c>
      <c r="AA491" s="66">
        <v>0</v>
      </c>
      <c r="AB491" s="66">
        <v>0</v>
      </c>
      <c r="AC491" s="66">
        <v>1</v>
      </c>
      <c r="AD491" s="66">
        <v>0</v>
      </c>
      <c r="AE491" s="66">
        <v>0</v>
      </c>
      <c r="AF491" s="66">
        <v>0</v>
      </c>
      <c r="AG491" s="66" t="str">
        <f>VLOOKUP(BHRAF201920[[#This Row],[OrgID]],'Practice Panel'!$A$14:$F$129,4,FALSE)</f>
        <v>Barking</v>
      </c>
      <c r="AH491" s="66" t="str">
        <f>VLOOKUP(BHRAF201920[[#This Row],[OrgID]],'Practice Panel'!$A$14:$F$129,6,FALSE)</f>
        <v>East One</v>
      </c>
    </row>
    <row r="492" spans="1:34" x14ac:dyDescent="0.25">
      <c r="A492" s="1" t="s">
        <v>369</v>
      </c>
      <c r="B492" s="65">
        <v>44136</v>
      </c>
      <c r="C492" s="65">
        <v>44139</v>
      </c>
      <c r="D492" s="1" t="s">
        <v>272</v>
      </c>
      <c r="E492" s="66">
        <v>724</v>
      </c>
      <c r="F492" s="66">
        <v>4</v>
      </c>
      <c r="G492" s="66">
        <v>4</v>
      </c>
      <c r="H492" s="1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66">
        <v>0</v>
      </c>
      <c r="Z492" s="66">
        <v>0</v>
      </c>
      <c r="AA492" s="66">
        <v>0</v>
      </c>
      <c r="AB492" s="66">
        <v>0</v>
      </c>
      <c r="AC492" s="66">
        <v>0</v>
      </c>
      <c r="AD492" s="66">
        <v>0</v>
      </c>
      <c r="AE492" s="66">
        <v>0</v>
      </c>
      <c r="AF492" s="66">
        <v>0</v>
      </c>
      <c r="AG492" s="66" t="str">
        <f>VLOOKUP(BHRAF201920[[#This Row],[OrgID]],'Practice Panel'!$A$14:$F$129,4,FALSE)</f>
        <v>Barking</v>
      </c>
      <c r="AH492" s="66" t="str">
        <f>VLOOKUP(BHRAF201920[[#This Row],[OrgID]],'Practice Panel'!$A$14:$F$129,6,FALSE)</f>
        <v>North</v>
      </c>
    </row>
    <row r="493" spans="1:34" x14ac:dyDescent="0.25">
      <c r="A493" s="1" t="s">
        <v>369</v>
      </c>
      <c r="B493" s="65">
        <v>44136</v>
      </c>
      <c r="C493" s="65">
        <v>44139</v>
      </c>
      <c r="D493" s="1" t="s">
        <v>308</v>
      </c>
      <c r="E493" s="66">
        <v>1021</v>
      </c>
      <c r="F493" s="66">
        <v>25</v>
      </c>
      <c r="G493" s="66">
        <v>25</v>
      </c>
      <c r="H493" s="1">
        <v>0</v>
      </c>
      <c r="I493" s="66">
        <v>0</v>
      </c>
      <c r="J493" s="66">
        <v>0</v>
      </c>
      <c r="K493" s="66">
        <v>0</v>
      </c>
      <c r="L493" s="66">
        <v>0</v>
      </c>
      <c r="M493" s="66">
        <v>0</v>
      </c>
      <c r="N493" s="66">
        <v>0</v>
      </c>
      <c r="O493" s="66">
        <v>0</v>
      </c>
      <c r="P493" s="66">
        <v>0</v>
      </c>
      <c r="Q493" s="66">
        <v>0</v>
      </c>
      <c r="R493" s="66">
        <v>0</v>
      </c>
      <c r="S493" s="66">
        <v>0</v>
      </c>
      <c r="T493" s="66">
        <v>0</v>
      </c>
      <c r="U493" s="66">
        <v>0</v>
      </c>
      <c r="V493" s="66">
        <v>0</v>
      </c>
      <c r="W493" s="66">
        <v>0</v>
      </c>
      <c r="X493" s="66">
        <v>0</v>
      </c>
      <c r="Y493" s="66">
        <v>0</v>
      </c>
      <c r="Z493" s="66">
        <v>0</v>
      </c>
      <c r="AA493" s="66">
        <v>0</v>
      </c>
      <c r="AB493" s="66">
        <v>0</v>
      </c>
      <c r="AC493" s="66">
        <v>1</v>
      </c>
      <c r="AD493" s="66">
        <v>0</v>
      </c>
      <c r="AE493" s="66">
        <v>0</v>
      </c>
      <c r="AF493" s="66">
        <v>0</v>
      </c>
      <c r="AG493" s="66" t="str">
        <f>VLOOKUP(BHRAF201920[[#This Row],[OrgID]],'Practice Panel'!$A$14:$F$129,4,FALSE)</f>
        <v>Havering</v>
      </c>
      <c r="AH493" s="66" t="str">
        <f>VLOOKUP(BHRAF201920[[#This Row],[OrgID]],'Practice Panel'!$A$14:$F$129,6,FALSE)</f>
        <v>Havering North</v>
      </c>
    </row>
    <row r="494" spans="1:34" x14ac:dyDescent="0.25">
      <c r="A494" s="1" t="s">
        <v>369</v>
      </c>
      <c r="B494" s="65">
        <v>44136</v>
      </c>
      <c r="C494" s="65">
        <v>44139</v>
      </c>
      <c r="D494" s="1" t="s">
        <v>246</v>
      </c>
      <c r="E494" s="66">
        <v>2371</v>
      </c>
      <c r="F494" s="66">
        <v>26</v>
      </c>
      <c r="G494" s="66">
        <v>26</v>
      </c>
      <c r="H494" s="1">
        <v>0</v>
      </c>
      <c r="I494" s="66">
        <v>0</v>
      </c>
      <c r="J494" s="66">
        <v>0</v>
      </c>
      <c r="K494" s="66">
        <v>0</v>
      </c>
      <c r="L494" s="66">
        <v>0</v>
      </c>
      <c r="M494" s="66">
        <v>0</v>
      </c>
      <c r="N494" s="66">
        <v>0</v>
      </c>
      <c r="O494" s="66">
        <v>0</v>
      </c>
      <c r="P494" s="66">
        <v>0</v>
      </c>
      <c r="Q494" s="66">
        <v>0</v>
      </c>
      <c r="R494" s="66">
        <v>0</v>
      </c>
      <c r="S494" s="66">
        <v>0</v>
      </c>
      <c r="T494" s="66">
        <v>0</v>
      </c>
      <c r="U494" s="66">
        <v>0</v>
      </c>
      <c r="V494" s="66">
        <v>0</v>
      </c>
      <c r="W494" s="66">
        <v>0</v>
      </c>
      <c r="X494" s="66">
        <v>0</v>
      </c>
      <c r="Y494" s="66">
        <v>0</v>
      </c>
      <c r="Z494" s="66">
        <v>0</v>
      </c>
      <c r="AA494" s="66">
        <v>0</v>
      </c>
      <c r="AB494" s="66">
        <v>0</v>
      </c>
      <c r="AC494" s="66">
        <v>5</v>
      </c>
      <c r="AD494" s="66">
        <v>0</v>
      </c>
      <c r="AE494" s="66">
        <v>0</v>
      </c>
      <c r="AF494" s="66">
        <v>0</v>
      </c>
      <c r="AG494" s="66" t="str">
        <f>VLOOKUP(BHRAF201920[[#This Row],[OrgID]],'Practice Panel'!$A$14:$F$129,4,FALSE)</f>
        <v>Barking</v>
      </c>
      <c r="AH494" s="66" t="str">
        <f>VLOOKUP(BHRAF201920[[#This Row],[OrgID]],'Practice Panel'!$A$14:$F$129,6,FALSE)</f>
        <v>West One</v>
      </c>
    </row>
    <row r="495" spans="1:34" x14ac:dyDescent="0.25">
      <c r="A495" s="1" t="s">
        <v>369</v>
      </c>
      <c r="B495" s="65">
        <v>44136</v>
      </c>
      <c r="C495" s="65">
        <v>44139</v>
      </c>
      <c r="D495" s="1" t="s">
        <v>231</v>
      </c>
      <c r="E495" s="66">
        <v>2088</v>
      </c>
      <c r="F495" s="66">
        <v>1</v>
      </c>
      <c r="G495" s="66">
        <v>1</v>
      </c>
      <c r="H495" s="1">
        <v>0</v>
      </c>
      <c r="I495" s="66">
        <v>0</v>
      </c>
      <c r="J495" s="66">
        <v>0</v>
      </c>
      <c r="K495" s="66">
        <v>0</v>
      </c>
      <c r="L495" s="66">
        <v>0</v>
      </c>
      <c r="M495" s="66">
        <v>0</v>
      </c>
      <c r="N495" s="66">
        <v>0</v>
      </c>
      <c r="O495" s="66">
        <v>0</v>
      </c>
      <c r="P495" s="66">
        <v>0</v>
      </c>
      <c r="Q495" s="66">
        <v>0</v>
      </c>
      <c r="R495" s="66">
        <v>0</v>
      </c>
      <c r="S495" s="66">
        <v>0</v>
      </c>
      <c r="T495" s="66">
        <v>0</v>
      </c>
      <c r="U495" s="66">
        <v>0</v>
      </c>
      <c r="V495" s="66">
        <v>0</v>
      </c>
      <c r="W495" s="66">
        <v>0</v>
      </c>
      <c r="X495" s="66">
        <v>0</v>
      </c>
      <c r="Y495" s="66">
        <v>0</v>
      </c>
      <c r="Z495" s="66">
        <v>0</v>
      </c>
      <c r="AA495" s="66">
        <v>0</v>
      </c>
      <c r="AB495" s="66">
        <v>0</v>
      </c>
      <c r="AC495" s="66">
        <v>1</v>
      </c>
      <c r="AD495" s="66">
        <v>0</v>
      </c>
      <c r="AE495" s="66">
        <v>0</v>
      </c>
      <c r="AF495" s="66">
        <v>0</v>
      </c>
      <c r="AG495" s="66" t="str">
        <f>VLOOKUP(BHRAF201920[[#This Row],[OrgID]],'Practice Panel'!$A$14:$F$129,4,FALSE)</f>
        <v>Barking</v>
      </c>
      <c r="AH495" s="66" t="str">
        <f>VLOOKUP(BHRAF201920[[#This Row],[OrgID]],'Practice Panel'!$A$14:$F$129,6,FALSE)</f>
        <v>West</v>
      </c>
    </row>
    <row r="496" spans="1:34" x14ac:dyDescent="0.25">
      <c r="A496" s="1" t="s">
        <v>369</v>
      </c>
      <c r="B496" s="65">
        <v>44136</v>
      </c>
      <c r="C496" s="65">
        <v>44139</v>
      </c>
      <c r="D496" s="1" t="s">
        <v>286</v>
      </c>
      <c r="E496" s="66">
        <v>1582</v>
      </c>
      <c r="F496" s="66">
        <v>6</v>
      </c>
      <c r="G496" s="66">
        <v>6</v>
      </c>
      <c r="H496" s="1">
        <v>0</v>
      </c>
      <c r="I496" s="66">
        <v>0</v>
      </c>
      <c r="J496" s="66">
        <v>0</v>
      </c>
      <c r="K496" s="66">
        <v>0</v>
      </c>
      <c r="L496" s="66">
        <v>0</v>
      </c>
      <c r="M496" s="66">
        <v>0</v>
      </c>
      <c r="N496" s="66">
        <v>0</v>
      </c>
      <c r="O496" s="66">
        <v>0</v>
      </c>
      <c r="P496" s="66">
        <v>0</v>
      </c>
      <c r="Q496" s="66">
        <v>0</v>
      </c>
      <c r="R496" s="66">
        <v>0</v>
      </c>
      <c r="S496" s="66">
        <v>0</v>
      </c>
      <c r="T496" s="66">
        <v>0</v>
      </c>
      <c r="U496" s="66">
        <v>0</v>
      </c>
      <c r="V496" s="66">
        <v>0</v>
      </c>
      <c r="W496" s="66">
        <v>0</v>
      </c>
      <c r="X496" s="66">
        <v>0</v>
      </c>
      <c r="Y496" s="66">
        <v>0</v>
      </c>
      <c r="Z496" s="66">
        <v>0</v>
      </c>
      <c r="AA496" s="66">
        <v>0</v>
      </c>
      <c r="AB496" s="66">
        <v>0</v>
      </c>
      <c r="AC496" s="66">
        <v>3</v>
      </c>
      <c r="AD496" s="66">
        <v>0</v>
      </c>
      <c r="AE496" s="66">
        <v>0</v>
      </c>
      <c r="AF496" s="66">
        <v>0</v>
      </c>
      <c r="AG496" s="66" t="str">
        <f>VLOOKUP(BHRAF201920[[#This Row],[OrgID]],'Practice Panel'!$A$14:$F$129,4,FALSE)</f>
        <v>Havering</v>
      </c>
      <c r="AH496" s="66" t="str">
        <f>VLOOKUP(BHRAF201920[[#This Row],[OrgID]],'Practice Panel'!$A$14:$F$129,6,FALSE)</f>
        <v>Havering Crest</v>
      </c>
    </row>
    <row r="497" spans="1:34" x14ac:dyDescent="0.25">
      <c r="A497" s="1" t="s">
        <v>369</v>
      </c>
      <c r="B497" s="65">
        <v>44136</v>
      </c>
      <c r="C497" s="65">
        <v>44139</v>
      </c>
      <c r="D497" s="1" t="s">
        <v>195</v>
      </c>
      <c r="E497" s="66">
        <v>12087</v>
      </c>
      <c r="F497" s="66">
        <v>6</v>
      </c>
      <c r="G497" s="66">
        <v>6</v>
      </c>
      <c r="H497" s="1">
        <v>0</v>
      </c>
      <c r="I497" s="66">
        <v>0</v>
      </c>
      <c r="J497" s="66">
        <v>0</v>
      </c>
      <c r="K497" s="66">
        <v>0</v>
      </c>
      <c r="L497" s="66">
        <v>0</v>
      </c>
      <c r="M497" s="66">
        <v>0</v>
      </c>
      <c r="N497" s="66">
        <v>0</v>
      </c>
      <c r="O497" s="66">
        <v>0</v>
      </c>
      <c r="P497" s="66">
        <v>0</v>
      </c>
      <c r="Q497" s="66">
        <v>0</v>
      </c>
      <c r="R497" s="66">
        <v>0</v>
      </c>
      <c r="S497" s="66">
        <v>0</v>
      </c>
      <c r="T497" s="66">
        <v>0</v>
      </c>
      <c r="U497" s="66">
        <v>0</v>
      </c>
      <c r="V497" s="66">
        <v>0</v>
      </c>
      <c r="W497" s="66">
        <v>0</v>
      </c>
      <c r="X497" s="66">
        <v>0</v>
      </c>
      <c r="Y497" s="66">
        <v>0</v>
      </c>
      <c r="Z497" s="66">
        <v>0</v>
      </c>
      <c r="AA497" s="66">
        <v>0</v>
      </c>
      <c r="AB497" s="66">
        <v>0</v>
      </c>
      <c r="AC497" s="66">
        <v>4</v>
      </c>
      <c r="AD497" s="66">
        <v>0</v>
      </c>
      <c r="AE497" s="66">
        <v>0</v>
      </c>
      <c r="AF497" s="66">
        <v>0</v>
      </c>
      <c r="AG497" s="66" t="str">
        <f>VLOOKUP(BHRAF201920[[#This Row],[OrgID]],'Practice Panel'!$A$14:$F$129,4,FALSE)</f>
        <v>Barking</v>
      </c>
      <c r="AH497" s="66" t="str">
        <f>VLOOKUP(BHRAF201920[[#This Row],[OrgID]],'Practice Panel'!$A$14:$F$129,6,FALSE)</f>
        <v>East</v>
      </c>
    </row>
    <row r="498" spans="1:34" x14ac:dyDescent="0.25">
      <c r="A498" s="1" t="s">
        <v>369</v>
      </c>
      <c r="B498" s="65">
        <v>44136</v>
      </c>
      <c r="C498" s="65">
        <v>44139</v>
      </c>
      <c r="D498" s="1" t="s">
        <v>348</v>
      </c>
      <c r="E498" s="66">
        <v>1972</v>
      </c>
      <c r="F498" s="66">
        <v>13</v>
      </c>
      <c r="G498" s="66">
        <v>13</v>
      </c>
      <c r="H498" s="1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66">
        <v>0</v>
      </c>
      <c r="Z498" s="66">
        <v>0</v>
      </c>
      <c r="AA498" s="66">
        <v>0</v>
      </c>
      <c r="AB498" s="66">
        <v>0</v>
      </c>
      <c r="AC498" s="66">
        <v>9</v>
      </c>
      <c r="AD498" s="66">
        <v>0</v>
      </c>
      <c r="AE498" s="66">
        <v>0</v>
      </c>
      <c r="AF498" s="66">
        <v>0</v>
      </c>
      <c r="AG498" s="66" t="str">
        <f>VLOOKUP(BHRAF201920[[#This Row],[OrgID]],'Practice Panel'!$A$14:$F$129,4,FALSE)</f>
        <v>Havering</v>
      </c>
      <c r="AH498" s="66" t="str">
        <f>VLOOKUP(BHRAF201920[[#This Row],[OrgID]],'Practice Panel'!$A$14:$F$129,6,FALSE)</f>
        <v>Havering South</v>
      </c>
    </row>
    <row r="499" spans="1:34" x14ac:dyDescent="0.25">
      <c r="A499" s="1" t="s">
        <v>369</v>
      </c>
      <c r="B499" s="65">
        <v>44136</v>
      </c>
      <c r="C499" s="65">
        <v>44139</v>
      </c>
      <c r="D499" s="1" t="s">
        <v>360</v>
      </c>
      <c r="E499" s="66">
        <v>1459</v>
      </c>
      <c r="F499" s="66">
        <v>53</v>
      </c>
      <c r="G499" s="66">
        <v>53</v>
      </c>
      <c r="H499" s="1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66">
        <v>0</v>
      </c>
      <c r="Z499" s="66">
        <v>0</v>
      </c>
      <c r="AA499" s="66">
        <v>0</v>
      </c>
      <c r="AB499" s="66">
        <v>0</v>
      </c>
      <c r="AC499" s="66">
        <v>6</v>
      </c>
      <c r="AD499" s="66">
        <v>0</v>
      </c>
      <c r="AE499" s="66">
        <v>0</v>
      </c>
      <c r="AF499" s="66">
        <v>0</v>
      </c>
      <c r="AG499" s="66" t="str">
        <f>VLOOKUP(BHRAF201920[[#This Row],[OrgID]],'Practice Panel'!$A$14:$F$129,4,FALSE)</f>
        <v>Havering</v>
      </c>
      <c r="AH499" s="66" t="str">
        <f>VLOOKUP(BHRAF201920[[#This Row],[OrgID]],'Practice Panel'!$A$14:$F$129,6,FALSE)</f>
        <v>Havering South</v>
      </c>
    </row>
    <row r="500" spans="1:34" x14ac:dyDescent="0.25">
      <c r="A500" s="1" t="s">
        <v>369</v>
      </c>
      <c r="B500" s="65">
        <v>44136</v>
      </c>
      <c r="C500" s="65">
        <v>44139</v>
      </c>
      <c r="D500" s="1" t="s">
        <v>216</v>
      </c>
      <c r="E500" s="66">
        <v>1400</v>
      </c>
      <c r="F500" s="66">
        <v>20</v>
      </c>
      <c r="G500" s="66">
        <v>20</v>
      </c>
      <c r="H500" s="1">
        <v>0</v>
      </c>
      <c r="I500" s="66">
        <v>0</v>
      </c>
      <c r="J500" s="66">
        <v>0</v>
      </c>
      <c r="K500" s="66">
        <v>0</v>
      </c>
      <c r="L500" s="66">
        <v>0</v>
      </c>
      <c r="M500" s="66">
        <v>0</v>
      </c>
      <c r="N500" s="66">
        <v>0</v>
      </c>
      <c r="O500" s="66">
        <v>0</v>
      </c>
      <c r="P500" s="66">
        <v>0</v>
      </c>
      <c r="Q500" s="66">
        <v>0</v>
      </c>
      <c r="R500" s="66">
        <v>0</v>
      </c>
      <c r="S500" s="66">
        <v>0</v>
      </c>
      <c r="T500" s="66">
        <v>0</v>
      </c>
      <c r="U500" s="66">
        <v>0</v>
      </c>
      <c r="V500" s="66">
        <v>0</v>
      </c>
      <c r="W500" s="66">
        <v>0</v>
      </c>
      <c r="X500" s="66">
        <v>0</v>
      </c>
      <c r="Y500" s="66">
        <v>0</v>
      </c>
      <c r="Z500" s="66">
        <v>0</v>
      </c>
      <c r="AA500" s="66">
        <v>0</v>
      </c>
      <c r="AB500" s="66">
        <v>0</v>
      </c>
      <c r="AC500" s="66">
        <v>5</v>
      </c>
      <c r="AD500" s="66">
        <v>0</v>
      </c>
      <c r="AE500" s="66">
        <v>0</v>
      </c>
      <c r="AF500" s="66">
        <v>0</v>
      </c>
      <c r="AG500" s="66" t="str">
        <f>VLOOKUP(BHRAF201920[[#This Row],[OrgID]],'Practice Panel'!$A$14:$F$129,4,FALSE)</f>
        <v>Barking</v>
      </c>
      <c r="AH500" s="66" t="str">
        <f>VLOOKUP(BHRAF201920[[#This Row],[OrgID]],'Practice Panel'!$A$14:$F$129,6,FALSE)</f>
        <v>East One</v>
      </c>
    </row>
    <row r="501" spans="1:34" x14ac:dyDescent="0.25">
      <c r="A501" s="1" t="s">
        <v>369</v>
      </c>
      <c r="B501" s="65">
        <v>44136</v>
      </c>
      <c r="C501" s="65">
        <v>44139</v>
      </c>
      <c r="D501" s="1" t="s">
        <v>250</v>
      </c>
      <c r="E501" s="66">
        <v>1907</v>
      </c>
      <c r="F501" s="66">
        <v>7</v>
      </c>
      <c r="G501" s="66">
        <v>7</v>
      </c>
      <c r="H501" s="1">
        <v>0</v>
      </c>
      <c r="I501" s="66">
        <v>0</v>
      </c>
      <c r="J501" s="66">
        <v>0</v>
      </c>
      <c r="K501" s="66">
        <v>0</v>
      </c>
      <c r="L501" s="66">
        <v>0</v>
      </c>
      <c r="M501" s="66">
        <v>0</v>
      </c>
      <c r="N501" s="66">
        <v>0</v>
      </c>
      <c r="O501" s="66">
        <v>0</v>
      </c>
      <c r="P501" s="66">
        <v>0</v>
      </c>
      <c r="Q501" s="66">
        <v>0</v>
      </c>
      <c r="R501" s="66">
        <v>0</v>
      </c>
      <c r="S501" s="66">
        <v>0</v>
      </c>
      <c r="T501" s="66">
        <v>0</v>
      </c>
      <c r="U501" s="66">
        <v>0</v>
      </c>
      <c r="V501" s="66">
        <v>0</v>
      </c>
      <c r="W501" s="66">
        <v>0</v>
      </c>
      <c r="X501" s="66">
        <v>0</v>
      </c>
      <c r="Y501" s="66">
        <v>0</v>
      </c>
      <c r="Z501" s="66">
        <v>0</v>
      </c>
      <c r="AA501" s="66">
        <v>0</v>
      </c>
      <c r="AB501" s="66">
        <v>0</v>
      </c>
      <c r="AC501" s="66">
        <v>0</v>
      </c>
      <c r="AD501" s="66">
        <v>0</v>
      </c>
      <c r="AE501" s="66">
        <v>0</v>
      </c>
      <c r="AF501" s="66">
        <v>0</v>
      </c>
      <c r="AG501" s="66" t="str">
        <f>VLOOKUP(BHRAF201920[[#This Row],[OrgID]],'Practice Panel'!$A$14:$F$129,4,FALSE)</f>
        <v>Barking</v>
      </c>
      <c r="AH501" s="66" t="str">
        <f>VLOOKUP(BHRAF201920[[#This Row],[OrgID]],'Practice Panel'!$A$14:$F$129,6,FALSE)</f>
        <v>West One</v>
      </c>
    </row>
    <row r="502" spans="1:34" x14ac:dyDescent="0.25">
      <c r="A502" s="1" t="s">
        <v>369</v>
      </c>
      <c r="B502" s="65">
        <v>44136</v>
      </c>
      <c r="C502" s="65">
        <v>44139</v>
      </c>
      <c r="D502" s="1" t="s">
        <v>358</v>
      </c>
      <c r="E502" s="66">
        <v>1162</v>
      </c>
      <c r="F502" s="66">
        <v>6</v>
      </c>
      <c r="G502" s="66">
        <v>6</v>
      </c>
      <c r="H502" s="1">
        <v>0</v>
      </c>
      <c r="I502" s="66">
        <v>0</v>
      </c>
      <c r="J502" s="66">
        <v>0</v>
      </c>
      <c r="K502" s="66">
        <v>0</v>
      </c>
      <c r="L502" s="66">
        <v>0</v>
      </c>
      <c r="M502" s="66">
        <v>0</v>
      </c>
      <c r="N502" s="66">
        <v>0</v>
      </c>
      <c r="O502" s="66">
        <v>0</v>
      </c>
      <c r="P502" s="66">
        <v>0</v>
      </c>
      <c r="Q502" s="66">
        <v>0</v>
      </c>
      <c r="R502" s="66">
        <v>0</v>
      </c>
      <c r="S502" s="66">
        <v>0</v>
      </c>
      <c r="T502" s="66">
        <v>0</v>
      </c>
      <c r="U502" s="66">
        <v>0</v>
      </c>
      <c r="V502" s="66">
        <v>0</v>
      </c>
      <c r="W502" s="66">
        <v>0</v>
      </c>
      <c r="X502" s="66">
        <v>0</v>
      </c>
      <c r="Y502" s="66">
        <v>0</v>
      </c>
      <c r="Z502" s="66">
        <v>0</v>
      </c>
      <c r="AA502" s="66">
        <v>0</v>
      </c>
      <c r="AB502" s="66">
        <v>0</v>
      </c>
      <c r="AC502" s="66">
        <v>7</v>
      </c>
      <c r="AD502" s="66">
        <v>0</v>
      </c>
      <c r="AE502" s="66">
        <v>0</v>
      </c>
      <c r="AF502" s="66">
        <v>0</v>
      </c>
      <c r="AG502" s="66" t="str">
        <f>VLOOKUP(BHRAF201920[[#This Row],[OrgID]],'Practice Panel'!$A$14:$F$129,4,FALSE)</f>
        <v>Havering</v>
      </c>
      <c r="AH502" s="66" t="str">
        <f>VLOOKUP(BHRAF201920[[#This Row],[OrgID]],'Practice Panel'!$A$14:$F$129,6,FALSE)</f>
        <v>Havering South</v>
      </c>
    </row>
    <row r="503" spans="1:34" x14ac:dyDescent="0.25">
      <c r="A503" s="1" t="s">
        <v>369</v>
      </c>
      <c r="B503" s="65">
        <v>44136</v>
      </c>
      <c r="C503" s="65">
        <v>44139</v>
      </c>
      <c r="D503" s="1" t="s">
        <v>322</v>
      </c>
      <c r="E503" s="66">
        <v>1765</v>
      </c>
      <c r="F503" s="66">
        <v>1</v>
      </c>
      <c r="G503" s="66">
        <v>1</v>
      </c>
      <c r="H503" s="1">
        <v>0</v>
      </c>
      <c r="I503" s="66">
        <v>0</v>
      </c>
      <c r="J503" s="66">
        <v>0</v>
      </c>
      <c r="K503" s="66">
        <v>0</v>
      </c>
      <c r="L503" s="66">
        <v>0</v>
      </c>
      <c r="M503" s="66">
        <v>0</v>
      </c>
      <c r="N503" s="66">
        <v>0</v>
      </c>
      <c r="O503" s="66">
        <v>0</v>
      </c>
      <c r="P503" s="66">
        <v>0</v>
      </c>
      <c r="Q503" s="66">
        <v>0</v>
      </c>
      <c r="R503" s="66">
        <v>0</v>
      </c>
      <c r="S503" s="66">
        <v>0</v>
      </c>
      <c r="T503" s="66">
        <v>0</v>
      </c>
      <c r="U503" s="66">
        <v>0</v>
      </c>
      <c r="V503" s="66">
        <v>0</v>
      </c>
      <c r="W503" s="66">
        <v>0</v>
      </c>
      <c r="X503" s="66">
        <v>0</v>
      </c>
      <c r="Y503" s="66">
        <v>0</v>
      </c>
      <c r="Z503" s="66">
        <v>0</v>
      </c>
      <c r="AA503" s="66">
        <v>0</v>
      </c>
      <c r="AB503" s="66">
        <v>0</v>
      </c>
      <c r="AC503" s="66">
        <v>4</v>
      </c>
      <c r="AD503" s="66">
        <v>0</v>
      </c>
      <c r="AE503" s="66">
        <v>0</v>
      </c>
      <c r="AF503" s="66">
        <v>0</v>
      </c>
      <c r="AG503" s="66" t="str">
        <f>VLOOKUP(BHRAF201920[[#This Row],[OrgID]],'Practice Panel'!$A$14:$F$129,4,FALSE)</f>
        <v>Havering</v>
      </c>
      <c r="AH503" s="66" t="str">
        <f>VLOOKUP(BHRAF201920[[#This Row],[OrgID]],'Practice Panel'!$A$14:$F$129,6,FALSE)</f>
        <v>Havering North</v>
      </c>
    </row>
    <row r="504" spans="1:34" x14ac:dyDescent="0.25">
      <c r="A504" s="1" t="s">
        <v>369</v>
      </c>
      <c r="B504" s="65">
        <v>44136</v>
      </c>
      <c r="C504" s="65">
        <v>44139</v>
      </c>
      <c r="D504" s="1" t="s">
        <v>288</v>
      </c>
      <c r="E504" s="66">
        <v>2345</v>
      </c>
      <c r="F504" s="66">
        <v>62</v>
      </c>
      <c r="G504" s="66">
        <v>62</v>
      </c>
      <c r="H504" s="1">
        <v>0</v>
      </c>
      <c r="I504" s="66">
        <v>0</v>
      </c>
      <c r="J504" s="66">
        <v>0</v>
      </c>
      <c r="K504" s="66">
        <v>0</v>
      </c>
      <c r="L504" s="66">
        <v>0</v>
      </c>
      <c r="M504" s="66">
        <v>0</v>
      </c>
      <c r="N504" s="66">
        <v>0</v>
      </c>
      <c r="O504" s="66">
        <v>0</v>
      </c>
      <c r="P504" s="66">
        <v>0</v>
      </c>
      <c r="Q504" s="66">
        <v>0</v>
      </c>
      <c r="R504" s="66">
        <v>0</v>
      </c>
      <c r="S504" s="66">
        <v>0</v>
      </c>
      <c r="T504" s="66">
        <v>0</v>
      </c>
      <c r="U504" s="66">
        <v>0</v>
      </c>
      <c r="V504" s="66">
        <v>0</v>
      </c>
      <c r="W504" s="66">
        <v>0</v>
      </c>
      <c r="X504" s="66">
        <v>0</v>
      </c>
      <c r="Y504" s="66">
        <v>0</v>
      </c>
      <c r="Z504" s="66">
        <v>0</v>
      </c>
      <c r="AA504" s="66">
        <v>0</v>
      </c>
      <c r="AB504" s="66">
        <v>0</v>
      </c>
      <c r="AC504" s="66">
        <v>5</v>
      </c>
      <c r="AD504" s="66">
        <v>0</v>
      </c>
      <c r="AE504" s="66">
        <v>0</v>
      </c>
      <c r="AF504" s="66">
        <v>0</v>
      </c>
      <c r="AG504" s="66" t="str">
        <f>VLOOKUP(BHRAF201920[[#This Row],[OrgID]],'Practice Panel'!$A$14:$F$129,4,FALSE)</f>
        <v>Havering</v>
      </c>
      <c r="AH504" s="66" t="str">
        <f>VLOOKUP(BHRAF201920[[#This Row],[OrgID]],'Practice Panel'!$A$14:$F$129,6,FALSE)</f>
        <v>Havering Crest</v>
      </c>
    </row>
    <row r="505" spans="1:34" x14ac:dyDescent="0.25">
      <c r="A505" s="1" t="s">
        <v>369</v>
      </c>
      <c r="B505" s="65">
        <v>44136</v>
      </c>
      <c r="C505" s="65">
        <v>44139</v>
      </c>
      <c r="D505" s="1" t="s">
        <v>274</v>
      </c>
      <c r="E505" s="66">
        <v>3755</v>
      </c>
      <c r="F505" s="66">
        <v>8</v>
      </c>
      <c r="G505" s="66">
        <v>8</v>
      </c>
      <c r="H505" s="1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66">
        <v>0</v>
      </c>
      <c r="Z505" s="66">
        <v>0</v>
      </c>
      <c r="AA505" s="66">
        <v>0</v>
      </c>
      <c r="AB505" s="66">
        <v>0</v>
      </c>
      <c r="AC505" s="66">
        <v>0</v>
      </c>
      <c r="AD505" s="66">
        <v>0</v>
      </c>
      <c r="AE505" s="66">
        <v>0</v>
      </c>
      <c r="AF505" s="66">
        <v>0</v>
      </c>
      <c r="AG505" s="66" t="str">
        <f>VLOOKUP(BHRAF201920[[#This Row],[OrgID]],'Practice Panel'!$A$14:$F$129,4,FALSE)</f>
        <v>Barking</v>
      </c>
      <c r="AH505" s="66" t="str">
        <f>VLOOKUP(BHRAF201920[[#This Row],[OrgID]],'Practice Panel'!$A$14:$F$129,6,FALSE)</f>
        <v>North</v>
      </c>
    </row>
    <row r="506" spans="1:34" x14ac:dyDescent="0.25">
      <c r="A506" s="1" t="s">
        <v>369</v>
      </c>
      <c r="B506" s="65">
        <v>44136</v>
      </c>
      <c r="C506" s="65">
        <v>44139</v>
      </c>
      <c r="D506" s="1" t="s">
        <v>290</v>
      </c>
      <c r="E506" s="66">
        <v>2774</v>
      </c>
      <c r="F506" s="66">
        <v>36</v>
      </c>
      <c r="G506" s="66">
        <v>35</v>
      </c>
      <c r="H506" s="1">
        <v>1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66">
        <v>0</v>
      </c>
      <c r="Z506" s="66">
        <v>0</v>
      </c>
      <c r="AA506" s="66">
        <v>0</v>
      </c>
      <c r="AB506" s="66">
        <v>0</v>
      </c>
      <c r="AC506" s="66">
        <v>3</v>
      </c>
      <c r="AD506" s="66">
        <v>0</v>
      </c>
      <c r="AE506" s="66">
        <v>0</v>
      </c>
      <c r="AF506" s="66">
        <v>0</v>
      </c>
      <c r="AG506" s="66" t="str">
        <f>VLOOKUP(BHRAF201920[[#This Row],[OrgID]],'Practice Panel'!$A$14:$F$129,4,FALSE)</f>
        <v>Havering</v>
      </c>
      <c r="AH506" s="66" t="str">
        <f>VLOOKUP(BHRAF201920[[#This Row],[OrgID]],'Practice Panel'!$A$14:$F$129,6,FALSE)</f>
        <v>Havering Crest</v>
      </c>
    </row>
    <row r="507" spans="1:34" x14ac:dyDescent="0.25">
      <c r="A507" s="1" t="s">
        <v>369</v>
      </c>
      <c r="B507" s="65">
        <v>44136</v>
      </c>
      <c r="C507" s="65">
        <v>44139</v>
      </c>
      <c r="D507" s="1" t="s">
        <v>228</v>
      </c>
      <c r="E507" s="66">
        <v>1706</v>
      </c>
      <c r="F507" s="66">
        <v>14</v>
      </c>
      <c r="G507" s="66">
        <v>13</v>
      </c>
      <c r="H507" s="1">
        <v>1</v>
      </c>
      <c r="I507" s="66">
        <v>1</v>
      </c>
      <c r="J507" s="66">
        <v>0</v>
      </c>
      <c r="K507" s="66">
        <v>0</v>
      </c>
      <c r="L507" s="66">
        <v>0</v>
      </c>
      <c r="M507" s="66">
        <v>0</v>
      </c>
      <c r="N507" s="66">
        <v>0</v>
      </c>
      <c r="O507" s="66">
        <v>0</v>
      </c>
      <c r="P507" s="66">
        <v>0</v>
      </c>
      <c r="Q507" s="66">
        <v>0</v>
      </c>
      <c r="R507" s="66">
        <v>0</v>
      </c>
      <c r="S507" s="66">
        <v>0</v>
      </c>
      <c r="T507" s="66">
        <v>0</v>
      </c>
      <c r="U507" s="66">
        <v>0</v>
      </c>
      <c r="V507" s="66">
        <v>0</v>
      </c>
      <c r="W507" s="66">
        <v>0</v>
      </c>
      <c r="X507" s="66">
        <v>0</v>
      </c>
      <c r="Y507" s="66">
        <v>0</v>
      </c>
      <c r="Z507" s="66">
        <v>0</v>
      </c>
      <c r="AA507" s="66">
        <v>0</v>
      </c>
      <c r="AB507" s="66">
        <v>0</v>
      </c>
      <c r="AC507" s="66">
        <v>8</v>
      </c>
      <c r="AD507" s="66">
        <v>0</v>
      </c>
      <c r="AE507" s="66">
        <v>0</v>
      </c>
      <c r="AF507" s="66">
        <v>0</v>
      </c>
      <c r="AG507" s="66" t="str">
        <f>VLOOKUP(BHRAF201920[[#This Row],[OrgID]],'Practice Panel'!$A$14:$F$129,4,FALSE)</f>
        <v>Barking</v>
      </c>
      <c r="AH507" s="66" t="str">
        <f>VLOOKUP(BHRAF201920[[#This Row],[OrgID]],'Practice Panel'!$A$14:$F$129,6,FALSE)</f>
        <v>East One</v>
      </c>
    </row>
    <row r="508" spans="1:34" x14ac:dyDescent="0.25">
      <c r="A508" s="1" t="s">
        <v>369</v>
      </c>
      <c r="B508" s="65">
        <v>44136</v>
      </c>
      <c r="C508" s="65">
        <v>44139</v>
      </c>
      <c r="D508" s="1" t="s">
        <v>280</v>
      </c>
      <c r="E508" s="66">
        <v>1446</v>
      </c>
      <c r="F508" s="66">
        <v>97</v>
      </c>
      <c r="G508" s="66">
        <v>95</v>
      </c>
      <c r="H508" s="1">
        <v>2</v>
      </c>
      <c r="I508" s="66">
        <v>1</v>
      </c>
      <c r="J508" s="66">
        <v>0</v>
      </c>
      <c r="K508" s="66">
        <v>0</v>
      </c>
      <c r="L508" s="66">
        <v>0</v>
      </c>
      <c r="M508" s="66">
        <v>0</v>
      </c>
      <c r="N508" s="66">
        <v>0</v>
      </c>
      <c r="O508" s="66">
        <v>0</v>
      </c>
      <c r="P508" s="66">
        <v>0</v>
      </c>
      <c r="Q508" s="66">
        <v>0</v>
      </c>
      <c r="R508" s="66">
        <v>0</v>
      </c>
      <c r="S508" s="66">
        <v>0</v>
      </c>
      <c r="T508" s="66">
        <v>0</v>
      </c>
      <c r="U508" s="66">
        <v>0</v>
      </c>
      <c r="V508" s="66">
        <v>0</v>
      </c>
      <c r="W508" s="66">
        <v>0</v>
      </c>
      <c r="X508" s="66">
        <v>0</v>
      </c>
      <c r="Y508" s="66">
        <v>0</v>
      </c>
      <c r="Z508" s="66">
        <v>0</v>
      </c>
      <c r="AA508" s="66">
        <v>0</v>
      </c>
      <c r="AB508" s="66">
        <v>0</v>
      </c>
      <c r="AC508" s="66">
        <v>1</v>
      </c>
      <c r="AD508" s="66">
        <v>0</v>
      </c>
      <c r="AE508" s="66">
        <v>0</v>
      </c>
      <c r="AF508" s="66">
        <v>0</v>
      </c>
      <c r="AG508" s="66" t="str">
        <f>VLOOKUP(BHRAF201920[[#This Row],[OrgID]],'Practice Panel'!$A$14:$F$129,4,FALSE)</f>
        <v>Barking</v>
      </c>
      <c r="AH508" s="66" t="str">
        <f>VLOOKUP(BHRAF201920[[#This Row],[OrgID]],'Practice Panel'!$A$14:$F$129,6,FALSE)</f>
        <v>Central</v>
      </c>
    </row>
    <row r="509" spans="1:34" x14ac:dyDescent="0.25">
      <c r="A509" s="1" t="s">
        <v>369</v>
      </c>
      <c r="B509" s="65">
        <v>44136</v>
      </c>
      <c r="C509" s="65">
        <v>44139</v>
      </c>
      <c r="D509" s="1" t="s">
        <v>278</v>
      </c>
      <c r="E509" s="66">
        <v>4824</v>
      </c>
      <c r="F509" s="66">
        <v>146</v>
      </c>
      <c r="G509" s="66">
        <v>142</v>
      </c>
      <c r="H509" s="1">
        <v>4</v>
      </c>
      <c r="I509" s="66">
        <v>0</v>
      </c>
      <c r="J509" s="66">
        <v>0</v>
      </c>
      <c r="K509" s="66">
        <v>0</v>
      </c>
      <c r="L509" s="66">
        <v>0</v>
      </c>
      <c r="M509" s="66">
        <v>0</v>
      </c>
      <c r="N509" s="66">
        <v>0</v>
      </c>
      <c r="O509" s="66">
        <v>0</v>
      </c>
      <c r="P509" s="66">
        <v>0</v>
      </c>
      <c r="Q509" s="66">
        <v>0</v>
      </c>
      <c r="R509" s="66">
        <v>0</v>
      </c>
      <c r="S509" s="66">
        <v>0</v>
      </c>
      <c r="T509" s="66">
        <v>0</v>
      </c>
      <c r="U509" s="66">
        <v>0</v>
      </c>
      <c r="V509" s="66">
        <v>0</v>
      </c>
      <c r="W509" s="66">
        <v>0</v>
      </c>
      <c r="X509" s="66">
        <v>0</v>
      </c>
      <c r="Y509" s="66">
        <v>0</v>
      </c>
      <c r="Z509" s="66">
        <v>0</v>
      </c>
      <c r="AA509" s="66">
        <v>0</v>
      </c>
      <c r="AB509" s="66">
        <v>0</v>
      </c>
      <c r="AC509" s="66">
        <v>10</v>
      </c>
      <c r="AD509" s="66">
        <v>0</v>
      </c>
      <c r="AE509" s="66">
        <v>0</v>
      </c>
      <c r="AF509" s="66">
        <v>0</v>
      </c>
      <c r="AG509" s="66" t="str">
        <f>VLOOKUP(BHRAF201920[[#This Row],[OrgID]],'Practice Panel'!$A$14:$F$129,4,FALSE)</f>
        <v>Barking</v>
      </c>
      <c r="AH509" s="66" t="str">
        <f>VLOOKUP(BHRAF201920[[#This Row],[OrgID]],'Practice Panel'!$A$14:$F$129,6,FALSE)</f>
        <v>Central</v>
      </c>
    </row>
    <row r="510" spans="1:34" x14ac:dyDescent="0.25">
      <c r="A510" s="1" t="s">
        <v>369</v>
      </c>
      <c r="B510" s="65">
        <v>44136</v>
      </c>
      <c r="C510" s="65">
        <v>44139</v>
      </c>
      <c r="D510" s="1" t="s">
        <v>28</v>
      </c>
      <c r="E510" s="66">
        <v>3091</v>
      </c>
      <c r="F510" s="66">
        <v>63</v>
      </c>
      <c r="G510" s="66">
        <v>62</v>
      </c>
      <c r="H510" s="1">
        <v>1</v>
      </c>
      <c r="I510" s="66">
        <v>0</v>
      </c>
      <c r="J510" s="66">
        <v>0</v>
      </c>
      <c r="K510" s="66">
        <v>0</v>
      </c>
      <c r="L510" s="66">
        <v>0</v>
      </c>
      <c r="M510" s="66">
        <v>0</v>
      </c>
      <c r="N510" s="66">
        <v>0</v>
      </c>
      <c r="O510" s="66">
        <v>0</v>
      </c>
      <c r="P510" s="66">
        <v>0</v>
      </c>
      <c r="Q510" s="66">
        <v>0</v>
      </c>
      <c r="R510" s="66">
        <v>0</v>
      </c>
      <c r="S510" s="66">
        <v>0</v>
      </c>
      <c r="T510" s="66">
        <v>0</v>
      </c>
      <c r="U510" s="66">
        <v>0</v>
      </c>
      <c r="V510" s="66">
        <v>0</v>
      </c>
      <c r="W510" s="66">
        <v>0</v>
      </c>
      <c r="X510" s="66">
        <v>0</v>
      </c>
      <c r="Y510" s="66">
        <v>0</v>
      </c>
      <c r="Z510" s="66">
        <v>0</v>
      </c>
      <c r="AA510" s="66">
        <v>0</v>
      </c>
      <c r="AB510" s="66">
        <v>0</v>
      </c>
      <c r="AC510" s="66">
        <v>2</v>
      </c>
      <c r="AD510" s="66">
        <v>0</v>
      </c>
      <c r="AE510" s="66">
        <v>0</v>
      </c>
      <c r="AF510" s="66">
        <v>0</v>
      </c>
      <c r="AG510" s="66" t="str">
        <f>VLOOKUP(BHRAF201920[[#This Row],[OrgID]],'Practice Panel'!$A$14:$F$129,4,FALSE)</f>
        <v>Redbridge</v>
      </c>
      <c r="AH510" s="66" t="str">
        <f>VLOOKUP(BHRAF201920[[#This Row],[OrgID]],'Practice Panel'!$A$14:$F$129,6,FALSE)</f>
        <v>Cranbrook</v>
      </c>
    </row>
    <row r="511" spans="1:34" x14ac:dyDescent="0.25">
      <c r="A511" s="1" t="s">
        <v>369</v>
      </c>
      <c r="B511" s="65">
        <v>44136</v>
      </c>
      <c r="C511" s="65">
        <v>44139</v>
      </c>
      <c r="D511" s="1" t="s">
        <v>85</v>
      </c>
      <c r="E511" s="66">
        <v>2035</v>
      </c>
      <c r="F511" s="66">
        <v>69</v>
      </c>
      <c r="G511" s="66">
        <v>68</v>
      </c>
      <c r="H511" s="1">
        <v>1</v>
      </c>
      <c r="I511" s="66">
        <v>0</v>
      </c>
      <c r="J511" s="66">
        <v>0</v>
      </c>
      <c r="K511" s="66">
        <v>0</v>
      </c>
      <c r="L511" s="66">
        <v>0</v>
      </c>
      <c r="M511" s="66">
        <v>0</v>
      </c>
      <c r="N511" s="66">
        <v>0</v>
      </c>
      <c r="O511" s="66">
        <v>0</v>
      </c>
      <c r="P511" s="66">
        <v>0</v>
      </c>
      <c r="Q511" s="66">
        <v>0</v>
      </c>
      <c r="R511" s="66">
        <v>0</v>
      </c>
      <c r="S511" s="66">
        <v>0</v>
      </c>
      <c r="T511" s="66">
        <v>0</v>
      </c>
      <c r="U511" s="66">
        <v>0</v>
      </c>
      <c r="V511" s="66">
        <v>0</v>
      </c>
      <c r="W511" s="66">
        <v>0</v>
      </c>
      <c r="X511" s="66">
        <v>0</v>
      </c>
      <c r="Y511" s="66">
        <v>0</v>
      </c>
      <c r="Z511" s="66">
        <v>0</v>
      </c>
      <c r="AA511" s="66">
        <v>0</v>
      </c>
      <c r="AB511" s="66">
        <v>0</v>
      </c>
      <c r="AC511" s="66">
        <v>8</v>
      </c>
      <c r="AD511" s="66">
        <v>0</v>
      </c>
      <c r="AE511" s="66">
        <v>0</v>
      </c>
      <c r="AF511" s="66">
        <v>0</v>
      </c>
      <c r="AG511" s="66" t="str">
        <f>VLOOKUP(BHRAF201920[[#This Row],[OrgID]],'Practice Panel'!$A$14:$F$129,4,FALSE)</f>
        <v>Redbridge</v>
      </c>
      <c r="AH511" s="66" t="str">
        <f>VLOOKUP(BHRAF201920[[#This Row],[OrgID]],'Practice Panel'!$A$14:$F$129,6,FALSE)</f>
        <v>Wanstead &amp; Woodford</v>
      </c>
    </row>
    <row r="512" spans="1:34" x14ac:dyDescent="0.25">
      <c r="A512" s="1" t="s">
        <v>369</v>
      </c>
      <c r="B512" s="65">
        <v>44136</v>
      </c>
      <c r="C512" s="65">
        <v>44139</v>
      </c>
      <c r="D512" s="1" t="s">
        <v>254</v>
      </c>
      <c r="E512" s="66">
        <v>2263</v>
      </c>
      <c r="F512" s="66">
        <v>32</v>
      </c>
      <c r="G512" s="66">
        <v>31</v>
      </c>
      <c r="H512" s="1">
        <v>1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66">
        <v>0</v>
      </c>
      <c r="Z512" s="66">
        <v>0</v>
      </c>
      <c r="AA512" s="66">
        <v>0</v>
      </c>
      <c r="AB512" s="66">
        <v>0</v>
      </c>
      <c r="AC512" s="66">
        <v>6</v>
      </c>
      <c r="AD512" s="66">
        <v>0</v>
      </c>
      <c r="AE512" s="66">
        <v>0</v>
      </c>
      <c r="AF512" s="66">
        <v>0</v>
      </c>
      <c r="AG512" s="66" t="str">
        <f>VLOOKUP(BHRAF201920[[#This Row],[OrgID]],'Practice Panel'!$A$14:$F$129,4,FALSE)</f>
        <v>Barking</v>
      </c>
      <c r="AH512" s="66" t="str">
        <f>VLOOKUP(BHRAF201920[[#This Row],[OrgID]],'Practice Panel'!$A$14:$F$129,6,FALSE)</f>
        <v>West One</v>
      </c>
    </row>
    <row r="513" spans="1:34" x14ac:dyDescent="0.25">
      <c r="A513" s="1" t="s">
        <v>369</v>
      </c>
      <c r="B513" s="65">
        <v>44136</v>
      </c>
      <c r="C513" s="65">
        <v>44139</v>
      </c>
      <c r="D513" s="1" t="s">
        <v>261</v>
      </c>
      <c r="E513" s="66">
        <v>1926</v>
      </c>
      <c r="F513" s="66">
        <v>4</v>
      </c>
      <c r="G513" s="66">
        <v>3</v>
      </c>
      <c r="H513" s="1">
        <v>1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66">
        <v>0</v>
      </c>
      <c r="Z513" s="66">
        <v>0</v>
      </c>
      <c r="AA513" s="66">
        <v>0</v>
      </c>
      <c r="AB513" s="66">
        <v>0</v>
      </c>
      <c r="AC513" s="66">
        <v>2</v>
      </c>
      <c r="AD513" s="66">
        <v>0</v>
      </c>
      <c r="AE513" s="66">
        <v>0</v>
      </c>
      <c r="AF513" s="66">
        <v>0</v>
      </c>
      <c r="AG513" s="66" t="str">
        <f>VLOOKUP(BHRAF201920[[#This Row],[OrgID]],'Practice Panel'!$A$14:$F$129,4,FALSE)</f>
        <v>Barking</v>
      </c>
      <c r="AH513" s="66" t="str">
        <f>VLOOKUP(BHRAF201920[[#This Row],[OrgID]],'Practice Panel'!$A$14:$F$129,6,FALSE)</f>
        <v>North</v>
      </c>
    </row>
    <row r="514" spans="1:34" x14ac:dyDescent="0.25">
      <c r="A514" s="1" t="s">
        <v>369</v>
      </c>
      <c r="B514" s="65">
        <v>44136</v>
      </c>
      <c r="C514" s="65">
        <v>44139</v>
      </c>
      <c r="D514" s="1" t="s">
        <v>292</v>
      </c>
      <c r="E514" s="66">
        <v>1650</v>
      </c>
      <c r="F514" s="66">
        <v>37</v>
      </c>
      <c r="G514" s="66">
        <v>35</v>
      </c>
      <c r="H514" s="1">
        <v>2</v>
      </c>
      <c r="I514" s="66">
        <v>2</v>
      </c>
      <c r="J514" s="66">
        <v>0</v>
      </c>
      <c r="K514" s="66">
        <v>0</v>
      </c>
      <c r="L514" s="66">
        <v>0</v>
      </c>
      <c r="M514" s="66">
        <v>0</v>
      </c>
      <c r="N514" s="66">
        <v>0</v>
      </c>
      <c r="O514" s="66">
        <v>0</v>
      </c>
      <c r="P514" s="66">
        <v>0</v>
      </c>
      <c r="Q514" s="66">
        <v>0</v>
      </c>
      <c r="R514" s="66">
        <v>0</v>
      </c>
      <c r="S514" s="66">
        <v>0</v>
      </c>
      <c r="T514" s="66">
        <v>0</v>
      </c>
      <c r="U514" s="66">
        <v>0</v>
      </c>
      <c r="V514" s="66">
        <v>0</v>
      </c>
      <c r="W514" s="66">
        <v>0</v>
      </c>
      <c r="X514" s="66">
        <v>0</v>
      </c>
      <c r="Y514" s="66">
        <v>0</v>
      </c>
      <c r="Z514" s="66">
        <v>0</v>
      </c>
      <c r="AA514" s="66">
        <v>0</v>
      </c>
      <c r="AB514" s="66">
        <v>0</v>
      </c>
      <c r="AC514" s="66">
        <v>3</v>
      </c>
      <c r="AD514" s="66">
        <v>0</v>
      </c>
      <c r="AE514" s="66">
        <v>0</v>
      </c>
      <c r="AF514" s="66">
        <v>0</v>
      </c>
      <c r="AG514" s="66" t="str">
        <f>VLOOKUP(BHRAF201920[[#This Row],[OrgID]],'Practice Panel'!$A$14:$F$129,4,FALSE)</f>
        <v>Havering</v>
      </c>
      <c r="AH514" s="66" t="str">
        <f>VLOOKUP(BHRAF201920[[#This Row],[OrgID]],'Practice Panel'!$A$14:$F$129,6,FALSE)</f>
        <v>Havering Crest</v>
      </c>
    </row>
    <row r="515" spans="1:34" x14ac:dyDescent="0.25">
      <c r="A515" s="1" t="s">
        <v>369</v>
      </c>
      <c r="B515" s="65">
        <v>44136</v>
      </c>
      <c r="C515" s="65">
        <v>44139</v>
      </c>
      <c r="D515" s="1" t="s">
        <v>243</v>
      </c>
      <c r="E515" s="66">
        <v>5070</v>
      </c>
      <c r="F515" s="66">
        <v>63</v>
      </c>
      <c r="G515" s="66">
        <v>60</v>
      </c>
      <c r="H515" s="1">
        <v>3</v>
      </c>
      <c r="I515" s="66">
        <v>0</v>
      </c>
      <c r="J515" s="66">
        <v>0</v>
      </c>
      <c r="K515" s="66">
        <v>0</v>
      </c>
      <c r="L515" s="66">
        <v>0</v>
      </c>
      <c r="M515" s="66">
        <v>0</v>
      </c>
      <c r="N515" s="66">
        <v>0</v>
      </c>
      <c r="O515" s="66">
        <v>0</v>
      </c>
      <c r="P515" s="66">
        <v>0</v>
      </c>
      <c r="Q515" s="66">
        <v>0</v>
      </c>
      <c r="R515" s="66">
        <v>0</v>
      </c>
      <c r="S515" s="66">
        <v>0</v>
      </c>
      <c r="T515" s="66">
        <v>0</v>
      </c>
      <c r="U515" s="66">
        <v>0</v>
      </c>
      <c r="V515" s="66">
        <v>0</v>
      </c>
      <c r="W515" s="66">
        <v>0</v>
      </c>
      <c r="X515" s="66">
        <v>0</v>
      </c>
      <c r="Y515" s="66">
        <v>0</v>
      </c>
      <c r="Z515" s="66">
        <v>0</v>
      </c>
      <c r="AA515" s="66">
        <v>0</v>
      </c>
      <c r="AB515" s="66">
        <v>0</v>
      </c>
      <c r="AC515" s="66">
        <v>8</v>
      </c>
      <c r="AD515" s="66">
        <v>0</v>
      </c>
      <c r="AE515" s="66">
        <v>0</v>
      </c>
      <c r="AF515" s="66">
        <v>0</v>
      </c>
      <c r="AG515" s="66" t="str">
        <f>VLOOKUP(BHRAF201920[[#This Row],[OrgID]],'Practice Panel'!$A$14:$F$129,4,FALSE)</f>
        <v>Barking</v>
      </c>
      <c r="AH515" s="66" t="str">
        <f>VLOOKUP(BHRAF201920[[#This Row],[OrgID]],'Practice Panel'!$A$14:$F$129,6,FALSE)</f>
        <v>West One</v>
      </c>
    </row>
    <row r="516" spans="1:34" x14ac:dyDescent="0.25">
      <c r="A516" s="1" t="s">
        <v>369</v>
      </c>
      <c r="B516" s="65">
        <v>44136</v>
      </c>
      <c r="C516" s="65">
        <v>44139</v>
      </c>
      <c r="D516" s="1" t="s">
        <v>183</v>
      </c>
      <c r="E516" s="66">
        <v>2103</v>
      </c>
      <c r="F516" s="66">
        <v>2</v>
      </c>
      <c r="G516" s="66">
        <v>1</v>
      </c>
      <c r="H516" s="1">
        <v>1</v>
      </c>
      <c r="I516" s="66">
        <v>0</v>
      </c>
      <c r="J516" s="66">
        <v>0</v>
      </c>
      <c r="K516" s="66">
        <v>0</v>
      </c>
      <c r="L516" s="66">
        <v>0</v>
      </c>
      <c r="M516" s="66">
        <v>0</v>
      </c>
      <c r="N516" s="66">
        <v>0</v>
      </c>
      <c r="O516" s="66">
        <v>0</v>
      </c>
      <c r="P516" s="66">
        <v>0</v>
      </c>
      <c r="Q516" s="66">
        <v>0</v>
      </c>
      <c r="R516" s="66">
        <v>0</v>
      </c>
      <c r="S516" s="66">
        <v>0</v>
      </c>
      <c r="T516" s="66">
        <v>0</v>
      </c>
      <c r="U516" s="66">
        <v>0</v>
      </c>
      <c r="V516" s="66">
        <v>0</v>
      </c>
      <c r="W516" s="66">
        <v>0</v>
      </c>
      <c r="X516" s="66">
        <v>0</v>
      </c>
      <c r="Y516" s="66">
        <v>0</v>
      </c>
      <c r="Z516" s="66">
        <v>0</v>
      </c>
      <c r="AA516" s="66">
        <v>0</v>
      </c>
      <c r="AB516" s="66">
        <v>0</v>
      </c>
      <c r="AC516" s="66">
        <v>3</v>
      </c>
      <c r="AD516" s="66">
        <v>0</v>
      </c>
      <c r="AE516" s="66">
        <v>0</v>
      </c>
      <c r="AF516" s="66">
        <v>0</v>
      </c>
      <c r="AG516" s="66" t="str">
        <f>VLOOKUP(BHRAF201920[[#This Row],[OrgID]],'Practice Panel'!$A$14:$F$129,4,FALSE)</f>
        <v>Barking</v>
      </c>
      <c r="AH516" s="66" t="str">
        <f>VLOOKUP(BHRAF201920[[#This Row],[OrgID]],'Practice Panel'!$A$14:$F$129,6,FALSE)</f>
        <v>East</v>
      </c>
    </row>
    <row r="517" spans="1:34" x14ac:dyDescent="0.25">
      <c r="A517" s="1" t="s">
        <v>369</v>
      </c>
      <c r="B517" s="65">
        <v>44136</v>
      </c>
      <c r="C517" s="65">
        <v>44139</v>
      </c>
      <c r="D517" s="1" t="s">
        <v>263</v>
      </c>
      <c r="E517" s="66">
        <v>2671</v>
      </c>
      <c r="F517" s="66">
        <v>13</v>
      </c>
      <c r="G517" s="66">
        <v>12</v>
      </c>
      <c r="H517" s="1">
        <v>1</v>
      </c>
      <c r="I517" s="66">
        <v>0</v>
      </c>
      <c r="J517" s="66">
        <v>0</v>
      </c>
      <c r="K517" s="66">
        <v>0</v>
      </c>
      <c r="L517" s="66">
        <v>0</v>
      </c>
      <c r="M517" s="66">
        <v>0</v>
      </c>
      <c r="N517" s="66">
        <v>0</v>
      </c>
      <c r="O517" s="66">
        <v>0</v>
      </c>
      <c r="P517" s="66">
        <v>0</v>
      </c>
      <c r="Q517" s="66">
        <v>0</v>
      </c>
      <c r="R517" s="66">
        <v>0</v>
      </c>
      <c r="S517" s="66">
        <v>0</v>
      </c>
      <c r="T517" s="66">
        <v>0</v>
      </c>
      <c r="U517" s="66">
        <v>0</v>
      </c>
      <c r="V517" s="66">
        <v>0</v>
      </c>
      <c r="W517" s="66">
        <v>0</v>
      </c>
      <c r="X517" s="66">
        <v>0</v>
      </c>
      <c r="Y517" s="66">
        <v>0</v>
      </c>
      <c r="Z517" s="66">
        <v>0</v>
      </c>
      <c r="AA517" s="66">
        <v>0</v>
      </c>
      <c r="AB517" s="66">
        <v>0</v>
      </c>
      <c r="AC517" s="66">
        <v>10</v>
      </c>
      <c r="AD517" s="66">
        <v>0</v>
      </c>
      <c r="AE517" s="66">
        <v>0</v>
      </c>
      <c r="AF517" s="66">
        <v>0</v>
      </c>
      <c r="AG517" s="66" t="str">
        <f>VLOOKUP(BHRAF201920[[#This Row],[OrgID]],'Practice Panel'!$A$14:$F$129,4,FALSE)</f>
        <v>Barking</v>
      </c>
      <c r="AH517" s="66" t="str">
        <f>VLOOKUP(BHRAF201920[[#This Row],[OrgID]],'Practice Panel'!$A$14:$F$129,6,FALSE)</f>
        <v>North</v>
      </c>
    </row>
    <row r="518" spans="1:34" x14ac:dyDescent="0.25">
      <c r="A518" s="1" t="s">
        <v>369</v>
      </c>
      <c r="B518" s="65">
        <v>44136</v>
      </c>
      <c r="C518" s="65">
        <v>44139</v>
      </c>
      <c r="D518" s="1" t="s">
        <v>87</v>
      </c>
      <c r="E518" s="66">
        <v>3871</v>
      </c>
      <c r="F518" s="66">
        <v>82</v>
      </c>
      <c r="G518" s="66">
        <v>82</v>
      </c>
      <c r="H518" s="1">
        <v>0</v>
      </c>
      <c r="I518" s="66">
        <v>0</v>
      </c>
      <c r="J518" s="66">
        <v>0</v>
      </c>
      <c r="K518" s="66">
        <v>0</v>
      </c>
      <c r="L518" s="66">
        <v>0</v>
      </c>
      <c r="M518" s="66">
        <v>0</v>
      </c>
      <c r="N518" s="66">
        <v>0</v>
      </c>
      <c r="O518" s="66">
        <v>0</v>
      </c>
      <c r="P518" s="66">
        <v>0</v>
      </c>
      <c r="Q518" s="66">
        <v>0</v>
      </c>
      <c r="R518" s="66">
        <v>0</v>
      </c>
      <c r="S518" s="66">
        <v>1</v>
      </c>
      <c r="T518" s="66">
        <v>0</v>
      </c>
      <c r="U518" s="66">
        <v>0</v>
      </c>
      <c r="V518" s="66">
        <v>0</v>
      </c>
      <c r="W518" s="66">
        <v>0</v>
      </c>
      <c r="X518" s="66">
        <v>0</v>
      </c>
      <c r="Y518" s="66">
        <v>0</v>
      </c>
      <c r="Z518" s="66">
        <v>0</v>
      </c>
      <c r="AA518" s="66">
        <v>0</v>
      </c>
      <c r="AB518" s="66">
        <v>0</v>
      </c>
      <c r="AC518" s="66">
        <v>4</v>
      </c>
      <c r="AD518" s="66">
        <v>0</v>
      </c>
      <c r="AE518" s="66">
        <v>0</v>
      </c>
      <c r="AF518" s="66">
        <v>0</v>
      </c>
      <c r="AG518" s="66" t="str">
        <f>VLOOKUP(BHRAF201920[[#This Row],[OrgID]],'Practice Panel'!$A$14:$F$129,4,FALSE)</f>
        <v>Redbridge</v>
      </c>
      <c r="AH518" s="66" t="str">
        <f>VLOOKUP(BHRAF201920[[#This Row],[OrgID]],'Practice Panel'!$A$14:$F$129,6,FALSE)</f>
        <v>Wanstead &amp; Woodford</v>
      </c>
    </row>
    <row r="519" spans="1:34" x14ac:dyDescent="0.25">
      <c r="A519" s="1" t="s">
        <v>369</v>
      </c>
      <c r="B519" s="65">
        <v>44136</v>
      </c>
      <c r="C519" s="65">
        <v>44139</v>
      </c>
      <c r="D519" s="1" t="s">
        <v>298</v>
      </c>
      <c r="E519" s="66">
        <v>5328</v>
      </c>
      <c r="F519" s="66">
        <v>52</v>
      </c>
      <c r="G519" s="66">
        <v>50</v>
      </c>
      <c r="H519" s="1">
        <v>2</v>
      </c>
      <c r="I519" s="66">
        <v>1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2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66">
        <v>0</v>
      </c>
      <c r="Z519" s="66">
        <v>0</v>
      </c>
      <c r="AA519" s="66">
        <v>0</v>
      </c>
      <c r="AB519" s="66">
        <v>0</v>
      </c>
      <c r="AC519" s="66">
        <v>26</v>
      </c>
      <c r="AD519" s="66">
        <v>0</v>
      </c>
      <c r="AE519" s="66">
        <v>0</v>
      </c>
      <c r="AF519" s="66">
        <v>0</v>
      </c>
      <c r="AG519" s="66" t="str">
        <f>VLOOKUP(BHRAF201920[[#This Row],[OrgID]],'Practice Panel'!$A$14:$F$129,4,FALSE)</f>
        <v>Havering</v>
      </c>
      <c r="AH519" s="66" t="str">
        <f>VLOOKUP(BHRAF201920[[#This Row],[OrgID]],'Practice Panel'!$A$14:$F$129,6,FALSE)</f>
        <v>Havering Marshall</v>
      </c>
    </row>
    <row r="520" spans="1:34" x14ac:dyDescent="0.25">
      <c r="A520" s="1" t="s">
        <v>369</v>
      </c>
      <c r="B520" s="65">
        <v>44136</v>
      </c>
      <c r="C520" s="65">
        <v>44139</v>
      </c>
      <c r="D520" s="1" t="s">
        <v>248</v>
      </c>
      <c r="E520" s="66">
        <v>1174</v>
      </c>
      <c r="F520" s="66">
        <v>9</v>
      </c>
      <c r="G520" s="66">
        <v>9</v>
      </c>
      <c r="H520" s="1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1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66">
        <v>0</v>
      </c>
      <c r="Z520" s="66">
        <v>0</v>
      </c>
      <c r="AA520" s="66">
        <v>0</v>
      </c>
      <c r="AB520" s="66">
        <v>0</v>
      </c>
      <c r="AC520" s="66">
        <v>3</v>
      </c>
      <c r="AD520" s="66">
        <v>0</v>
      </c>
      <c r="AE520" s="66">
        <v>0</v>
      </c>
      <c r="AF520" s="66">
        <v>0</v>
      </c>
      <c r="AG520" s="66" t="str">
        <f>VLOOKUP(BHRAF201920[[#This Row],[OrgID]],'Practice Panel'!$A$14:$F$129,4,FALSE)</f>
        <v>Barking</v>
      </c>
      <c r="AH520" s="66" t="str">
        <f>VLOOKUP(BHRAF201920[[#This Row],[OrgID]],'Practice Panel'!$A$14:$F$129,6,FALSE)</f>
        <v>West One</v>
      </c>
    </row>
    <row r="521" spans="1:34" x14ac:dyDescent="0.25">
      <c r="A521" s="1" t="s">
        <v>369</v>
      </c>
      <c r="B521" s="65">
        <v>44136</v>
      </c>
      <c r="C521" s="65">
        <v>44139</v>
      </c>
      <c r="D521" s="1" t="s">
        <v>312</v>
      </c>
      <c r="E521" s="66">
        <v>805</v>
      </c>
      <c r="F521" s="66">
        <v>16</v>
      </c>
      <c r="G521" s="66">
        <v>15</v>
      </c>
      <c r="H521" s="1">
        <v>1</v>
      </c>
      <c r="I521" s="66">
        <v>1</v>
      </c>
      <c r="J521" s="66">
        <v>0</v>
      </c>
      <c r="K521" s="66">
        <v>0</v>
      </c>
      <c r="L521" s="66">
        <v>0</v>
      </c>
      <c r="M521" s="66">
        <v>0</v>
      </c>
      <c r="N521" s="66">
        <v>0</v>
      </c>
      <c r="O521" s="66">
        <v>0</v>
      </c>
      <c r="P521" s="66">
        <v>0</v>
      </c>
      <c r="Q521" s="66">
        <v>0</v>
      </c>
      <c r="R521" s="66">
        <v>0</v>
      </c>
      <c r="S521" s="66">
        <v>0</v>
      </c>
      <c r="T521" s="66">
        <v>0</v>
      </c>
      <c r="U521" s="66">
        <v>2</v>
      </c>
      <c r="V521" s="66">
        <v>0</v>
      </c>
      <c r="W521" s="66">
        <v>0</v>
      </c>
      <c r="X521" s="66">
        <v>0</v>
      </c>
      <c r="Y521" s="66">
        <v>0</v>
      </c>
      <c r="Z521" s="66">
        <v>0</v>
      </c>
      <c r="AA521" s="66">
        <v>0</v>
      </c>
      <c r="AB521" s="66">
        <v>0</v>
      </c>
      <c r="AC521" s="66">
        <v>4</v>
      </c>
      <c r="AD521" s="66">
        <v>0</v>
      </c>
      <c r="AE521" s="66">
        <v>0</v>
      </c>
      <c r="AF521" s="66">
        <v>0</v>
      </c>
      <c r="AG521" s="66" t="str">
        <f>VLOOKUP(BHRAF201920[[#This Row],[OrgID]],'Practice Panel'!$A$14:$F$129,4,FALSE)</f>
        <v>Havering</v>
      </c>
      <c r="AH521" s="66" t="str">
        <f>VLOOKUP(BHRAF201920[[#This Row],[OrgID]],'Practice Panel'!$A$14:$F$129,6,FALSE)</f>
        <v>Havering North</v>
      </c>
    </row>
    <row r="522" spans="1:34" x14ac:dyDescent="0.25">
      <c r="A522" s="1" t="s">
        <v>369</v>
      </c>
      <c r="B522" s="65">
        <v>44136</v>
      </c>
      <c r="C522" s="65">
        <v>44139</v>
      </c>
      <c r="D522" s="1" t="s">
        <v>284</v>
      </c>
      <c r="E522" s="66">
        <v>2734</v>
      </c>
      <c r="F522" s="66">
        <v>121</v>
      </c>
      <c r="G522" s="66">
        <v>120</v>
      </c>
      <c r="H522" s="1">
        <v>1</v>
      </c>
      <c r="I522" s="66">
        <v>0</v>
      </c>
      <c r="J522" s="66">
        <v>0</v>
      </c>
      <c r="K522" s="66">
        <v>0</v>
      </c>
      <c r="L522" s="66">
        <v>0</v>
      </c>
      <c r="M522" s="66">
        <v>0</v>
      </c>
      <c r="N522" s="66">
        <v>0</v>
      </c>
      <c r="O522" s="66">
        <v>0</v>
      </c>
      <c r="P522" s="66">
        <v>0</v>
      </c>
      <c r="Q522" s="66">
        <v>0</v>
      </c>
      <c r="R522" s="66">
        <v>0</v>
      </c>
      <c r="S522" s="66">
        <v>0</v>
      </c>
      <c r="T522" s="66">
        <v>0</v>
      </c>
      <c r="U522" s="66">
        <v>2</v>
      </c>
      <c r="V522" s="66">
        <v>0</v>
      </c>
      <c r="W522" s="66">
        <v>0</v>
      </c>
      <c r="X522" s="66">
        <v>0</v>
      </c>
      <c r="Y522" s="66">
        <v>0</v>
      </c>
      <c r="Z522" s="66">
        <v>0</v>
      </c>
      <c r="AA522" s="66">
        <v>0</v>
      </c>
      <c r="AB522" s="66">
        <v>0</v>
      </c>
      <c r="AC522" s="66">
        <v>6</v>
      </c>
      <c r="AD522" s="66">
        <v>0</v>
      </c>
      <c r="AE522" s="66">
        <v>0</v>
      </c>
      <c r="AF522" s="66">
        <v>0</v>
      </c>
      <c r="AG522" s="66" t="str">
        <f>VLOOKUP(BHRAF201920[[#This Row],[OrgID]],'Practice Panel'!$A$14:$F$129,4,FALSE)</f>
        <v>Havering</v>
      </c>
      <c r="AH522" s="66" t="str">
        <f>VLOOKUP(BHRAF201920[[#This Row],[OrgID]],'Practice Panel'!$A$14:$F$129,6,FALSE)</f>
        <v>Havering Crest</v>
      </c>
    </row>
    <row r="523" spans="1:34" x14ac:dyDescent="0.25">
      <c r="A523" s="1" t="s">
        <v>369</v>
      </c>
      <c r="B523" s="65">
        <v>44136</v>
      </c>
      <c r="C523" s="65">
        <v>44139</v>
      </c>
      <c r="D523" s="1" t="s">
        <v>336</v>
      </c>
      <c r="E523" s="66">
        <v>4169</v>
      </c>
      <c r="F523" s="66">
        <v>27</v>
      </c>
      <c r="G523" s="66">
        <v>26</v>
      </c>
      <c r="H523" s="1">
        <v>1</v>
      </c>
      <c r="I523" s="66">
        <v>1</v>
      </c>
      <c r="J523" s="66">
        <v>0</v>
      </c>
      <c r="K523" s="66">
        <v>0</v>
      </c>
      <c r="L523" s="66">
        <v>0</v>
      </c>
      <c r="M523" s="66">
        <v>0</v>
      </c>
      <c r="N523" s="66">
        <v>0</v>
      </c>
      <c r="O523" s="66">
        <v>0</v>
      </c>
      <c r="P523" s="66">
        <v>0</v>
      </c>
      <c r="Q523" s="66">
        <v>0</v>
      </c>
      <c r="R523" s="66">
        <v>0</v>
      </c>
      <c r="S523" s="66">
        <v>0</v>
      </c>
      <c r="T523" s="66">
        <v>0</v>
      </c>
      <c r="U523" s="66">
        <v>2</v>
      </c>
      <c r="V523" s="66">
        <v>0</v>
      </c>
      <c r="W523" s="66">
        <v>0</v>
      </c>
      <c r="X523" s="66">
        <v>0</v>
      </c>
      <c r="Y523" s="66">
        <v>0</v>
      </c>
      <c r="Z523" s="66">
        <v>0</v>
      </c>
      <c r="AA523" s="66">
        <v>0</v>
      </c>
      <c r="AB523" s="66">
        <v>0</v>
      </c>
      <c r="AC523" s="66">
        <v>8</v>
      </c>
      <c r="AD523" s="66">
        <v>0</v>
      </c>
      <c r="AE523" s="66">
        <v>0</v>
      </c>
      <c r="AF523" s="66">
        <v>0</v>
      </c>
      <c r="AG523" s="66" t="str">
        <f>VLOOKUP(BHRAF201920[[#This Row],[OrgID]],'Practice Panel'!$A$14:$F$129,4,FALSE)</f>
        <v>Havering</v>
      </c>
      <c r="AH523" s="66" t="str">
        <f>VLOOKUP(BHRAF201920[[#This Row],[OrgID]],'Practice Panel'!$A$14:$F$129,6,FALSE)</f>
        <v>Havering South</v>
      </c>
    </row>
    <row r="524" spans="1:34" x14ac:dyDescent="0.25">
      <c r="A524" s="1" t="s">
        <v>369</v>
      </c>
      <c r="B524" s="65">
        <v>44136</v>
      </c>
      <c r="C524" s="65">
        <v>44139</v>
      </c>
      <c r="D524" s="1" t="s">
        <v>326</v>
      </c>
      <c r="E524" s="66">
        <v>5541</v>
      </c>
      <c r="F524" s="66">
        <v>33</v>
      </c>
      <c r="G524" s="66">
        <v>32</v>
      </c>
      <c r="H524" s="1">
        <v>1</v>
      </c>
      <c r="I524" s="66">
        <v>0</v>
      </c>
      <c r="J524" s="66">
        <v>0</v>
      </c>
      <c r="K524" s="66">
        <v>0</v>
      </c>
      <c r="L524" s="66">
        <v>0</v>
      </c>
      <c r="M524" s="66">
        <v>0</v>
      </c>
      <c r="N524" s="66">
        <v>0</v>
      </c>
      <c r="O524" s="66">
        <v>0</v>
      </c>
      <c r="P524" s="66">
        <v>0</v>
      </c>
      <c r="Q524" s="66">
        <v>0</v>
      </c>
      <c r="R524" s="66">
        <v>0</v>
      </c>
      <c r="S524" s="66">
        <v>0</v>
      </c>
      <c r="T524" s="66">
        <v>0</v>
      </c>
      <c r="U524" s="66">
        <v>1</v>
      </c>
      <c r="V524" s="66">
        <v>0</v>
      </c>
      <c r="W524" s="66">
        <v>0</v>
      </c>
      <c r="X524" s="66">
        <v>0</v>
      </c>
      <c r="Y524" s="66">
        <v>0</v>
      </c>
      <c r="Z524" s="66">
        <v>0</v>
      </c>
      <c r="AA524" s="66">
        <v>0</v>
      </c>
      <c r="AB524" s="66">
        <v>0</v>
      </c>
      <c r="AC524" s="66">
        <v>23</v>
      </c>
      <c r="AD524" s="66">
        <v>0</v>
      </c>
      <c r="AE524" s="66">
        <v>0</v>
      </c>
      <c r="AF524" s="66">
        <v>0</v>
      </c>
      <c r="AG524" s="66" t="str">
        <f>VLOOKUP(BHRAF201920[[#This Row],[OrgID]],'Practice Panel'!$A$14:$F$129,4,FALSE)</f>
        <v>Havering</v>
      </c>
      <c r="AH524" s="66" t="str">
        <f>VLOOKUP(BHRAF201920[[#This Row],[OrgID]],'Practice Panel'!$A$14:$F$129,6,FALSE)</f>
        <v>Havering North</v>
      </c>
    </row>
    <row r="525" spans="1:34" x14ac:dyDescent="0.25">
      <c r="A525" s="1" t="s">
        <v>369</v>
      </c>
      <c r="B525" s="65">
        <v>44136</v>
      </c>
      <c r="C525" s="65">
        <v>44139</v>
      </c>
      <c r="D525" s="1" t="s">
        <v>100</v>
      </c>
      <c r="E525" s="66">
        <v>7269</v>
      </c>
      <c r="F525" s="66">
        <v>34</v>
      </c>
      <c r="G525" s="66">
        <v>34</v>
      </c>
      <c r="H525" s="1">
        <v>0</v>
      </c>
      <c r="I525" s="66">
        <v>0</v>
      </c>
      <c r="J525" s="66">
        <v>0</v>
      </c>
      <c r="K525" s="66">
        <v>0</v>
      </c>
      <c r="L525" s="66">
        <v>0</v>
      </c>
      <c r="M525" s="66">
        <v>0</v>
      </c>
      <c r="N525" s="66">
        <v>0</v>
      </c>
      <c r="O525" s="66">
        <v>0</v>
      </c>
      <c r="P525" s="66">
        <v>0</v>
      </c>
      <c r="Q525" s="66">
        <v>0</v>
      </c>
      <c r="R525" s="66">
        <v>0</v>
      </c>
      <c r="S525" s="66">
        <v>0</v>
      </c>
      <c r="T525" s="66">
        <v>0</v>
      </c>
      <c r="U525" s="66">
        <v>4</v>
      </c>
      <c r="V525" s="66">
        <v>0</v>
      </c>
      <c r="W525" s="66">
        <v>0</v>
      </c>
      <c r="X525" s="66">
        <v>0</v>
      </c>
      <c r="Y525" s="66">
        <v>0</v>
      </c>
      <c r="Z525" s="66">
        <v>0</v>
      </c>
      <c r="AA525" s="66">
        <v>0</v>
      </c>
      <c r="AB525" s="66">
        <v>0</v>
      </c>
      <c r="AC525" s="66">
        <v>4</v>
      </c>
      <c r="AD525" s="66">
        <v>0</v>
      </c>
      <c r="AE525" s="66">
        <v>0</v>
      </c>
      <c r="AF525" s="66">
        <v>0</v>
      </c>
      <c r="AG525" s="66" t="str">
        <f>VLOOKUP(BHRAF201920[[#This Row],[OrgID]],'Practice Panel'!$A$14:$F$129,4,FALSE)</f>
        <v>Redbridge</v>
      </c>
      <c r="AH525" s="66" t="str">
        <f>VLOOKUP(BHRAF201920[[#This Row],[OrgID]],'Practice Panel'!$A$14:$F$129,6,FALSE)</f>
        <v>Loxford</v>
      </c>
    </row>
    <row r="526" spans="1:34" x14ac:dyDescent="0.25">
      <c r="A526" s="1" t="s">
        <v>369</v>
      </c>
      <c r="B526" s="65">
        <v>44136</v>
      </c>
      <c r="C526" s="65">
        <v>44139</v>
      </c>
      <c r="D526" s="1" t="s">
        <v>294</v>
      </c>
      <c r="E526" s="66">
        <v>2529</v>
      </c>
      <c r="F526" s="66">
        <v>61</v>
      </c>
      <c r="G526" s="66">
        <v>61</v>
      </c>
      <c r="H526" s="1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1</v>
      </c>
      <c r="V526" s="66">
        <v>0</v>
      </c>
      <c r="W526" s="66">
        <v>0</v>
      </c>
      <c r="X526" s="66">
        <v>0</v>
      </c>
      <c r="Y526" s="66">
        <v>0</v>
      </c>
      <c r="Z526" s="66">
        <v>0</v>
      </c>
      <c r="AA526" s="66">
        <v>0</v>
      </c>
      <c r="AB526" s="66">
        <v>0</v>
      </c>
      <c r="AC526" s="66">
        <v>6</v>
      </c>
      <c r="AD526" s="66">
        <v>0</v>
      </c>
      <c r="AE526" s="66">
        <v>0</v>
      </c>
      <c r="AF526" s="66">
        <v>0</v>
      </c>
      <c r="AG526" s="66" t="str">
        <f>VLOOKUP(BHRAF201920[[#This Row],[OrgID]],'Practice Panel'!$A$14:$F$129,4,FALSE)</f>
        <v>Havering</v>
      </c>
      <c r="AH526" s="66" t="str">
        <f>VLOOKUP(BHRAF201920[[#This Row],[OrgID]],'Practice Panel'!$A$14:$F$129,6,FALSE)</f>
        <v>Havering Crest</v>
      </c>
    </row>
    <row r="527" spans="1:34" x14ac:dyDescent="0.25">
      <c r="A527" s="1" t="s">
        <v>369</v>
      </c>
      <c r="B527" s="65">
        <v>44136</v>
      </c>
      <c r="C527" s="65">
        <v>44139</v>
      </c>
      <c r="D527" s="1" t="s">
        <v>310</v>
      </c>
      <c r="E527" s="66">
        <v>1383</v>
      </c>
      <c r="F527" s="66">
        <v>4</v>
      </c>
      <c r="G527" s="66">
        <v>4</v>
      </c>
      <c r="H527" s="1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1</v>
      </c>
      <c r="V527" s="66">
        <v>0</v>
      </c>
      <c r="W527" s="66">
        <v>0</v>
      </c>
      <c r="X527" s="66">
        <v>0</v>
      </c>
      <c r="Y527" s="66">
        <v>0</v>
      </c>
      <c r="Z527" s="66">
        <v>0</v>
      </c>
      <c r="AA527" s="66">
        <v>0</v>
      </c>
      <c r="AB527" s="66">
        <v>0</v>
      </c>
      <c r="AC527" s="66">
        <v>3</v>
      </c>
      <c r="AD527" s="66">
        <v>0</v>
      </c>
      <c r="AE527" s="66">
        <v>0</v>
      </c>
      <c r="AF527" s="66">
        <v>0</v>
      </c>
      <c r="AG527" s="66" t="str">
        <f>VLOOKUP(BHRAF201920[[#This Row],[OrgID]],'Practice Panel'!$A$14:$F$129,4,FALSE)</f>
        <v>Havering</v>
      </c>
      <c r="AH527" s="66" t="str">
        <f>VLOOKUP(BHRAF201920[[#This Row],[OrgID]],'Practice Panel'!$A$14:$F$129,6,FALSE)</f>
        <v>Havering North</v>
      </c>
    </row>
    <row r="528" spans="1:34" x14ac:dyDescent="0.25">
      <c r="A528" s="1" t="s">
        <v>369</v>
      </c>
      <c r="B528" s="65">
        <v>44136</v>
      </c>
      <c r="C528" s="65">
        <v>44139</v>
      </c>
      <c r="D528" s="1" t="s">
        <v>47</v>
      </c>
      <c r="E528" s="66">
        <v>1095</v>
      </c>
      <c r="F528" s="66">
        <v>5</v>
      </c>
      <c r="G528" s="66">
        <v>5</v>
      </c>
      <c r="H528" s="1">
        <v>0</v>
      </c>
      <c r="I528" s="66">
        <v>0</v>
      </c>
      <c r="J528" s="66">
        <v>0</v>
      </c>
      <c r="K528" s="66">
        <v>0</v>
      </c>
      <c r="L528" s="66">
        <v>0</v>
      </c>
      <c r="M528" s="66">
        <v>0</v>
      </c>
      <c r="N528" s="66">
        <v>0</v>
      </c>
      <c r="O528" s="66">
        <v>0</v>
      </c>
      <c r="P528" s="66">
        <v>0</v>
      </c>
      <c r="Q528" s="66">
        <v>0</v>
      </c>
      <c r="R528" s="66">
        <v>0</v>
      </c>
      <c r="S528" s="66">
        <v>0</v>
      </c>
      <c r="T528" s="66">
        <v>0</v>
      </c>
      <c r="U528" s="66">
        <v>1</v>
      </c>
      <c r="V528" s="66">
        <v>0</v>
      </c>
      <c r="W528" s="66">
        <v>0</v>
      </c>
      <c r="X528" s="66">
        <v>0</v>
      </c>
      <c r="Y528" s="66">
        <v>0</v>
      </c>
      <c r="Z528" s="66">
        <v>0</v>
      </c>
      <c r="AA528" s="66">
        <v>0</v>
      </c>
      <c r="AB528" s="66">
        <v>0</v>
      </c>
      <c r="AC528" s="66">
        <v>4</v>
      </c>
      <c r="AD528" s="66">
        <v>0</v>
      </c>
      <c r="AE528" s="66">
        <v>0</v>
      </c>
      <c r="AF528" s="66">
        <v>0</v>
      </c>
      <c r="AG528" s="66" t="str">
        <f>VLOOKUP(BHRAF201920[[#This Row],[OrgID]],'Practice Panel'!$A$14:$F$129,4,FALSE)</f>
        <v>Redbridge</v>
      </c>
      <c r="AH528" s="66" t="str">
        <f>VLOOKUP(BHRAF201920[[#This Row],[OrgID]],'Practice Panel'!$A$14:$F$129,6,FALSE)</f>
        <v>Fairlop</v>
      </c>
    </row>
    <row r="529" spans="1:34" x14ac:dyDescent="0.25">
      <c r="A529" s="1" t="s">
        <v>369</v>
      </c>
      <c r="B529" s="65">
        <v>44136</v>
      </c>
      <c r="C529" s="65">
        <v>44139</v>
      </c>
      <c r="D529" s="1" t="s">
        <v>108</v>
      </c>
      <c r="E529" s="66">
        <v>1059</v>
      </c>
      <c r="F529" s="66">
        <v>6</v>
      </c>
      <c r="G529" s="66">
        <v>6</v>
      </c>
      <c r="H529" s="1">
        <v>0</v>
      </c>
      <c r="I529" s="66">
        <v>0</v>
      </c>
      <c r="J529" s="66">
        <v>0</v>
      </c>
      <c r="K529" s="66">
        <v>0</v>
      </c>
      <c r="L529" s="66">
        <v>0</v>
      </c>
      <c r="M529" s="66">
        <v>0</v>
      </c>
      <c r="N529" s="66">
        <v>0</v>
      </c>
      <c r="O529" s="66">
        <v>0</v>
      </c>
      <c r="P529" s="66">
        <v>0</v>
      </c>
      <c r="Q529" s="66">
        <v>0</v>
      </c>
      <c r="R529" s="66">
        <v>0</v>
      </c>
      <c r="S529" s="66">
        <v>0</v>
      </c>
      <c r="T529" s="66">
        <v>0</v>
      </c>
      <c r="U529" s="66">
        <v>1</v>
      </c>
      <c r="V529" s="66">
        <v>0</v>
      </c>
      <c r="W529" s="66">
        <v>0</v>
      </c>
      <c r="X529" s="66">
        <v>0</v>
      </c>
      <c r="Y529" s="66">
        <v>0</v>
      </c>
      <c r="Z529" s="66">
        <v>0</v>
      </c>
      <c r="AA529" s="66">
        <v>0</v>
      </c>
      <c r="AB529" s="66">
        <v>0</v>
      </c>
      <c r="AC529" s="66">
        <v>5</v>
      </c>
      <c r="AD529" s="66">
        <v>0</v>
      </c>
      <c r="AE529" s="66">
        <v>0</v>
      </c>
      <c r="AF529" s="66">
        <v>0</v>
      </c>
      <c r="AG529" s="66" t="str">
        <f>VLOOKUP(BHRAF201920[[#This Row],[OrgID]],'Practice Panel'!$A$14:$F$129,4,FALSE)</f>
        <v>Redbridge</v>
      </c>
      <c r="AH529" s="66" t="str">
        <f>VLOOKUP(BHRAF201920[[#This Row],[OrgID]],'Practice Panel'!$A$14:$F$129,6,FALSE)</f>
        <v>Fairlop</v>
      </c>
    </row>
    <row r="530" spans="1:34" x14ac:dyDescent="0.25">
      <c r="A530" s="1" t="s">
        <v>369</v>
      </c>
      <c r="B530" s="65">
        <v>44136</v>
      </c>
      <c r="C530" s="65">
        <v>44139</v>
      </c>
      <c r="D530" s="1" t="s">
        <v>344</v>
      </c>
      <c r="E530" s="66">
        <v>8856</v>
      </c>
      <c r="F530" s="66">
        <v>70</v>
      </c>
      <c r="G530" s="66">
        <v>70</v>
      </c>
      <c r="H530" s="1">
        <v>0</v>
      </c>
      <c r="I530" s="66">
        <v>0</v>
      </c>
      <c r="J530" s="66">
        <v>0</v>
      </c>
      <c r="K530" s="66">
        <v>0</v>
      </c>
      <c r="L530" s="66">
        <v>0</v>
      </c>
      <c r="M530" s="66">
        <v>0</v>
      </c>
      <c r="N530" s="66">
        <v>0</v>
      </c>
      <c r="O530" s="66">
        <v>0</v>
      </c>
      <c r="P530" s="66">
        <v>0</v>
      </c>
      <c r="Q530" s="66">
        <v>0</v>
      </c>
      <c r="R530" s="66">
        <v>0</v>
      </c>
      <c r="S530" s="66">
        <v>0</v>
      </c>
      <c r="T530" s="66">
        <v>0</v>
      </c>
      <c r="U530" s="66">
        <v>3</v>
      </c>
      <c r="V530" s="66">
        <v>0</v>
      </c>
      <c r="W530" s="66">
        <v>0</v>
      </c>
      <c r="X530" s="66">
        <v>0</v>
      </c>
      <c r="Y530" s="66">
        <v>0</v>
      </c>
      <c r="Z530" s="66">
        <v>0</v>
      </c>
      <c r="AA530" s="66">
        <v>0</v>
      </c>
      <c r="AB530" s="66">
        <v>0</v>
      </c>
      <c r="AC530" s="66">
        <v>15</v>
      </c>
      <c r="AD530" s="66">
        <v>0</v>
      </c>
      <c r="AE530" s="66">
        <v>0</v>
      </c>
      <c r="AF530" s="66">
        <v>0</v>
      </c>
      <c r="AG530" s="66" t="str">
        <f>VLOOKUP(BHRAF201920[[#This Row],[OrgID]],'Practice Panel'!$A$14:$F$129,4,FALSE)</f>
        <v>Havering</v>
      </c>
      <c r="AH530" s="66" t="str">
        <f>VLOOKUP(BHRAF201920[[#This Row],[OrgID]],'Practice Panel'!$A$14:$F$129,6,FALSE)</f>
        <v>Havering South</v>
      </c>
    </row>
    <row r="531" spans="1:34" x14ac:dyDescent="0.25">
      <c r="A531" s="1" t="s">
        <v>369</v>
      </c>
      <c r="B531" s="65">
        <v>44136</v>
      </c>
      <c r="C531" s="65">
        <v>44139</v>
      </c>
      <c r="D531" s="1" t="s">
        <v>208</v>
      </c>
      <c r="E531" s="66">
        <v>2840</v>
      </c>
      <c r="F531" s="66">
        <v>35</v>
      </c>
      <c r="G531" s="66">
        <v>35</v>
      </c>
      <c r="H531" s="1">
        <v>0</v>
      </c>
      <c r="I531" s="66">
        <v>0</v>
      </c>
      <c r="J531" s="66">
        <v>0</v>
      </c>
      <c r="K531" s="66">
        <v>0</v>
      </c>
      <c r="L531" s="66">
        <v>0</v>
      </c>
      <c r="M531" s="66">
        <v>0</v>
      </c>
      <c r="N531" s="66">
        <v>0</v>
      </c>
      <c r="O531" s="66">
        <v>0</v>
      </c>
      <c r="P531" s="66">
        <v>0</v>
      </c>
      <c r="Q531" s="66">
        <v>0</v>
      </c>
      <c r="R531" s="66">
        <v>0</v>
      </c>
      <c r="S531" s="66">
        <v>0</v>
      </c>
      <c r="T531" s="66">
        <v>0</v>
      </c>
      <c r="U531" s="66">
        <v>1</v>
      </c>
      <c r="V531" s="66">
        <v>1</v>
      </c>
      <c r="W531" s="66">
        <v>0</v>
      </c>
      <c r="X531" s="66">
        <v>0</v>
      </c>
      <c r="Y531" s="66">
        <v>0</v>
      </c>
      <c r="Z531" s="66">
        <v>0</v>
      </c>
      <c r="AA531" s="66">
        <v>0</v>
      </c>
      <c r="AB531" s="66">
        <v>0</v>
      </c>
      <c r="AC531" s="66">
        <v>7</v>
      </c>
      <c r="AD531" s="66">
        <v>0</v>
      </c>
      <c r="AE531" s="66">
        <v>1</v>
      </c>
      <c r="AF531" s="66">
        <v>0</v>
      </c>
      <c r="AG531" s="66" t="str">
        <f>VLOOKUP(BHRAF201920[[#This Row],[OrgID]],'Practice Panel'!$A$14:$F$129,4,FALSE)</f>
        <v>Barking</v>
      </c>
      <c r="AH531" s="66" t="str">
        <f>VLOOKUP(BHRAF201920[[#This Row],[OrgID]],'Practice Panel'!$A$14:$F$129,6,FALSE)</f>
        <v>East One</v>
      </c>
    </row>
    <row r="532" spans="1:34" x14ac:dyDescent="0.25">
      <c r="A532" s="1" t="s">
        <v>369</v>
      </c>
      <c r="B532" s="65">
        <v>44136</v>
      </c>
      <c r="C532" s="65">
        <v>44139</v>
      </c>
      <c r="D532" s="1" t="s">
        <v>306</v>
      </c>
      <c r="E532" s="66">
        <v>3558</v>
      </c>
      <c r="F532" s="66">
        <v>13</v>
      </c>
      <c r="G532" s="66">
        <v>13</v>
      </c>
      <c r="H532" s="1">
        <v>0</v>
      </c>
      <c r="I532" s="66">
        <v>0</v>
      </c>
      <c r="J532" s="66">
        <v>0</v>
      </c>
      <c r="K532" s="66">
        <v>0</v>
      </c>
      <c r="L532" s="66">
        <v>0</v>
      </c>
      <c r="M532" s="66">
        <v>0</v>
      </c>
      <c r="N532" s="66">
        <v>0</v>
      </c>
      <c r="O532" s="66">
        <v>0</v>
      </c>
      <c r="P532" s="66">
        <v>0</v>
      </c>
      <c r="Q532" s="66">
        <v>0</v>
      </c>
      <c r="R532" s="66">
        <v>0</v>
      </c>
      <c r="S532" s="66">
        <v>0</v>
      </c>
      <c r="T532" s="66">
        <v>0</v>
      </c>
      <c r="U532" s="66">
        <v>2</v>
      </c>
      <c r="V532" s="66">
        <v>0</v>
      </c>
      <c r="W532" s="66">
        <v>0</v>
      </c>
      <c r="X532" s="66">
        <v>0</v>
      </c>
      <c r="Y532" s="66">
        <v>0</v>
      </c>
      <c r="Z532" s="66">
        <v>0</v>
      </c>
      <c r="AA532" s="66">
        <v>0</v>
      </c>
      <c r="AB532" s="66">
        <v>0</v>
      </c>
      <c r="AC532" s="66">
        <v>12</v>
      </c>
      <c r="AD532" s="66">
        <v>0</v>
      </c>
      <c r="AE532" s="66">
        <v>0</v>
      </c>
      <c r="AF532" s="66">
        <v>0</v>
      </c>
      <c r="AG532" s="66" t="str">
        <f>VLOOKUP(BHRAF201920[[#This Row],[OrgID]],'Practice Panel'!$A$14:$F$129,4,FALSE)</f>
        <v>Havering</v>
      </c>
      <c r="AH532" s="66" t="str">
        <f>VLOOKUP(BHRAF201920[[#This Row],[OrgID]],'Practice Panel'!$A$14:$F$129,6,FALSE)</f>
        <v>Havering North</v>
      </c>
    </row>
    <row r="533" spans="1:34" x14ac:dyDescent="0.25">
      <c r="A533" s="1" t="s">
        <v>369</v>
      </c>
      <c r="B533" s="65">
        <v>44136</v>
      </c>
      <c r="C533" s="65">
        <v>44139</v>
      </c>
      <c r="D533" s="1" t="s">
        <v>338</v>
      </c>
      <c r="E533" s="66">
        <v>6042</v>
      </c>
      <c r="F533" s="66">
        <v>78</v>
      </c>
      <c r="G533" s="66">
        <v>78</v>
      </c>
      <c r="H533" s="1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3</v>
      </c>
      <c r="V533" s="66">
        <v>1</v>
      </c>
      <c r="W533" s="66">
        <v>0</v>
      </c>
      <c r="X533" s="66">
        <v>0</v>
      </c>
      <c r="Y533" s="66">
        <v>0</v>
      </c>
      <c r="Z533" s="66">
        <v>0</v>
      </c>
      <c r="AA533" s="66">
        <v>0</v>
      </c>
      <c r="AB533" s="66">
        <v>0</v>
      </c>
      <c r="AC533" s="66">
        <v>19</v>
      </c>
      <c r="AD533" s="66">
        <v>0</v>
      </c>
      <c r="AE533" s="66">
        <v>1</v>
      </c>
      <c r="AF533" s="66">
        <v>0</v>
      </c>
      <c r="AG533" s="66" t="str">
        <f>VLOOKUP(BHRAF201920[[#This Row],[OrgID]],'Practice Panel'!$A$14:$F$129,4,FALSE)</f>
        <v>Havering</v>
      </c>
      <c r="AH533" s="66" t="str">
        <f>VLOOKUP(BHRAF201920[[#This Row],[OrgID]],'Practice Panel'!$A$14:$F$129,6,FALSE)</f>
        <v>Havering South</v>
      </c>
    </row>
    <row r="534" spans="1:34" x14ac:dyDescent="0.25">
      <c r="A534" s="1" t="s">
        <v>369</v>
      </c>
      <c r="B534" s="65">
        <v>44136</v>
      </c>
      <c r="C534" s="65">
        <v>44139</v>
      </c>
      <c r="D534" s="1" t="s">
        <v>320</v>
      </c>
      <c r="E534" s="66">
        <v>4736</v>
      </c>
      <c r="F534" s="66">
        <v>18</v>
      </c>
      <c r="G534" s="66">
        <v>18</v>
      </c>
      <c r="H534" s="1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3</v>
      </c>
      <c r="V534" s="66">
        <v>0</v>
      </c>
      <c r="W534" s="66">
        <v>0</v>
      </c>
      <c r="X534" s="66">
        <v>0</v>
      </c>
      <c r="Y534" s="66">
        <v>0</v>
      </c>
      <c r="Z534" s="66">
        <v>0</v>
      </c>
      <c r="AA534" s="66">
        <v>0</v>
      </c>
      <c r="AB534" s="66">
        <v>0</v>
      </c>
      <c r="AC534" s="66">
        <v>23</v>
      </c>
      <c r="AD534" s="66">
        <v>0</v>
      </c>
      <c r="AE534" s="66">
        <v>0</v>
      </c>
      <c r="AF534" s="66">
        <v>0</v>
      </c>
      <c r="AG534" s="66" t="str">
        <f>VLOOKUP(BHRAF201920[[#This Row],[OrgID]],'Practice Panel'!$A$14:$F$129,4,FALSE)</f>
        <v>Havering</v>
      </c>
      <c r="AH534" s="66" t="str">
        <f>VLOOKUP(BHRAF201920[[#This Row],[OrgID]],'Practice Panel'!$A$14:$F$129,6,FALSE)</f>
        <v>Havering North</v>
      </c>
    </row>
    <row r="535" spans="1:34" x14ac:dyDescent="0.25">
      <c r="A535" s="1" t="s">
        <v>369</v>
      </c>
      <c r="B535" s="65">
        <v>44136</v>
      </c>
      <c r="C535" s="65">
        <v>44139</v>
      </c>
      <c r="D535" s="1" t="s">
        <v>266</v>
      </c>
      <c r="E535" s="66">
        <v>5322</v>
      </c>
      <c r="F535" s="66">
        <v>3</v>
      </c>
      <c r="G535" s="66">
        <v>3</v>
      </c>
      <c r="H535" s="1">
        <v>0</v>
      </c>
      <c r="I535" s="66">
        <v>0</v>
      </c>
      <c r="J535" s="66">
        <v>0</v>
      </c>
      <c r="K535" s="66">
        <v>0</v>
      </c>
      <c r="L535" s="66">
        <v>0</v>
      </c>
      <c r="M535" s="66">
        <v>0</v>
      </c>
      <c r="N535" s="66">
        <v>0</v>
      </c>
      <c r="O535" s="66">
        <v>0</v>
      </c>
      <c r="P535" s="66">
        <v>0</v>
      </c>
      <c r="Q535" s="66">
        <v>0</v>
      </c>
      <c r="R535" s="66">
        <v>0</v>
      </c>
      <c r="S535" s="66">
        <v>0</v>
      </c>
      <c r="T535" s="66">
        <v>0</v>
      </c>
      <c r="U535" s="66">
        <v>1</v>
      </c>
      <c r="V535" s="66">
        <v>0</v>
      </c>
      <c r="W535" s="66">
        <v>0</v>
      </c>
      <c r="X535" s="66">
        <v>0</v>
      </c>
      <c r="Y535" s="66">
        <v>0</v>
      </c>
      <c r="Z535" s="66">
        <v>0</v>
      </c>
      <c r="AA535" s="66">
        <v>0</v>
      </c>
      <c r="AB535" s="66">
        <v>0</v>
      </c>
      <c r="AC535" s="66">
        <v>4</v>
      </c>
      <c r="AD535" s="66">
        <v>0</v>
      </c>
      <c r="AE535" s="66">
        <v>0</v>
      </c>
      <c r="AF535" s="66">
        <v>0</v>
      </c>
      <c r="AG535" s="66" t="str">
        <f>VLOOKUP(BHRAF201920[[#This Row],[OrgID]],'Practice Panel'!$A$14:$F$129,4,FALSE)</f>
        <v>Barking</v>
      </c>
      <c r="AH535" s="66" t="str">
        <f>VLOOKUP(BHRAF201920[[#This Row],[OrgID]],'Practice Panel'!$A$14:$F$129,6,FALSE)</f>
        <v>North</v>
      </c>
    </row>
    <row r="536" spans="1:34" x14ac:dyDescent="0.25">
      <c r="A536" s="1" t="s">
        <v>369</v>
      </c>
      <c r="B536" s="65">
        <v>44136</v>
      </c>
      <c r="C536" s="65">
        <v>44139</v>
      </c>
      <c r="D536" s="1" t="s">
        <v>220</v>
      </c>
      <c r="E536" s="66">
        <v>1168</v>
      </c>
      <c r="F536" s="66">
        <v>47</v>
      </c>
      <c r="G536" s="66">
        <v>47</v>
      </c>
      <c r="H536" s="1">
        <v>0</v>
      </c>
      <c r="I536" s="66">
        <v>0</v>
      </c>
      <c r="J536" s="66">
        <v>0</v>
      </c>
      <c r="K536" s="66">
        <v>0</v>
      </c>
      <c r="L536" s="66">
        <v>0</v>
      </c>
      <c r="M536" s="66">
        <v>0</v>
      </c>
      <c r="N536" s="66">
        <v>0</v>
      </c>
      <c r="O536" s="66">
        <v>0</v>
      </c>
      <c r="P536" s="66">
        <v>0</v>
      </c>
      <c r="Q536" s="66">
        <v>0</v>
      </c>
      <c r="R536" s="66">
        <v>0</v>
      </c>
      <c r="S536" s="66">
        <v>1</v>
      </c>
      <c r="T536" s="66">
        <v>0</v>
      </c>
      <c r="U536" s="66">
        <v>1</v>
      </c>
      <c r="V536" s="66">
        <v>0</v>
      </c>
      <c r="W536" s="66">
        <v>0</v>
      </c>
      <c r="X536" s="66">
        <v>0</v>
      </c>
      <c r="Y536" s="66">
        <v>0</v>
      </c>
      <c r="Z536" s="66">
        <v>0</v>
      </c>
      <c r="AA536" s="66">
        <v>0</v>
      </c>
      <c r="AB536" s="66">
        <v>0</v>
      </c>
      <c r="AC536" s="66">
        <v>6</v>
      </c>
      <c r="AD536" s="66">
        <v>0</v>
      </c>
      <c r="AE536" s="66">
        <v>0</v>
      </c>
      <c r="AF536" s="66">
        <v>0</v>
      </c>
      <c r="AG536" s="66" t="str">
        <f>VLOOKUP(BHRAF201920[[#This Row],[OrgID]],'Practice Panel'!$A$14:$F$129,4,FALSE)</f>
        <v>Barking</v>
      </c>
      <c r="AH536" s="66" t="str">
        <f>VLOOKUP(BHRAF201920[[#This Row],[OrgID]],'Practice Panel'!$A$14:$F$129,6,FALSE)</f>
        <v>East One</v>
      </c>
    </row>
    <row r="537" spans="1:34" x14ac:dyDescent="0.25">
      <c r="A537" s="1" t="s">
        <v>369</v>
      </c>
      <c r="B537" s="65">
        <v>44136</v>
      </c>
      <c r="C537" s="65">
        <v>44139</v>
      </c>
      <c r="D537" s="1" t="s">
        <v>352</v>
      </c>
      <c r="E537" s="66">
        <v>1542</v>
      </c>
      <c r="F537" s="66">
        <v>37</v>
      </c>
      <c r="G537" s="66">
        <v>37</v>
      </c>
      <c r="H537" s="1">
        <v>0</v>
      </c>
      <c r="I537" s="66">
        <v>0</v>
      </c>
      <c r="J537" s="66">
        <v>0</v>
      </c>
      <c r="K537" s="66">
        <v>0</v>
      </c>
      <c r="L537" s="66">
        <v>0</v>
      </c>
      <c r="M537" s="66">
        <v>0</v>
      </c>
      <c r="N537" s="66">
        <v>0</v>
      </c>
      <c r="O537" s="66">
        <v>0</v>
      </c>
      <c r="P537" s="66">
        <v>0</v>
      </c>
      <c r="Q537" s="66">
        <v>0</v>
      </c>
      <c r="R537" s="66">
        <v>0</v>
      </c>
      <c r="S537" s="66">
        <v>0</v>
      </c>
      <c r="T537" s="66">
        <v>0</v>
      </c>
      <c r="U537" s="66">
        <v>1</v>
      </c>
      <c r="V537" s="66">
        <v>0</v>
      </c>
      <c r="W537" s="66">
        <v>0</v>
      </c>
      <c r="X537" s="66">
        <v>0</v>
      </c>
      <c r="Y537" s="66">
        <v>0</v>
      </c>
      <c r="Z537" s="66">
        <v>0</v>
      </c>
      <c r="AA537" s="66">
        <v>0</v>
      </c>
      <c r="AB537" s="66">
        <v>0</v>
      </c>
      <c r="AC537" s="66">
        <v>1</v>
      </c>
      <c r="AD537" s="66">
        <v>0</v>
      </c>
      <c r="AE537" s="66">
        <v>0</v>
      </c>
      <c r="AF537" s="66">
        <v>0</v>
      </c>
      <c r="AG537" s="66" t="str">
        <f>VLOOKUP(BHRAF201920[[#This Row],[OrgID]],'Practice Panel'!$A$14:$F$129,4,FALSE)</f>
        <v>Havering</v>
      </c>
      <c r="AH537" s="66" t="str">
        <f>VLOOKUP(BHRAF201920[[#This Row],[OrgID]],'Practice Panel'!$A$14:$F$129,6,FALSE)</f>
        <v>Havering South</v>
      </c>
    </row>
    <row r="538" spans="1:34" x14ac:dyDescent="0.25">
      <c r="A538" s="1" t="s">
        <v>369</v>
      </c>
      <c r="B538" s="65">
        <v>44136</v>
      </c>
      <c r="C538" s="65">
        <v>44139</v>
      </c>
      <c r="D538" s="1" t="s">
        <v>234</v>
      </c>
      <c r="E538" s="66">
        <v>3165</v>
      </c>
      <c r="F538" s="66">
        <v>34</v>
      </c>
      <c r="G538" s="66">
        <v>34</v>
      </c>
      <c r="H538" s="1">
        <v>0</v>
      </c>
      <c r="I538" s="66">
        <v>0</v>
      </c>
      <c r="J538" s="66">
        <v>0</v>
      </c>
      <c r="K538" s="66">
        <v>0</v>
      </c>
      <c r="L538" s="66">
        <v>0</v>
      </c>
      <c r="M538" s="66">
        <v>0</v>
      </c>
      <c r="N538" s="66">
        <v>0</v>
      </c>
      <c r="O538" s="66">
        <v>0</v>
      </c>
      <c r="P538" s="66">
        <v>0</v>
      </c>
      <c r="Q538" s="66">
        <v>0</v>
      </c>
      <c r="R538" s="66">
        <v>0</v>
      </c>
      <c r="S538" s="66">
        <v>0</v>
      </c>
      <c r="T538" s="66">
        <v>0</v>
      </c>
      <c r="U538" s="66">
        <v>1</v>
      </c>
      <c r="V538" s="66">
        <v>0</v>
      </c>
      <c r="W538" s="66">
        <v>0</v>
      </c>
      <c r="X538" s="66">
        <v>0</v>
      </c>
      <c r="Y538" s="66">
        <v>0</v>
      </c>
      <c r="Z538" s="66">
        <v>0</v>
      </c>
      <c r="AA538" s="66">
        <v>0</v>
      </c>
      <c r="AB538" s="66">
        <v>0</v>
      </c>
      <c r="AC538" s="66">
        <v>8</v>
      </c>
      <c r="AD538" s="66">
        <v>0</v>
      </c>
      <c r="AE538" s="66">
        <v>0</v>
      </c>
      <c r="AF538" s="66">
        <v>0</v>
      </c>
      <c r="AG538" s="66" t="str">
        <f>VLOOKUP(BHRAF201920[[#This Row],[OrgID]],'Practice Panel'!$A$14:$F$129,4,FALSE)</f>
        <v>Barking</v>
      </c>
      <c r="AH538" s="66" t="str">
        <f>VLOOKUP(BHRAF201920[[#This Row],[OrgID]],'Practice Panel'!$A$14:$F$129,6,FALSE)</f>
        <v>West</v>
      </c>
    </row>
    <row r="539" spans="1:34" x14ac:dyDescent="0.25">
      <c r="A539" s="1" t="s">
        <v>369</v>
      </c>
      <c r="B539" s="65">
        <v>44136</v>
      </c>
      <c r="C539" s="65">
        <v>44139</v>
      </c>
      <c r="D539" s="1" t="s">
        <v>296</v>
      </c>
      <c r="E539" s="66">
        <v>3743</v>
      </c>
      <c r="F539" s="66">
        <v>0</v>
      </c>
      <c r="G539" s="66">
        <v>0</v>
      </c>
      <c r="H539" s="1">
        <v>0</v>
      </c>
      <c r="I539" s="66">
        <v>0</v>
      </c>
      <c r="J539" s="66">
        <v>0</v>
      </c>
      <c r="K539" s="66">
        <v>0</v>
      </c>
      <c r="L539" s="66">
        <v>0</v>
      </c>
      <c r="M539" s="66">
        <v>0</v>
      </c>
      <c r="N539" s="66">
        <v>0</v>
      </c>
      <c r="O539" s="66">
        <v>0</v>
      </c>
      <c r="P539" s="66">
        <v>0</v>
      </c>
      <c r="Q539" s="66">
        <v>0</v>
      </c>
      <c r="R539" s="66">
        <v>0</v>
      </c>
      <c r="S539" s="66">
        <v>0</v>
      </c>
      <c r="T539" s="66">
        <v>0</v>
      </c>
      <c r="U539" s="66">
        <v>0</v>
      </c>
      <c r="V539" s="66">
        <v>0</v>
      </c>
      <c r="W539" s="66">
        <v>2</v>
      </c>
      <c r="X539" s="66">
        <v>0</v>
      </c>
      <c r="Y539" s="66">
        <v>0</v>
      </c>
      <c r="Z539" s="66">
        <v>1</v>
      </c>
      <c r="AA539" s="66">
        <v>0</v>
      </c>
      <c r="AB539" s="66">
        <v>0</v>
      </c>
      <c r="AC539" s="66">
        <v>2</v>
      </c>
      <c r="AD539" s="66">
        <v>0</v>
      </c>
      <c r="AE539" s="66">
        <v>0</v>
      </c>
      <c r="AF539" s="66">
        <v>0</v>
      </c>
      <c r="AG539" s="66" t="str">
        <f>VLOOKUP(BHRAF201920[[#This Row],[OrgID]],'Practice Panel'!$A$14:$F$129,4,FALSE)</f>
        <v>Havering</v>
      </c>
      <c r="AH539" s="66" t="str">
        <f>VLOOKUP(BHRAF201920[[#This Row],[OrgID]],'Practice Panel'!$A$14:$F$129,6,FALSE)</f>
        <v>Havering Crest</v>
      </c>
    </row>
    <row r="540" spans="1:34" x14ac:dyDescent="0.25">
      <c r="A540" s="1" t="s">
        <v>369</v>
      </c>
      <c r="B540" s="65">
        <v>44136</v>
      </c>
      <c r="C540" s="65">
        <v>44139</v>
      </c>
      <c r="D540" s="1" t="s">
        <v>362</v>
      </c>
      <c r="E540" s="66">
        <v>3716</v>
      </c>
      <c r="F540" s="66">
        <v>42</v>
      </c>
      <c r="G540" s="66">
        <v>39</v>
      </c>
      <c r="H540" s="1">
        <v>1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6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6</v>
      </c>
      <c r="X540" s="66">
        <v>4</v>
      </c>
      <c r="Y540" s="66">
        <v>3</v>
      </c>
      <c r="Z540" s="66">
        <v>6</v>
      </c>
      <c r="AA540" s="66">
        <v>0</v>
      </c>
      <c r="AB540" s="66">
        <v>0</v>
      </c>
      <c r="AC540" s="66">
        <v>6</v>
      </c>
      <c r="AD540" s="66">
        <v>0</v>
      </c>
      <c r="AE540" s="66">
        <v>0</v>
      </c>
      <c r="AF540" s="66">
        <v>0</v>
      </c>
      <c r="AG540" s="66" t="str">
        <f>VLOOKUP(BHRAF201920[[#This Row],[OrgID]],'Practice Panel'!$A$14:$F$129,4,FALSE)</f>
        <v>Havering</v>
      </c>
      <c r="AH540" s="66" t="str">
        <f>VLOOKUP(BHRAF201920[[#This Row],[OrgID]],'Practice Panel'!$A$14:$F$129,6,FALSE)</f>
        <v>Havering South</v>
      </c>
    </row>
    <row r="541" spans="1:34" x14ac:dyDescent="0.25">
      <c r="A541" s="1" t="s">
        <v>369</v>
      </c>
      <c r="B541" s="65">
        <v>44136</v>
      </c>
      <c r="C541" s="65">
        <v>44139</v>
      </c>
      <c r="D541" s="1" t="s">
        <v>237</v>
      </c>
      <c r="E541" s="66">
        <v>1782</v>
      </c>
      <c r="F541" s="66">
        <v>34</v>
      </c>
      <c r="G541" s="66">
        <v>32</v>
      </c>
      <c r="H541" s="1">
        <v>2</v>
      </c>
      <c r="I541" s="66">
        <v>0</v>
      </c>
      <c r="J541" s="66">
        <v>1</v>
      </c>
      <c r="K541" s="66">
        <v>0</v>
      </c>
      <c r="L541" s="66">
        <v>0</v>
      </c>
      <c r="M541" s="66">
        <v>0</v>
      </c>
      <c r="N541" s="66">
        <v>0</v>
      </c>
      <c r="O541" s="66">
        <v>1</v>
      </c>
      <c r="P541" s="66">
        <v>0</v>
      </c>
      <c r="Q541" s="66">
        <v>1</v>
      </c>
      <c r="R541" s="66">
        <v>1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66">
        <v>0</v>
      </c>
      <c r="Z541" s="66">
        <v>0</v>
      </c>
      <c r="AA541" s="66">
        <v>0</v>
      </c>
      <c r="AB541" s="66">
        <v>0</v>
      </c>
      <c r="AC541" s="66">
        <v>5</v>
      </c>
      <c r="AD541" s="66">
        <v>0</v>
      </c>
      <c r="AE541" s="66">
        <v>0</v>
      </c>
      <c r="AF541" s="66">
        <v>0</v>
      </c>
      <c r="AG541" s="66" t="str">
        <f>VLOOKUP(BHRAF201920[[#This Row],[OrgID]],'Practice Panel'!$A$14:$F$129,4,FALSE)</f>
        <v>Barking</v>
      </c>
      <c r="AH541" s="66" t="str">
        <f>VLOOKUP(BHRAF201920[[#This Row],[OrgID]],'Practice Panel'!$A$14:$F$129,6,FALSE)</f>
        <v>West</v>
      </c>
    </row>
    <row r="542" spans="1:34" x14ac:dyDescent="0.25">
      <c r="A542" s="1" t="s">
        <v>369</v>
      </c>
      <c r="B542" s="65">
        <v>44136</v>
      </c>
      <c r="C542" s="65">
        <v>44139</v>
      </c>
      <c r="D542" s="1" t="s">
        <v>111</v>
      </c>
      <c r="E542" s="66">
        <v>6667</v>
      </c>
      <c r="F542" s="66">
        <v>189</v>
      </c>
      <c r="G542" s="66">
        <v>160</v>
      </c>
      <c r="H542" s="1">
        <v>29</v>
      </c>
      <c r="I542" s="66">
        <v>0</v>
      </c>
      <c r="J542" s="66">
        <v>1</v>
      </c>
      <c r="K542" s="66">
        <v>0</v>
      </c>
      <c r="L542" s="66">
        <v>0</v>
      </c>
      <c r="M542" s="66">
        <v>1</v>
      </c>
      <c r="N542" s="66">
        <v>0</v>
      </c>
      <c r="O542" s="66">
        <v>1</v>
      </c>
      <c r="P542" s="66">
        <v>0</v>
      </c>
      <c r="Q542" s="66">
        <v>0</v>
      </c>
      <c r="R542" s="66">
        <v>1</v>
      </c>
      <c r="S542" s="66">
        <v>0</v>
      </c>
      <c r="T542" s="66">
        <v>0</v>
      </c>
      <c r="U542" s="66">
        <v>3</v>
      </c>
      <c r="V542" s="66">
        <v>1</v>
      </c>
      <c r="W542" s="66">
        <v>1</v>
      </c>
      <c r="X542" s="66">
        <v>1</v>
      </c>
      <c r="Y542" s="66">
        <v>1</v>
      </c>
      <c r="Z542" s="66">
        <v>1</v>
      </c>
      <c r="AA542" s="66">
        <v>0</v>
      </c>
      <c r="AB542" s="66">
        <v>0</v>
      </c>
      <c r="AC542" s="66">
        <v>8</v>
      </c>
      <c r="AD542" s="66">
        <v>0</v>
      </c>
      <c r="AE542" s="66">
        <v>1</v>
      </c>
      <c r="AF542" s="66">
        <v>0</v>
      </c>
      <c r="AG542" s="66" t="str">
        <f>VLOOKUP(BHRAF201920[[#This Row],[OrgID]],'Practice Panel'!$A$14:$F$129,4,FALSE)</f>
        <v>Redbridge</v>
      </c>
      <c r="AH542" s="66" t="str">
        <f>VLOOKUP(BHRAF201920[[#This Row],[OrgID]],'Practice Panel'!$A$14:$F$129,6,FALSE)</f>
        <v>NewCross Alliance</v>
      </c>
    </row>
    <row r="543" spans="1:34" x14ac:dyDescent="0.25">
      <c r="A543" s="1" t="s">
        <v>369</v>
      </c>
      <c r="B543" s="65">
        <v>44136</v>
      </c>
      <c r="C543" s="65">
        <v>44139</v>
      </c>
      <c r="D543" s="1" t="s">
        <v>330</v>
      </c>
      <c r="E543" s="66">
        <v>911</v>
      </c>
      <c r="F543" s="66">
        <v>30</v>
      </c>
      <c r="G543" s="66">
        <v>30</v>
      </c>
      <c r="H543" s="1">
        <v>0</v>
      </c>
      <c r="I543" s="66">
        <v>0</v>
      </c>
      <c r="J543" s="66">
        <v>1</v>
      </c>
      <c r="K543" s="66">
        <v>0</v>
      </c>
      <c r="L543" s="66">
        <v>0</v>
      </c>
      <c r="M543" s="66">
        <v>1</v>
      </c>
      <c r="N543" s="66">
        <v>0</v>
      </c>
      <c r="O543" s="66">
        <v>1</v>
      </c>
      <c r="P543" s="66">
        <v>0</v>
      </c>
      <c r="Q543" s="66">
        <v>0</v>
      </c>
      <c r="R543" s="66">
        <v>1</v>
      </c>
      <c r="S543" s="66">
        <v>0</v>
      </c>
      <c r="T543" s="66">
        <v>0</v>
      </c>
      <c r="U543" s="66">
        <v>0</v>
      </c>
      <c r="V543" s="66">
        <v>0</v>
      </c>
      <c r="W543" s="66">
        <v>1</v>
      </c>
      <c r="X543" s="66">
        <v>1</v>
      </c>
      <c r="Y543" s="66">
        <v>1</v>
      </c>
      <c r="Z543" s="66">
        <v>1</v>
      </c>
      <c r="AA543" s="66">
        <v>0</v>
      </c>
      <c r="AB543" s="66">
        <v>0</v>
      </c>
      <c r="AC543" s="66">
        <v>2</v>
      </c>
      <c r="AD543" s="66">
        <v>0</v>
      </c>
      <c r="AE543" s="66">
        <v>0</v>
      </c>
      <c r="AF543" s="66">
        <v>0</v>
      </c>
      <c r="AG543" s="66" t="str">
        <f>VLOOKUP(BHRAF201920[[#This Row],[OrgID]],'Practice Panel'!$A$14:$F$129,4,FALSE)</f>
        <v>Havering</v>
      </c>
      <c r="AH543" s="66" t="str">
        <f>VLOOKUP(BHRAF201920[[#This Row],[OrgID]],'Practice Panel'!$A$14:$F$129,6,FALSE)</f>
        <v>Havering North</v>
      </c>
    </row>
    <row r="544" spans="1:34" x14ac:dyDescent="0.25">
      <c r="A544" s="1" t="s">
        <v>369</v>
      </c>
      <c r="B544" s="65">
        <v>44136</v>
      </c>
      <c r="C544" s="65">
        <v>44139</v>
      </c>
      <c r="D544" s="1" t="s">
        <v>328</v>
      </c>
      <c r="E544" s="66">
        <v>2184</v>
      </c>
      <c r="F544" s="66">
        <v>40</v>
      </c>
      <c r="G544" s="66">
        <v>39</v>
      </c>
      <c r="H544" s="1">
        <v>1</v>
      </c>
      <c r="I544" s="66">
        <v>0</v>
      </c>
      <c r="J544" s="66">
        <v>1</v>
      </c>
      <c r="K544" s="66">
        <v>0</v>
      </c>
      <c r="L544" s="66">
        <v>1</v>
      </c>
      <c r="M544" s="66">
        <v>1</v>
      </c>
      <c r="N544" s="66">
        <v>0</v>
      </c>
      <c r="O544" s="66">
        <v>1</v>
      </c>
      <c r="P544" s="66">
        <v>0</v>
      </c>
      <c r="Q544" s="66">
        <v>0</v>
      </c>
      <c r="R544" s="66">
        <v>1</v>
      </c>
      <c r="S544" s="66">
        <v>0</v>
      </c>
      <c r="T544" s="66">
        <v>0</v>
      </c>
      <c r="U544" s="66">
        <v>0</v>
      </c>
      <c r="V544" s="66">
        <v>0</v>
      </c>
      <c r="W544" s="66">
        <v>1</v>
      </c>
      <c r="X544" s="66">
        <v>0</v>
      </c>
      <c r="Y544" s="66">
        <v>0</v>
      </c>
      <c r="Z544" s="66">
        <v>0</v>
      </c>
      <c r="AA544" s="66">
        <v>0</v>
      </c>
      <c r="AB544" s="66">
        <v>0</v>
      </c>
      <c r="AC544" s="66">
        <v>7</v>
      </c>
      <c r="AD544" s="66">
        <v>0</v>
      </c>
      <c r="AE544" s="66">
        <v>0</v>
      </c>
      <c r="AF544" s="66">
        <v>0</v>
      </c>
      <c r="AG544" s="66" t="str">
        <f>VLOOKUP(BHRAF201920[[#This Row],[OrgID]],'Practice Panel'!$A$14:$F$129,4,FALSE)</f>
        <v>Havering</v>
      </c>
      <c r="AH544" s="66" t="str">
        <f>VLOOKUP(BHRAF201920[[#This Row],[OrgID]],'Practice Panel'!$A$14:$F$129,6,FALSE)</f>
        <v>Havering North</v>
      </c>
    </row>
    <row r="545" spans="1:34" x14ac:dyDescent="0.25">
      <c r="A545" s="1" t="s">
        <v>369</v>
      </c>
      <c r="B545" s="65">
        <v>44136</v>
      </c>
      <c r="C545" s="65">
        <v>44139</v>
      </c>
      <c r="D545" s="1" t="s">
        <v>81</v>
      </c>
      <c r="E545" s="66">
        <v>901</v>
      </c>
      <c r="F545" s="66">
        <v>21</v>
      </c>
      <c r="G545" s="66">
        <v>20</v>
      </c>
      <c r="H545" s="1">
        <v>1</v>
      </c>
      <c r="I545" s="66">
        <v>1</v>
      </c>
      <c r="J545" s="66">
        <v>3</v>
      </c>
      <c r="K545" s="66">
        <v>2</v>
      </c>
      <c r="L545" s="66">
        <v>2</v>
      </c>
      <c r="M545" s="66">
        <v>3</v>
      </c>
      <c r="N545" s="66">
        <v>0</v>
      </c>
      <c r="O545" s="66">
        <v>3</v>
      </c>
      <c r="P545" s="66">
        <v>0</v>
      </c>
      <c r="Q545" s="66">
        <v>2</v>
      </c>
      <c r="R545" s="66">
        <v>3</v>
      </c>
      <c r="S545" s="66">
        <v>1</v>
      </c>
      <c r="T545" s="66">
        <v>0</v>
      </c>
      <c r="U545" s="66">
        <v>0</v>
      </c>
      <c r="V545" s="66">
        <v>0</v>
      </c>
      <c r="W545" s="66">
        <v>2</v>
      </c>
      <c r="X545" s="66">
        <v>1</v>
      </c>
      <c r="Y545" s="66">
        <v>1</v>
      </c>
      <c r="Z545" s="66">
        <v>1</v>
      </c>
      <c r="AA545" s="66">
        <v>0</v>
      </c>
      <c r="AB545" s="66">
        <v>0</v>
      </c>
      <c r="AC545" s="66">
        <v>6</v>
      </c>
      <c r="AD545" s="66">
        <v>1</v>
      </c>
      <c r="AE545" s="66">
        <v>0</v>
      </c>
      <c r="AF545" s="66">
        <v>0</v>
      </c>
      <c r="AG545" s="66" t="str">
        <f>VLOOKUP(BHRAF201920[[#This Row],[OrgID]],'Practice Panel'!$A$14:$F$129,4,FALSE)</f>
        <v>Redbridge</v>
      </c>
      <c r="AH545" s="66" t="str">
        <f>VLOOKUP(BHRAF201920[[#This Row],[OrgID]],'Practice Panel'!$A$14:$F$129,6,FALSE)</f>
        <v>Wanstead &amp; Woodford</v>
      </c>
    </row>
    <row r="546" spans="1:34" x14ac:dyDescent="0.25">
      <c r="A546" s="1" t="s">
        <v>369</v>
      </c>
      <c r="B546" s="65">
        <v>44136</v>
      </c>
      <c r="C546" s="65">
        <v>44139</v>
      </c>
      <c r="D546" s="1" t="s">
        <v>91</v>
      </c>
      <c r="E546" s="66">
        <v>1534</v>
      </c>
      <c r="F546" s="66">
        <v>212</v>
      </c>
      <c r="G546" s="66">
        <v>212</v>
      </c>
      <c r="H546" s="1">
        <v>0</v>
      </c>
      <c r="I546" s="66">
        <v>0</v>
      </c>
      <c r="J546" s="66">
        <v>1</v>
      </c>
      <c r="K546" s="66">
        <v>1</v>
      </c>
      <c r="L546" s="66">
        <v>1</v>
      </c>
      <c r="M546" s="66">
        <v>1</v>
      </c>
      <c r="N546" s="66">
        <v>0</v>
      </c>
      <c r="O546" s="66">
        <v>1</v>
      </c>
      <c r="P546" s="66">
        <v>0</v>
      </c>
      <c r="Q546" s="66">
        <v>0</v>
      </c>
      <c r="R546" s="66">
        <v>1</v>
      </c>
      <c r="S546" s="66">
        <v>0</v>
      </c>
      <c r="T546" s="66">
        <v>0</v>
      </c>
      <c r="U546" s="66">
        <v>0</v>
      </c>
      <c r="V546" s="66">
        <v>0</v>
      </c>
      <c r="W546" s="66">
        <v>0</v>
      </c>
      <c r="X546" s="66">
        <v>0</v>
      </c>
      <c r="Y546" s="66">
        <v>0</v>
      </c>
      <c r="Z546" s="66">
        <v>0</v>
      </c>
      <c r="AA546" s="66">
        <v>0</v>
      </c>
      <c r="AB546" s="66">
        <v>0</v>
      </c>
      <c r="AC546" s="66">
        <v>10</v>
      </c>
      <c r="AD546" s="66">
        <v>1</v>
      </c>
      <c r="AE546" s="66">
        <v>0</v>
      </c>
      <c r="AF546" s="66">
        <v>0</v>
      </c>
      <c r="AG546" s="66" t="str">
        <f>VLOOKUP(BHRAF201920[[#This Row],[OrgID]],'Practice Panel'!$A$14:$F$129,4,FALSE)</f>
        <v>Redbridge</v>
      </c>
      <c r="AH546" s="66" t="str">
        <f>VLOOKUP(BHRAF201920[[#This Row],[OrgID]],'Practice Panel'!$A$14:$F$129,6,FALSE)</f>
        <v>Wanstead &amp; Woodford</v>
      </c>
    </row>
    <row r="547" spans="1:34" x14ac:dyDescent="0.25">
      <c r="A547" s="1" t="s">
        <v>369</v>
      </c>
      <c r="B547" s="65">
        <v>44136</v>
      </c>
      <c r="C547" s="65">
        <v>44139</v>
      </c>
      <c r="D547" s="1" t="s">
        <v>300</v>
      </c>
      <c r="E547" s="66">
        <v>4872</v>
      </c>
      <c r="F547" s="66">
        <v>7</v>
      </c>
      <c r="G547" s="66">
        <v>7</v>
      </c>
      <c r="H547" s="1">
        <v>0</v>
      </c>
      <c r="I547" s="66">
        <v>0</v>
      </c>
      <c r="J547" s="66">
        <v>1</v>
      </c>
      <c r="K547" s="66">
        <v>1</v>
      </c>
      <c r="L547" s="66">
        <v>1</v>
      </c>
      <c r="M547" s="66">
        <v>1</v>
      </c>
      <c r="N547" s="66">
        <v>0</v>
      </c>
      <c r="O547" s="66">
        <v>1</v>
      </c>
      <c r="P547" s="66">
        <v>0</v>
      </c>
      <c r="Q547" s="66">
        <v>1</v>
      </c>
      <c r="R547" s="66">
        <v>1</v>
      </c>
      <c r="S547" s="66">
        <v>1</v>
      </c>
      <c r="T547" s="66">
        <v>0</v>
      </c>
      <c r="U547" s="66">
        <v>4</v>
      </c>
      <c r="V547" s="66">
        <v>0</v>
      </c>
      <c r="W547" s="66">
        <v>1</v>
      </c>
      <c r="X547" s="66">
        <v>0</v>
      </c>
      <c r="Y547" s="66">
        <v>1</v>
      </c>
      <c r="Z547" s="66">
        <v>1</v>
      </c>
      <c r="AA547" s="66">
        <v>0</v>
      </c>
      <c r="AB547" s="66">
        <v>0</v>
      </c>
      <c r="AC547" s="66">
        <v>10</v>
      </c>
      <c r="AD547" s="66">
        <v>1</v>
      </c>
      <c r="AE547" s="66">
        <v>0</v>
      </c>
      <c r="AF547" s="66">
        <v>0</v>
      </c>
      <c r="AG547" s="66" t="str">
        <f>VLOOKUP(BHRAF201920[[#This Row],[OrgID]],'Practice Panel'!$A$14:$F$129,4,FALSE)</f>
        <v>Havering</v>
      </c>
      <c r="AH547" s="66" t="str">
        <f>VLOOKUP(BHRAF201920[[#This Row],[OrgID]],'Practice Panel'!$A$14:$F$129,6,FALSE)</f>
        <v>Havering Marshall</v>
      </c>
    </row>
    <row r="548" spans="1:34" x14ac:dyDescent="0.25">
      <c r="A548" s="1" t="s">
        <v>369</v>
      </c>
      <c r="B548" s="65">
        <v>44136</v>
      </c>
      <c r="C548" s="65">
        <v>44139</v>
      </c>
      <c r="D548" s="1" t="s">
        <v>316</v>
      </c>
      <c r="E548" s="66">
        <v>2905</v>
      </c>
      <c r="F548" s="66">
        <v>11</v>
      </c>
      <c r="G548" s="66">
        <v>10</v>
      </c>
      <c r="H548" s="1">
        <v>1</v>
      </c>
      <c r="I548" s="66">
        <v>0</v>
      </c>
      <c r="J548" s="66">
        <v>1</v>
      </c>
      <c r="K548" s="66">
        <v>1</v>
      </c>
      <c r="L548" s="66">
        <v>1</v>
      </c>
      <c r="M548" s="66">
        <v>1</v>
      </c>
      <c r="N548" s="66">
        <v>0</v>
      </c>
      <c r="O548" s="66">
        <v>1</v>
      </c>
      <c r="P548" s="66">
        <v>0</v>
      </c>
      <c r="Q548" s="66">
        <v>1</v>
      </c>
      <c r="R548" s="66">
        <v>1</v>
      </c>
      <c r="S548" s="66">
        <v>0</v>
      </c>
      <c r="T548" s="66">
        <v>0</v>
      </c>
      <c r="U548" s="66">
        <v>1</v>
      </c>
      <c r="V548" s="66">
        <v>1</v>
      </c>
      <c r="W548" s="66">
        <v>0</v>
      </c>
      <c r="X548" s="66">
        <v>0</v>
      </c>
      <c r="Y548" s="66">
        <v>0</v>
      </c>
      <c r="Z548" s="66">
        <v>0</v>
      </c>
      <c r="AA548" s="66">
        <v>0</v>
      </c>
      <c r="AB548" s="66">
        <v>0</v>
      </c>
      <c r="AC548" s="66">
        <v>4</v>
      </c>
      <c r="AD548" s="66">
        <v>1</v>
      </c>
      <c r="AE548" s="66">
        <v>1</v>
      </c>
      <c r="AF548" s="66">
        <v>0</v>
      </c>
      <c r="AG548" s="66" t="str">
        <f>VLOOKUP(BHRAF201920[[#This Row],[OrgID]],'Practice Panel'!$A$14:$F$129,4,FALSE)</f>
        <v>Havering</v>
      </c>
      <c r="AH548" s="66" t="str">
        <f>VLOOKUP(BHRAF201920[[#This Row],[OrgID]],'Practice Panel'!$A$14:$F$129,6,FALSE)</f>
        <v>Havering North</v>
      </c>
    </row>
    <row r="549" spans="1:34" x14ac:dyDescent="0.25">
      <c r="A549" s="1" t="s">
        <v>369</v>
      </c>
      <c r="B549" s="65">
        <v>44136</v>
      </c>
      <c r="C549" s="65">
        <v>44139</v>
      </c>
      <c r="D549" s="1" t="s">
        <v>356</v>
      </c>
      <c r="E549" s="66">
        <v>4755</v>
      </c>
      <c r="F549" s="66">
        <v>58</v>
      </c>
      <c r="G549" s="66">
        <v>58</v>
      </c>
      <c r="H549" s="1">
        <v>0</v>
      </c>
      <c r="I549" s="66">
        <v>0</v>
      </c>
      <c r="J549" s="66">
        <v>1</v>
      </c>
      <c r="K549" s="66">
        <v>1</v>
      </c>
      <c r="L549" s="66">
        <v>1</v>
      </c>
      <c r="M549" s="66">
        <v>1</v>
      </c>
      <c r="N549" s="66">
        <v>0</v>
      </c>
      <c r="O549" s="66">
        <v>1</v>
      </c>
      <c r="P549" s="66">
        <v>0</v>
      </c>
      <c r="Q549" s="66">
        <v>1</v>
      </c>
      <c r="R549" s="66">
        <v>1</v>
      </c>
      <c r="S549" s="66">
        <v>0</v>
      </c>
      <c r="T549" s="66">
        <v>0</v>
      </c>
      <c r="U549" s="66">
        <v>0</v>
      </c>
      <c r="V549" s="66">
        <v>0</v>
      </c>
      <c r="W549" s="66">
        <v>0</v>
      </c>
      <c r="X549" s="66">
        <v>0</v>
      </c>
      <c r="Y549" s="66">
        <v>0</v>
      </c>
      <c r="Z549" s="66">
        <v>0</v>
      </c>
      <c r="AA549" s="66">
        <v>0</v>
      </c>
      <c r="AB549" s="66">
        <v>0</v>
      </c>
      <c r="AC549" s="66">
        <v>12</v>
      </c>
      <c r="AD549" s="66">
        <v>1</v>
      </c>
      <c r="AE549" s="66">
        <v>0</v>
      </c>
      <c r="AF549" s="66">
        <v>0</v>
      </c>
      <c r="AG549" s="66" t="str">
        <f>VLOOKUP(BHRAF201920[[#This Row],[OrgID]],'Practice Panel'!$A$14:$F$129,4,FALSE)</f>
        <v>Havering</v>
      </c>
      <c r="AH549" s="66" t="str">
        <f>VLOOKUP(BHRAF201920[[#This Row],[OrgID]],'Practice Panel'!$A$14:$F$129,6,FALSE)</f>
        <v>Havering South</v>
      </c>
    </row>
    <row r="550" spans="1:34" x14ac:dyDescent="0.25">
      <c r="A550" s="1" t="s">
        <v>369</v>
      </c>
      <c r="B550" s="65">
        <v>44136</v>
      </c>
      <c r="C550" s="65">
        <v>44139</v>
      </c>
      <c r="D550" s="1" t="s">
        <v>334</v>
      </c>
      <c r="E550" s="66">
        <v>1488</v>
      </c>
      <c r="F550" s="66">
        <v>208</v>
      </c>
      <c r="G550" s="66">
        <v>207</v>
      </c>
      <c r="H550" s="1">
        <v>1</v>
      </c>
      <c r="I550" s="66">
        <v>1</v>
      </c>
      <c r="J550" s="66">
        <v>2</v>
      </c>
      <c r="K550" s="66">
        <v>1</v>
      </c>
      <c r="L550" s="66">
        <v>1</v>
      </c>
      <c r="M550" s="66">
        <v>1</v>
      </c>
      <c r="N550" s="66">
        <v>0</v>
      </c>
      <c r="O550" s="66">
        <v>2</v>
      </c>
      <c r="P550" s="66">
        <v>0</v>
      </c>
      <c r="Q550" s="66">
        <v>1</v>
      </c>
      <c r="R550" s="66">
        <v>1</v>
      </c>
      <c r="S550" s="66">
        <v>0</v>
      </c>
      <c r="T550" s="66">
        <v>0</v>
      </c>
      <c r="U550" s="66">
        <v>3</v>
      </c>
      <c r="V550" s="66">
        <v>0</v>
      </c>
      <c r="W550" s="66">
        <v>1</v>
      </c>
      <c r="X550" s="66">
        <v>1</v>
      </c>
      <c r="Y550" s="66">
        <v>1</v>
      </c>
      <c r="Z550" s="66">
        <v>1</v>
      </c>
      <c r="AA550" s="66">
        <v>0</v>
      </c>
      <c r="AB550" s="66">
        <v>0</v>
      </c>
      <c r="AC550" s="66">
        <v>5</v>
      </c>
      <c r="AD550" s="66">
        <v>1</v>
      </c>
      <c r="AE550" s="66">
        <v>0</v>
      </c>
      <c r="AF550" s="66">
        <v>0</v>
      </c>
      <c r="AG550" s="66" t="str">
        <f>VLOOKUP(BHRAF201920[[#This Row],[OrgID]],'Practice Panel'!$A$14:$F$129,4,FALSE)</f>
        <v>Havering</v>
      </c>
      <c r="AH550" s="66" t="str">
        <f>VLOOKUP(BHRAF201920[[#This Row],[OrgID]],'Practice Panel'!$A$14:$F$129,6,FALSE)</f>
        <v>Havering South</v>
      </c>
    </row>
    <row r="551" spans="1:34" x14ac:dyDescent="0.25">
      <c r="A551" s="1" t="s">
        <v>369</v>
      </c>
      <c r="B551" s="65">
        <v>44136</v>
      </c>
      <c r="C551" s="65">
        <v>44139</v>
      </c>
      <c r="D551" s="1" t="s">
        <v>276</v>
      </c>
      <c r="E551" s="66">
        <v>1357</v>
      </c>
      <c r="F551" s="66">
        <v>42</v>
      </c>
      <c r="G551" s="66">
        <v>42</v>
      </c>
      <c r="H551" s="1">
        <v>0</v>
      </c>
      <c r="I551" s="66">
        <v>0</v>
      </c>
      <c r="J551" s="66">
        <v>1</v>
      </c>
      <c r="K551" s="66">
        <v>1</v>
      </c>
      <c r="L551" s="66">
        <v>0</v>
      </c>
      <c r="M551" s="66">
        <v>1</v>
      </c>
      <c r="N551" s="66">
        <v>0</v>
      </c>
      <c r="O551" s="66">
        <v>1</v>
      </c>
      <c r="P551" s="66">
        <v>0</v>
      </c>
      <c r="Q551" s="66">
        <v>0</v>
      </c>
      <c r="R551" s="66">
        <v>1</v>
      </c>
      <c r="S551" s="66">
        <v>0</v>
      </c>
      <c r="T551" s="66">
        <v>0</v>
      </c>
      <c r="U551" s="66">
        <v>1</v>
      </c>
      <c r="V551" s="66">
        <v>0</v>
      </c>
      <c r="W551" s="66">
        <v>1</v>
      </c>
      <c r="X551" s="66">
        <v>0</v>
      </c>
      <c r="Y551" s="66">
        <v>0</v>
      </c>
      <c r="Z551" s="66">
        <v>0</v>
      </c>
      <c r="AA551" s="66">
        <v>0</v>
      </c>
      <c r="AB551" s="66">
        <v>0</v>
      </c>
      <c r="AC551" s="66">
        <v>5</v>
      </c>
      <c r="AD551" s="66">
        <v>0</v>
      </c>
      <c r="AE551" s="66">
        <v>0</v>
      </c>
      <c r="AF551" s="66">
        <v>0</v>
      </c>
      <c r="AG551" s="66" t="str">
        <f>VLOOKUP(BHRAF201920[[#This Row],[OrgID]],'Practice Panel'!$A$14:$F$129,4,FALSE)</f>
        <v>Barking</v>
      </c>
      <c r="AH551" s="66" t="str">
        <f>VLOOKUP(BHRAF201920[[#This Row],[OrgID]],'Practice Panel'!$A$14:$F$129,6,FALSE)</f>
        <v>Central</v>
      </c>
    </row>
    <row r="552" spans="1:34" x14ac:dyDescent="0.25">
      <c r="A552" s="1" t="s">
        <v>369</v>
      </c>
      <c r="B552" s="65">
        <v>44136</v>
      </c>
      <c r="C552" s="65">
        <v>44139</v>
      </c>
      <c r="D552" s="1" t="s">
        <v>93</v>
      </c>
      <c r="E552" s="66">
        <v>2669</v>
      </c>
      <c r="F552" s="66">
        <v>85</v>
      </c>
      <c r="G552" s="66">
        <v>83</v>
      </c>
      <c r="H552" s="1">
        <v>2</v>
      </c>
      <c r="I552" s="66">
        <v>1</v>
      </c>
      <c r="J552" s="66">
        <v>2</v>
      </c>
      <c r="K552" s="66">
        <v>1</v>
      </c>
      <c r="L552" s="66">
        <v>2</v>
      </c>
      <c r="M552" s="66">
        <v>1</v>
      </c>
      <c r="N552" s="66">
        <v>0</v>
      </c>
      <c r="O552" s="66">
        <v>2</v>
      </c>
      <c r="P552" s="66">
        <v>2</v>
      </c>
      <c r="Q552" s="66">
        <v>0</v>
      </c>
      <c r="R552" s="66">
        <v>2</v>
      </c>
      <c r="S552" s="66">
        <v>3</v>
      </c>
      <c r="T552" s="66">
        <v>2</v>
      </c>
      <c r="U552" s="66">
        <v>1</v>
      </c>
      <c r="V552" s="66">
        <v>0</v>
      </c>
      <c r="W552" s="66">
        <v>2</v>
      </c>
      <c r="X552" s="66">
        <v>2</v>
      </c>
      <c r="Y552" s="66">
        <v>2</v>
      </c>
      <c r="Z552" s="66">
        <v>2</v>
      </c>
      <c r="AA552" s="66">
        <v>2</v>
      </c>
      <c r="AB552" s="66">
        <v>1</v>
      </c>
      <c r="AC552" s="66">
        <v>9</v>
      </c>
      <c r="AD552" s="66">
        <v>1</v>
      </c>
      <c r="AE552" s="66">
        <v>0</v>
      </c>
      <c r="AF552" s="66">
        <v>0</v>
      </c>
      <c r="AG552" s="66" t="str">
        <f>VLOOKUP(BHRAF201920[[#This Row],[OrgID]],'Practice Panel'!$A$14:$F$129,4,FALSE)</f>
        <v>Redbridge</v>
      </c>
      <c r="AH552" s="66" t="str">
        <f>VLOOKUP(BHRAF201920[[#This Row],[OrgID]],'Practice Panel'!$A$14:$F$129,6,FALSE)</f>
        <v>Wanstead &amp; Woodford</v>
      </c>
    </row>
    <row r="553" spans="1:34" x14ac:dyDescent="0.25">
      <c r="A553" s="1" t="s">
        <v>369</v>
      </c>
      <c r="B553" s="65">
        <v>44136</v>
      </c>
      <c r="C553" s="65">
        <v>44139</v>
      </c>
      <c r="D553" s="1" t="s">
        <v>83</v>
      </c>
      <c r="E553" s="66">
        <v>3796</v>
      </c>
      <c r="F553" s="66">
        <v>41</v>
      </c>
      <c r="G553" s="66">
        <v>40</v>
      </c>
      <c r="H553" s="1">
        <v>1</v>
      </c>
      <c r="I553" s="66">
        <v>1</v>
      </c>
      <c r="J553" s="66">
        <v>6</v>
      </c>
      <c r="K553" s="66">
        <v>3</v>
      </c>
      <c r="L553" s="66">
        <v>5</v>
      </c>
      <c r="M553" s="66">
        <v>4</v>
      </c>
      <c r="N553" s="66">
        <v>0</v>
      </c>
      <c r="O553" s="66">
        <v>6</v>
      </c>
      <c r="P553" s="66">
        <v>5</v>
      </c>
      <c r="Q553" s="66">
        <v>6</v>
      </c>
      <c r="R553" s="66">
        <v>6</v>
      </c>
      <c r="S553" s="66">
        <v>2</v>
      </c>
      <c r="T553" s="66">
        <v>0</v>
      </c>
      <c r="U553" s="66">
        <v>3</v>
      </c>
      <c r="V553" s="66">
        <v>3</v>
      </c>
      <c r="W553" s="66">
        <v>6</v>
      </c>
      <c r="X553" s="66">
        <v>6</v>
      </c>
      <c r="Y553" s="66">
        <v>6</v>
      </c>
      <c r="Z553" s="66">
        <v>6</v>
      </c>
      <c r="AA553" s="66">
        <v>6</v>
      </c>
      <c r="AB553" s="66">
        <v>2</v>
      </c>
      <c r="AC553" s="66">
        <v>8</v>
      </c>
      <c r="AD553" s="66">
        <v>3</v>
      </c>
      <c r="AE553" s="66">
        <v>3</v>
      </c>
      <c r="AF553" s="66">
        <v>0</v>
      </c>
      <c r="AG553" s="66" t="str">
        <f>VLOOKUP(BHRAF201920[[#This Row],[OrgID]],'Practice Panel'!$A$14:$F$129,4,FALSE)</f>
        <v>Redbridge</v>
      </c>
      <c r="AH553" s="66" t="str">
        <f>VLOOKUP(BHRAF201920[[#This Row],[OrgID]],'Practice Panel'!$A$14:$F$129,6,FALSE)</f>
        <v>Wanstead &amp; Woodford</v>
      </c>
    </row>
    <row r="554" spans="1:34" x14ac:dyDescent="0.25">
      <c r="A554" s="1" t="s">
        <v>369</v>
      </c>
      <c r="B554" s="65">
        <v>44136</v>
      </c>
      <c r="C554" s="65">
        <v>44139</v>
      </c>
      <c r="D554" s="1" t="s">
        <v>270</v>
      </c>
      <c r="E554" s="66">
        <v>765</v>
      </c>
      <c r="F554" s="66">
        <v>3</v>
      </c>
      <c r="G554" s="66">
        <v>3</v>
      </c>
      <c r="H554" s="1">
        <v>0</v>
      </c>
      <c r="I554" s="66">
        <v>0</v>
      </c>
      <c r="J554" s="66">
        <v>3</v>
      </c>
      <c r="K554" s="66">
        <v>3</v>
      </c>
      <c r="L554" s="66">
        <v>3</v>
      </c>
      <c r="M554" s="66">
        <v>3</v>
      </c>
      <c r="N554" s="66">
        <v>0</v>
      </c>
      <c r="O554" s="66">
        <v>3</v>
      </c>
      <c r="P554" s="66">
        <v>3</v>
      </c>
      <c r="Q554" s="66">
        <v>2</v>
      </c>
      <c r="R554" s="66">
        <v>3</v>
      </c>
      <c r="S554" s="66">
        <v>0</v>
      </c>
      <c r="T554" s="66">
        <v>0</v>
      </c>
      <c r="U554" s="66">
        <v>0</v>
      </c>
      <c r="V554" s="66">
        <v>0</v>
      </c>
      <c r="W554" s="66">
        <v>2</v>
      </c>
      <c r="X554" s="66">
        <v>1</v>
      </c>
      <c r="Y554" s="66">
        <v>1</v>
      </c>
      <c r="Z554" s="66">
        <v>2</v>
      </c>
      <c r="AA554" s="66">
        <v>0</v>
      </c>
      <c r="AB554" s="66">
        <v>0</v>
      </c>
      <c r="AC554" s="66">
        <v>3</v>
      </c>
      <c r="AD554" s="66">
        <v>3</v>
      </c>
      <c r="AE554" s="66">
        <v>0</v>
      </c>
      <c r="AF554" s="66">
        <v>0</v>
      </c>
      <c r="AG554" s="66" t="str">
        <f>VLOOKUP(BHRAF201920[[#This Row],[OrgID]],'Practice Panel'!$A$14:$F$129,4,FALSE)</f>
        <v>Barking</v>
      </c>
      <c r="AH554" s="66" t="str">
        <f>VLOOKUP(BHRAF201920[[#This Row],[OrgID]],'Practice Panel'!$A$14:$F$129,6,FALSE)</f>
        <v>North</v>
      </c>
    </row>
    <row r="555" spans="1:34" x14ac:dyDescent="0.25">
      <c r="A555" s="1" t="s">
        <v>369</v>
      </c>
      <c r="B555" s="65">
        <v>44136</v>
      </c>
      <c r="C555" s="65">
        <v>44139</v>
      </c>
      <c r="D555" s="1" t="s">
        <v>79</v>
      </c>
      <c r="E555" s="66">
        <v>3417</v>
      </c>
      <c r="F555" s="66">
        <v>26</v>
      </c>
      <c r="G555" s="66">
        <v>26</v>
      </c>
      <c r="H555" s="1">
        <v>0</v>
      </c>
      <c r="I555" s="66">
        <v>0</v>
      </c>
      <c r="J555" s="66">
        <v>5</v>
      </c>
      <c r="K555" s="66">
        <v>4</v>
      </c>
      <c r="L555" s="66">
        <v>4</v>
      </c>
      <c r="M555" s="66">
        <v>4</v>
      </c>
      <c r="N555" s="66">
        <v>0</v>
      </c>
      <c r="O555" s="66">
        <v>5</v>
      </c>
      <c r="P555" s="66">
        <v>5</v>
      </c>
      <c r="Q555" s="66">
        <v>5</v>
      </c>
      <c r="R555" s="66">
        <v>4</v>
      </c>
      <c r="S555" s="66">
        <v>2</v>
      </c>
      <c r="T555" s="66">
        <v>0</v>
      </c>
      <c r="U555" s="66">
        <v>3</v>
      </c>
      <c r="V555" s="66">
        <v>3</v>
      </c>
      <c r="W555" s="66">
        <v>5</v>
      </c>
      <c r="X555" s="66">
        <v>3</v>
      </c>
      <c r="Y555" s="66">
        <v>4</v>
      </c>
      <c r="Z555" s="66">
        <v>4</v>
      </c>
      <c r="AA555" s="66">
        <v>4</v>
      </c>
      <c r="AB555" s="66">
        <v>0</v>
      </c>
      <c r="AC555" s="66">
        <v>6</v>
      </c>
      <c r="AD555" s="66">
        <v>3</v>
      </c>
      <c r="AE555" s="66">
        <v>3</v>
      </c>
      <c r="AF555" s="66">
        <v>0</v>
      </c>
      <c r="AG555" s="66" t="str">
        <f>VLOOKUP(BHRAF201920[[#This Row],[OrgID]],'Practice Panel'!$A$14:$F$129,4,FALSE)</f>
        <v>Redbridge</v>
      </c>
      <c r="AH555" s="66" t="str">
        <f>VLOOKUP(BHRAF201920[[#This Row],[OrgID]],'Practice Panel'!$A$14:$F$129,6,FALSE)</f>
        <v>Wanstead &amp; Woodford</v>
      </c>
    </row>
    <row r="556" spans="1:34" x14ac:dyDescent="0.25">
      <c r="A556" s="1" t="s">
        <v>369</v>
      </c>
      <c r="B556" s="65">
        <v>44136</v>
      </c>
      <c r="C556" s="65">
        <v>44139</v>
      </c>
      <c r="D556" s="1" t="s">
        <v>354</v>
      </c>
      <c r="E556" s="66">
        <v>1181</v>
      </c>
      <c r="F556" s="66">
        <v>6</v>
      </c>
      <c r="G556" s="66">
        <v>6</v>
      </c>
      <c r="H556" s="1">
        <v>0</v>
      </c>
      <c r="I556" s="66">
        <v>0</v>
      </c>
      <c r="J556" s="66">
        <v>6</v>
      </c>
      <c r="K556" s="66">
        <v>6</v>
      </c>
      <c r="L556" s="66">
        <v>6</v>
      </c>
      <c r="M556" s="66">
        <v>6</v>
      </c>
      <c r="N556" s="66">
        <v>0</v>
      </c>
      <c r="O556" s="66">
        <v>6</v>
      </c>
      <c r="P556" s="66">
        <v>5</v>
      </c>
      <c r="Q556" s="66">
        <v>5</v>
      </c>
      <c r="R556" s="66">
        <v>6</v>
      </c>
      <c r="S556" s="66">
        <v>0</v>
      </c>
      <c r="T556" s="66">
        <v>0</v>
      </c>
      <c r="U556" s="66">
        <v>6</v>
      </c>
      <c r="V556" s="66">
        <v>5</v>
      </c>
      <c r="W556" s="66">
        <v>5</v>
      </c>
      <c r="X556" s="66">
        <v>3</v>
      </c>
      <c r="Y556" s="66">
        <v>3</v>
      </c>
      <c r="Z556" s="66">
        <v>3</v>
      </c>
      <c r="AA556" s="66">
        <v>2</v>
      </c>
      <c r="AB556" s="66">
        <v>0</v>
      </c>
      <c r="AC556" s="66">
        <v>6</v>
      </c>
      <c r="AD556" s="66">
        <v>6</v>
      </c>
      <c r="AE556" s="66">
        <v>6</v>
      </c>
      <c r="AF556" s="66">
        <v>0</v>
      </c>
      <c r="AG556" s="66" t="str">
        <f>VLOOKUP(BHRAF201920[[#This Row],[OrgID]],'Practice Panel'!$A$14:$F$129,4,FALSE)</f>
        <v>Havering</v>
      </c>
      <c r="AH556" s="66" t="str">
        <f>VLOOKUP(BHRAF201920[[#This Row],[OrgID]],'Practice Panel'!$A$14:$F$129,6,FALSE)</f>
        <v>Havering South</v>
      </c>
    </row>
    <row r="557" spans="1:34" x14ac:dyDescent="0.25">
      <c r="A557" s="1" t="s">
        <v>369</v>
      </c>
      <c r="B557" s="65">
        <v>44136</v>
      </c>
      <c r="C557" s="65">
        <v>44139</v>
      </c>
      <c r="D557" s="1" t="s">
        <v>32</v>
      </c>
      <c r="E557" s="66">
        <v>964</v>
      </c>
      <c r="F557" s="66">
        <v>10</v>
      </c>
      <c r="G557" s="66">
        <v>10</v>
      </c>
      <c r="H557" s="1">
        <v>0</v>
      </c>
      <c r="I557" s="66">
        <v>0</v>
      </c>
      <c r="J557" s="66">
        <v>2</v>
      </c>
      <c r="K557" s="66">
        <v>0</v>
      </c>
      <c r="L557" s="66">
        <v>2</v>
      </c>
      <c r="M557" s="66">
        <v>2</v>
      </c>
      <c r="N557" s="66">
        <v>0</v>
      </c>
      <c r="O557" s="66">
        <v>2</v>
      </c>
      <c r="P557" s="66">
        <v>1</v>
      </c>
      <c r="Q557" s="66">
        <v>2</v>
      </c>
      <c r="R557" s="66">
        <v>2</v>
      </c>
      <c r="S557" s="66">
        <v>1</v>
      </c>
      <c r="T557" s="66">
        <v>0</v>
      </c>
      <c r="U557" s="66">
        <v>1</v>
      </c>
      <c r="V557" s="66">
        <v>1</v>
      </c>
      <c r="W557" s="66">
        <v>2</v>
      </c>
      <c r="X557" s="66">
        <v>2</v>
      </c>
      <c r="Y557" s="66">
        <v>1</v>
      </c>
      <c r="Z557" s="66">
        <v>2</v>
      </c>
      <c r="AA557" s="66">
        <v>0</v>
      </c>
      <c r="AB557" s="66">
        <v>0</v>
      </c>
      <c r="AC557" s="66">
        <v>3</v>
      </c>
      <c r="AD557" s="66">
        <v>0</v>
      </c>
      <c r="AE557" s="66">
        <v>1</v>
      </c>
      <c r="AF557" s="66">
        <v>0</v>
      </c>
      <c r="AG557" s="66" t="str">
        <f>VLOOKUP(BHRAF201920[[#This Row],[OrgID]],'Practice Panel'!$A$14:$F$129,4,FALSE)</f>
        <v>Redbridge</v>
      </c>
      <c r="AH557" s="66" t="str">
        <f>VLOOKUP(BHRAF201920[[#This Row],[OrgID]],'Practice Panel'!$A$14:$F$129,6,FALSE)</f>
        <v>Cranbrook</v>
      </c>
    </row>
    <row r="558" spans="1:34" x14ac:dyDescent="0.25">
      <c r="A558" s="1" t="s">
        <v>369</v>
      </c>
      <c r="B558" s="65">
        <v>44136</v>
      </c>
      <c r="C558" s="65">
        <v>44139</v>
      </c>
      <c r="D558" s="1" t="s">
        <v>324</v>
      </c>
      <c r="E558" s="66">
        <v>12654</v>
      </c>
      <c r="F558" s="66">
        <v>6</v>
      </c>
      <c r="G558" s="66">
        <v>6</v>
      </c>
      <c r="H558" s="1">
        <v>0</v>
      </c>
      <c r="I558" s="66">
        <v>0</v>
      </c>
      <c r="J558" s="66">
        <v>3</v>
      </c>
      <c r="K558" s="66">
        <v>2</v>
      </c>
      <c r="L558" s="66">
        <v>2</v>
      </c>
      <c r="M558" s="66">
        <v>3</v>
      </c>
      <c r="N558" s="66">
        <v>0</v>
      </c>
      <c r="O558" s="66">
        <v>3</v>
      </c>
      <c r="P558" s="66">
        <v>1</v>
      </c>
      <c r="Q558" s="66">
        <v>2</v>
      </c>
      <c r="R558" s="66">
        <v>3</v>
      </c>
      <c r="S558" s="66">
        <v>1</v>
      </c>
      <c r="T558" s="66">
        <v>1</v>
      </c>
      <c r="U558" s="66">
        <v>1</v>
      </c>
      <c r="V558" s="66">
        <v>0</v>
      </c>
      <c r="W558" s="66">
        <v>2</v>
      </c>
      <c r="X558" s="66">
        <v>2</v>
      </c>
      <c r="Y558" s="66">
        <v>2</v>
      </c>
      <c r="Z558" s="66">
        <v>2</v>
      </c>
      <c r="AA558" s="66">
        <v>0</v>
      </c>
      <c r="AB558" s="66">
        <v>0</v>
      </c>
      <c r="AC558" s="66">
        <v>5</v>
      </c>
      <c r="AD558" s="66">
        <v>2</v>
      </c>
      <c r="AE558" s="66">
        <v>0</v>
      </c>
      <c r="AF558" s="66">
        <v>0</v>
      </c>
      <c r="AG558" s="66" t="str">
        <f>VLOOKUP(BHRAF201920[[#This Row],[OrgID]],'Practice Panel'!$A$14:$F$129,4,FALSE)</f>
        <v>Havering</v>
      </c>
      <c r="AH558" s="66" t="str">
        <f>VLOOKUP(BHRAF201920[[#This Row],[OrgID]],'Practice Panel'!$A$14:$F$129,6,FALSE)</f>
        <v>Havering North</v>
      </c>
    </row>
    <row r="559" spans="1:34" x14ac:dyDescent="0.25">
      <c r="A559" s="1" t="s">
        <v>369</v>
      </c>
      <c r="B559" s="65">
        <v>44136</v>
      </c>
      <c r="C559" s="65">
        <v>44139</v>
      </c>
      <c r="D559" s="1" t="s">
        <v>30</v>
      </c>
      <c r="E559" s="66">
        <v>1244</v>
      </c>
      <c r="F559" s="66">
        <v>87</v>
      </c>
      <c r="G559" s="66">
        <v>87</v>
      </c>
      <c r="H559" s="1">
        <v>0</v>
      </c>
      <c r="I559" s="66">
        <v>0</v>
      </c>
      <c r="J559" s="66">
        <v>4</v>
      </c>
      <c r="K559" s="66">
        <v>4</v>
      </c>
      <c r="L559" s="66">
        <v>4</v>
      </c>
      <c r="M559" s="66">
        <v>4</v>
      </c>
      <c r="N559" s="66">
        <v>0</v>
      </c>
      <c r="O559" s="66">
        <v>4</v>
      </c>
      <c r="P559" s="66">
        <v>3</v>
      </c>
      <c r="Q559" s="66">
        <v>3</v>
      </c>
      <c r="R559" s="66">
        <v>3</v>
      </c>
      <c r="S559" s="66">
        <v>0</v>
      </c>
      <c r="T559" s="66">
        <v>0</v>
      </c>
      <c r="U559" s="66">
        <v>4</v>
      </c>
      <c r="V559" s="66">
        <v>3</v>
      </c>
      <c r="W559" s="66">
        <v>4</v>
      </c>
      <c r="X559" s="66">
        <v>4</v>
      </c>
      <c r="Y559" s="66">
        <v>4</v>
      </c>
      <c r="Z559" s="66">
        <v>4</v>
      </c>
      <c r="AA559" s="66">
        <v>0</v>
      </c>
      <c r="AB559" s="66">
        <v>1</v>
      </c>
      <c r="AC559" s="66">
        <v>6</v>
      </c>
      <c r="AD559" s="66">
        <v>3</v>
      </c>
      <c r="AE559" s="66">
        <v>3</v>
      </c>
      <c r="AF559" s="66">
        <v>0</v>
      </c>
      <c r="AG559" s="66" t="str">
        <f>VLOOKUP(BHRAF201920[[#This Row],[OrgID]],'Practice Panel'!$A$14:$F$129,4,FALSE)</f>
        <v>Redbridge</v>
      </c>
      <c r="AH559" s="66" t="str">
        <f>VLOOKUP(BHRAF201920[[#This Row],[OrgID]],'Practice Panel'!$A$14:$F$129,6,FALSE)</f>
        <v>Cranbrook</v>
      </c>
    </row>
    <row r="560" spans="1:34" x14ac:dyDescent="0.25">
      <c r="A560" s="1" t="s">
        <v>369</v>
      </c>
      <c r="B560" s="65">
        <v>44136</v>
      </c>
      <c r="C560" s="65">
        <v>44139</v>
      </c>
      <c r="D560" s="1" t="s">
        <v>64</v>
      </c>
      <c r="E560" s="66">
        <v>2742</v>
      </c>
      <c r="F560" s="66">
        <v>46</v>
      </c>
      <c r="G560" s="66">
        <v>46</v>
      </c>
      <c r="H560" s="1">
        <v>0</v>
      </c>
      <c r="I560" s="66">
        <v>0</v>
      </c>
      <c r="J560" s="66">
        <v>1</v>
      </c>
      <c r="K560" s="66">
        <v>0</v>
      </c>
      <c r="L560" s="66">
        <v>1</v>
      </c>
      <c r="M560" s="66">
        <v>0</v>
      </c>
      <c r="N560" s="66">
        <v>0</v>
      </c>
      <c r="O560" s="66">
        <v>1</v>
      </c>
      <c r="P560" s="66">
        <v>1</v>
      </c>
      <c r="Q560" s="66">
        <v>0</v>
      </c>
      <c r="R560" s="66">
        <v>1</v>
      </c>
      <c r="S560" s="66">
        <v>0</v>
      </c>
      <c r="T560" s="66">
        <v>0</v>
      </c>
      <c r="U560" s="66">
        <v>0</v>
      </c>
      <c r="V560" s="66">
        <v>0</v>
      </c>
      <c r="W560" s="66">
        <v>1</v>
      </c>
      <c r="X560" s="66">
        <v>1</v>
      </c>
      <c r="Y560" s="66">
        <v>1</v>
      </c>
      <c r="Z560" s="66">
        <v>1</v>
      </c>
      <c r="AA560" s="66">
        <v>0</v>
      </c>
      <c r="AB560" s="66">
        <v>0</v>
      </c>
      <c r="AC560" s="66">
        <v>5</v>
      </c>
      <c r="AD560" s="66">
        <v>0</v>
      </c>
      <c r="AE560" s="66">
        <v>0</v>
      </c>
      <c r="AF560" s="66">
        <v>0</v>
      </c>
      <c r="AG560" s="66" t="str">
        <f>VLOOKUP(BHRAF201920[[#This Row],[OrgID]],'Practice Panel'!$A$14:$F$129,4,FALSE)</f>
        <v>Redbridge</v>
      </c>
      <c r="AH560" s="66" t="str">
        <f>VLOOKUP(BHRAF201920[[#This Row],[OrgID]],'Practice Panel'!$A$14:$F$129,6,FALSE)</f>
        <v>Seven Kings</v>
      </c>
    </row>
    <row r="561" spans="1:34" x14ac:dyDescent="0.25">
      <c r="A561" s="1" t="s">
        <v>369</v>
      </c>
      <c r="B561" s="65">
        <v>44136</v>
      </c>
      <c r="C561" s="65">
        <v>44139</v>
      </c>
      <c r="D561" s="1" t="s">
        <v>60</v>
      </c>
      <c r="E561" s="66">
        <v>2099</v>
      </c>
      <c r="F561" s="66">
        <v>63</v>
      </c>
      <c r="G561" s="66">
        <v>63</v>
      </c>
      <c r="H561" s="1">
        <v>0</v>
      </c>
      <c r="I561" s="66">
        <v>0</v>
      </c>
      <c r="J561" s="66">
        <v>3</v>
      </c>
      <c r="K561" s="66">
        <v>2</v>
      </c>
      <c r="L561" s="66">
        <v>3</v>
      </c>
      <c r="M561" s="66">
        <v>3</v>
      </c>
      <c r="N561" s="66">
        <v>0</v>
      </c>
      <c r="O561" s="66">
        <v>3</v>
      </c>
      <c r="P561" s="66">
        <v>3</v>
      </c>
      <c r="Q561" s="66">
        <v>3</v>
      </c>
      <c r="R561" s="66">
        <v>3</v>
      </c>
      <c r="S561" s="66">
        <v>0</v>
      </c>
      <c r="T561" s="66">
        <v>0</v>
      </c>
      <c r="U561" s="66">
        <v>3</v>
      </c>
      <c r="V561" s="66">
        <v>2</v>
      </c>
      <c r="W561" s="66">
        <v>3</v>
      </c>
      <c r="X561" s="66">
        <v>3</v>
      </c>
      <c r="Y561" s="66">
        <v>3</v>
      </c>
      <c r="Z561" s="66">
        <v>3</v>
      </c>
      <c r="AA561" s="66">
        <v>1</v>
      </c>
      <c r="AB561" s="66">
        <v>1</v>
      </c>
      <c r="AC561" s="66">
        <v>4</v>
      </c>
      <c r="AD561" s="66">
        <v>2</v>
      </c>
      <c r="AE561" s="66">
        <v>2</v>
      </c>
      <c r="AF561" s="66">
        <v>0</v>
      </c>
      <c r="AG561" s="66" t="str">
        <f>VLOOKUP(BHRAF201920[[#This Row],[OrgID]],'Practice Panel'!$A$14:$F$129,4,FALSE)</f>
        <v>Redbridge</v>
      </c>
      <c r="AH561" s="66" t="str">
        <f>VLOOKUP(BHRAF201920[[#This Row],[OrgID]],'Practice Panel'!$A$14:$F$129,6,FALSE)</f>
        <v>Seven Kings</v>
      </c>
    </row>
    <row r="562" spans="1:34" x14ac:dyDescent="0.25">
      <c r="A562" s="1" t="s">
        <v>369</v>
      </c>
      <c r="B562" s="65">
        <v>44136</v>
      </c>
      <c r="C562" s="65">
        <v>44139</v>
      </c>
      <c r="D562" s="1" t="s">
        <v>314</v>
      </c>
      <c r="E562" s="66">
        <v>3410</v>
      </c>
      <c r="F562" s="66">
        <v>133</v>
      </c>
      <c r="G562" s="66">
        <v>133</v>
      </c>
      <c r="H562" s="1">
        <v>0</v>
      </c>
      <c r="I562" s="66">
        <v>0</v>
      </c>
      <c r="J562" s="66">
        <v>2</v>
      </c>
      <c r="K562" s="66">
        <v>2</v>
      </c>
      <c r="L562" s="66">
        <v>2</v>
      </c>
      <c r="M562" s="66">
        <v>2</v>
      </c>
      <c r="N562" s="66">
        <v>0</v>
      </c>
      <c r="O562" s="66">
        <v>2</v>
      </c>
      <c r="P562" s="66">
        <v>2</v>
      </c>
      <c r="Q562" s="66">
        <v>2</v>
      </c>
      <c r="R562" s="66">
        <v>2</v>
      </c>
      <c r="S562" s="66">
        <v>0</v>
      </c>
      <c r="T562" s="66">
        <v>0</v>
      </c>
      <c r="U562" s="66">
        <v>1</v>
      </c>
      <c r="V562" s="66">
        <v>1</v>
      </c>
      <c r="W562" s="66">
        <v>1</v>
      </c>
      <c r="X562" s="66">
        <v>1</v>
      </c>
      <c r="Y562" s="66">
        <v>1</v>
      </c>
      <c r="Z562" s="66">
        <v>1</v>
      </c>
      <c r="AA562" s="66">
        <v>0</v>
      </c>
      <c r="AB562" s="66">
        <v>0</v>
      </c>
      <c r="AC562" s="66">
        <v>8</v>
      </c>
      <c r="AD562" s="66">
        <v>2</v>
      </c>
      <c r="AE562" s="66">
        <v>1</v>
      </c>
      <c r="AF562" s="66">
        <v>0</v>
      </c>
      <c r="AG562" s="66" t="str">
        <f>VLOOKUP(BHRAF201920[[#This Row],[OrgID]],'Practice Panel'!$A$14:$F$129,4,FALSE)</f>
        <v>Havering</v>
      </c>
      <c r="AH562" s="66" t="str">
        <f>VLOOKUP(BHRAF201920[[#This Row],[OrgID]],'Practice Panel'!$A$14:$F$129,6,FALSE)</f>
        <v>Havering North</v>
      </c>
    </row>
    <row r="563" spans="1:34" x14ac:dyDescent="0.25">
      <c r="A563" s="1" t="s">
        <v>369</v>
      </c>
      <c r="B563" s="65">
        <v>44136</v>
      </c>
      <c r="C563" s="65">
        <v>44139</v>
      </c>
      <c r="D563" s="1" t="s">
        <v>282</v>
      </c>
      <c r="E563" s="66">
        <v>4932</v>
      </c>
      <c r="F563" s="66">
        <v>34</v>
      </c>
      <c r="G563" s="66">
        <v>34</v>
      </c>
      <c r="H563" s="1">
        <v>0</v>
      </c>
      <c r="I563" s="66">
        <v>0</v>
      </c>
      <c r="J563" s="66">
        <v>1</v>
      </c>
      <c r="K563" s="66">
        <v>0</v>
      </c>
      <c r="L563" s="66">
        <v>1</v>
      </c>
      <c r="M563" s="66">
        <v>1</v>
      </c>
      <c r="N563" s="66">
        <v>0</v>
      </c>
      <c r="O563" s="66">
        <v>1</v>
      </c>
      <c r="P563" s="66">
        <v>1</v>
      </c>
      <c r="Q563" s="66">
        <v>1</v>
      </c>
      <c r="R563" s="66">
        <v>1</v>
      </c>
      <c r="S563" s="66">
        <v>0</v>
      </c>
      <c r="T563" s="66">
        <v>0</v>
      </c>
      <c r="U563" s="66">
        <v>0</v>
      </c>
      <c r="V563" s="66">
        <v>0</v>
      </c>
      <c r="W563" s="66">
        <v>1</v>
      </c>
      <c r="X563" s="66">
        <v>1</v>
      </c>
      <c r="Y563" s="66">
        <v>0</v>
      </c>
      <c r="Z563" s="66">
        <v>1</v>
      </c>
      <c r="AA563" s="66">
        <v>0</v>
      </c>
      <c r="AB563" s="66">
        <v>0</v>
      </c>
      <c r="AC563" s="66">
        <v>15</v>
      </c>
      <c r="AD563" s="66">
        <v>0</v>
      </c>
      <c r="AE563" s="66">
        <v>0</v>
      </c>
      <c r="AF563" s="66">
        <v>0</v>
      </c>
      <c r="AG563" s="66" t="str">
        <f>VLOOKUP(BHRAF201920[[#This Row],[OrgID]],'Practice Panel'!$A$14:$F$129,4,FALSE)</f>
        <v>Havering</v>
      </c>
      <c r="AH563" s="66" t="str">
        <f>VLOOKUP(BHRAF201920[[#This Row],[OrgID]],'Practice Panel'!$A$14:$F$129,6,FALSE)</f>
        <v>Havering Crest</v>
      </c>
    </row>
    <row r="564" spans="1:34" x14ac:dyDescent="0.25">
      <c r="A564" s="1" t="s">
        <v>369</v>
      </c>
      <c r="B564" s="65">
        <v>44136</v>
      </c>
      <c r="C564" s="65">
        <v>44139</v>
      </c>
      <c r="D564" s="1" t="s">
        <v>302</v>
      </c>
      <c r="E564" s="66">
        <v>8008</v>
      </c>
      <c r="F564" s="66">
        <v>128</v>
      </c>
      <c r="G564" s="66">
        <v>127</v>
      </c>
      <c r="H564" s="1">
        <v>1</v>
      </c>
      <c r="I564" s="66">
        <v>0</v>
      </c>
      <c r="J564" s="66">
        <v>1</v>
      </c>
      <c r="K564" s="66">
        <v>1</v>
      </c>
      <c r="L564" s="66">
        <v>1</v>
      </c>
      <c r="M564" s="66">
        <v>1</v>
      </c>
      <c r="N564" s="66">
        <v>0</v>
      </c>
      <c r="O564" s="66">
        <v>1</v>
      </c>
      <c r="P564" s="66">
        <v>1</v>
      </c>
      <c r="Q564" s="66">
        <v>1</v>
      </c>
      <c r="R564" s="66">
        <v>1</v>
      </c>
      <c r="S564" s="66">
        <v>1</v>
      </c>
      <c r="T564" s="66">
        <v>0</v>
      </c>
      <c r="U564" s="66">
        <v>2</v>
      </c>
      <c r="V564" s="66">
        <v>1</v>
      </c>
      <c r="W564" s="66">
        <v>1</v>
      </c>
      <c r="X564" s="66">
        <v>1</v>
      </c>
      <c r="Y564" s="66">
        <v>1</v>
      </c>
      <c r="Z564" s="66">
        <v>1</v>
      </c>
      <c r="AA564" s="66">
        <v>1</v>
      </c>
      <c r="AB564" s="66">
        <v>1</v>
      </c>
      <c r="AC564" s="66">
        <v>32</v>
      </c>
      <c r="AD564" s="66">
        <v>1</v>
      </c>
      <c r="AE564" s="66">
        <v>1</v>
      </c>
      <c r="AF564" s="66">
        <v>0</v>
      </c>
      <c r="AG564" s="66" t="str">
        <f>VLOOKUP(BHRAF201920[[#This Row],[OrgID]],'Practice Panel'!$A$14:$F$129,4,FALSE)</f>
        <v>Havering</v>
      </c>
      <c r="AH564" s="66" t="str">
        <f>VLOOKUP(BHRAF201920[[#This Row],[OrgID]],'Practice Panel'!$A$14:$F$129,6,FALSE)</f>
        <v>Havering Marshall</v>
      </c>
    </row>
    <row r="565" spans="1:34" x14ac:dyDescent="0.25">
      <c r="A565" s="1" t="s">
        <v>369</v>
      </c>
      <c r="B565" s="65">
        <v>44136</v>
      </c>
      <c r="C565" s="65">
        <v>44139</v>
      </c>
      <c r="D565" s="1" t="s">
        <v>188</v>
      </c>
      <c r="E565" s="66">
        <v>2031</v>
      </c>
      <c r="F565" s="66">
        <v>100</v>
      </c>
      <c r="G565" s="66">
        <v>100</v>
      </c>
      <c r="H565" s="1">
        <v>0</v>
      </c>
      <c r="I565" s="66">
        <v>0</v>
      </c>
      <c r="J565" s="66">
        <v>1</v>
      </c>
      <c r="K565" s="66">
        <v>1</v>
      </c>
      <c r="L565" s="66">
        <v>1</v>
      </c>
      <c r="M565" s="66">
        <v>1</v>
      </c>
      <c r="N565" s="66">
        <v>0</v>
      </c>
      <c r="O565" s="66">
        <v>1</v>
      </c>
      <c r="P565" s="66">
        <v>1</v>
      </c>
      <c r="Q565" s="66">
        <v>1</v>
      </c>
      <c r="R565" s="66">
        <v>0</v>
      </c>
      <c r="S565" s="66">
        <v>1</v>
      </c>
      <c r="T565" s="66">
        <v>0</v>
      </c>
      <c r="U565" s="66">
        <v>1</v>
      </c>
      <c r="V565" s="66">
        <v>0</v>
      </c>
      <c r="W565" s="66">
        <v>0</v>
      </c>
      <c r="X565" s="66">
        <v>0</v>
      </c>
      <c r="Y565" s="66">
        <v>0</v>
      </c>
      <c r="Z565" s="66">
        <v>0</v>
      </c>
      <c r="AA565" s="66">
        <v>0</v>
      </c>
      <c r="AB565" s="66">
        <v>0</v>
      </c>
      <c r="AC565" s="66">
        <v>4</v>
      </c>
      <c r="AD565" s="66">
        <v>0</v>
      </c>
      <c r="AE565" s="66">
        <v>0</v>
      </c>
      <c r="AF565" s="66">
        <v>0</v>
      </c>
      <c r="AG565" s="66" t="str">
        <f>VLOOKUP(BHRAF201920[[#This Row],[OrgID]],'Practice Panel'!$A$14:$F$129,4,FALSE)</f>
        <v>Barking</v>
      </c>
      <c r="AH565" s="66" t="str">
        <f>VLOOKUP(BHRAF201920[[#This Row],[OrgID]],'Practice Panel'!$A$14:$F$129,6,FALSE)</f>
        <v>East</v>
      </c>
    </row>
    <row r="566" spans="1:34" x14ac:dyDescent="0.25">
      <c r="A566" s="1" t="s">
        <v>369</v>
      </c>
      <c r="B566" s="65">
        <v>44136</v>
      </c>
      <c r="C566" s="65">
        <v>44139</v>
      </c>
      <c r="D566" s="1" t="s">
        <v>340</v>
      </c>
      <c r="E566" s="66">
        <v>2446</v>
      </c>
      <c r="F566" s="66">
        <v>50</v>
      </c>
      <c r="G566" s="66">
        <v>50</v>
      </c>
      <c r="H566" s="1">
        <v>0</v>
      </c>
      <c r="I566" s="66">
        <v>0</v>
      </c>
      <c r="J566" s="66">
        <v>2</v>
      </c>
      <c r="K566" s="66">
        <v>2</v>
      </c>
      <c r="L566" s="66">
        <v>1</v>
      </c>
      <c r="M566" s="66">
        <v>1</v>
      </c>
      <c r="N566" s="66">
        <v>0</v>
      </c>
      <c r="O566" s="66">
        <v>2</v>
      </c>
      <c r="P566" s="66">
        <v>1</v>
      </c>
      <c r="Q566" s="66">
        <v>1</v>
      </c>
      <c r="R566" s="66">
        <v>1</v>
      </c>
      <c r="S566" s="66">
        <v>1</v>
      </c>
      <c r="T566" s="66">
        <v>0</v>
      </c>
      <c r="U566" s="66">
        <v>0</v>
      </c>
      <c r="V566" s="66">
        <v>0</v>
      </c>
      <c r="W566" s="66">
        <v>2</v>
      </c>
      <c r="X566" s="66">
        <v>2</v>
      </c>
      <c r="Y566" s="66">
        <v>2</v>
      </c>
      <c r="Z566" s="66">
        <v>2</v>
      </c>
      <c r="AA566" s="66">
        <v>0</v>
      </c>
      <c r="AB566" s="66">
        <v>1</v>
      </c>
      <c r="AC566" s="66">
        <v>7</v>
      </c>
      <c r="AD566" s="66">
        <v>0</v>
      </c>
      <c r="AE566" s="66">
        <v>0</v>
      </c>
      <c r="AF566" s="66">
        <v>0</v>
      </c>
      <c r="AG566" s="66" t="str">
        <f>VLOOKUP(BHRAF201920[[#This Row],[OrgID]],'Practice Panel'!$A$14:$F$129,4,FALSE)</f>
        <v>Havering</v>
      </c>
      <c r="AH566" s="66" t="str">
        <f>VLOOKUP(BHRAF201920[[#This Row],[OrgID]],'Practice Panel'!$A$14:$F$129,6,FALSE)</f>
        <v>Havering South</v>
      </c>
    </row>
    <row r="567" spans="1:34" x14ac:dyDescent="0.25">
      <c r="A567" s="1" t="s">
        <v>369</v>
      </c>
      <c r="B567" s="65">
        <v>44136</v>
      </c>
      <c r="C567" s="65">
        <v>44139</v>
      </c>
      <c r="D567" s="1" t="s">
        <v>77</v>
      </c>
      <c r="E567" s="66">
        <v>3764</v>
      </c>
      <c r="F567" s="66">
        <v>11</v>
      </c>
      <c r="G567" s="66">
        <v>11</v>
      </c>
      <c r="H567" s="1">
        <v>0</v>
      </c>
      <c r="I567" s="66">
        <v>0</v>
      </c>
      <c r="J567" s="66">
        <v>7</v>
      </c>
      <c r="K567" s="66">
        <v>6</v>
      </c>
      <c r="L567" s="66">
        <v>5</v>
      </c>
      <c r="M567" s="66">
        <v>7</v>
      </c>
      <c r="N567" s="66">
        <v>0</v>
      </c>
      <c r="O567" s="66">
        <v>7</v>
      </c>
      <c r="P567" s="66">
        <v>7</v>
      </c>
      <c r="Q567" s="66">
        <v>7</v>
      </c>
      <c r="R567" s="66">
        <v>7</v>
      </c>
      <c r="S567" s="66">
        <v>0</v>
      </c>
      <c r="T567" s="66">
        <v>0</v>
      </c>
      <c r="U567" s="66">
        <v>7</v>
      </c>
      <c r="V567" s="66">
        <v>7</v>
      </c>
      <c r="W567" s="66">
        <v>6</v>
      </c>
      <c r="X567" s="66">
        <v>6</v>
      </c>
      <c r="Y567" s="66">
        <v>4</v>
      </c>
      <c r="Z567" s="66">
        <v>6</v>
      </c>
      <c r="AA567" s="66">
        <v>5</v>
      </c>
      <c r="AB567" s="66">
        <v>0</v>
      </c>
      <c r="AC567" s="66">
        <v>14</v>
      </c>
      <c r="AD567" s="66">
        <v>4</v>
      </c>
      <c r="AE567" s="66">
        <v>7</v>
      </c>
      <c r="AF567" s="66">
        <v>4</v>
      </c>
      <c r="AG567" s="66" t="str">
        <f>VLOOKUP(BHRAF201920[[#This Row],[OrgID]],'Practice Panel'!$A$14:$F$129,4,FALSE)</f>
        <v>Redbridge</v>
      </c>
      <c r="AH567" s="66" t="str">
        <f>VLOOKUP(BHRAF201920[[#This Row],[OrgID]],'Practice Panel'!$A$14:$F$129,6,FALSE)</f>
        <v>Wanstead &amp; Woodford</v>
      </c>
    </row>
    <row r="568" spans="1:34" x14ac:dyDescent="0.25">
      <c r="A568" s="1" t="s">
        <v>369</v>
      </c>
      <c r="B568" s="65">
        <v>44136</v>
      </c>
      <c r="C568" s="65">
        <v>44139</v>
      </c>
      <c r="D568" s="1" t="s">
        <v>268</v>
      </c>
      <c r="E568" s="66">
        <v>849</v>
      </c>
      <c r="F568" s="66">
        <v>0</v>
      </c>
      <c r="G568" s="66">
        <v>0</v>
      </c>
      <c r="H568" s="1">
        <v>0</v>
      </c>
      <c r="I568" s="66">
        <v>0</v>
      </c>
      <c r="J568" s="66">
        <v>2</v>
      </c>
      <c r="K568" s="66">
        <v>0</v>
      </c>
      <c r="L568" s="66">
        <v>2</v>
      </c>
      <c r="M568" s="66">
        <v>1</v>
      </c>
      <c r="N568" s="66">
        <v>0</v>
      </c>
      <c r="O568" s="66">
        <v>2</v>
      </c>
      <c r="P568" s="66">
        <v>2</v>
      </c>
      <c r="Q568" s="66">
        <v>2</v>
      </c>
      <c r="R568" s="66">
        <v>2</v>
      </c>
      <c r="S568" s="66">
        <v>0</v>
      </c>
      <c r="T568" s="66">
        <v>0</v>
      </c>
      <c r="U568" s="66">
        <v>2</v>
      </c>
      <c r="V568" s="66">
        <v>2</v>
      </c>
      <c r="W568" s="66">
        <v>2</v>
      </c>
      <c r="X568" s="66">
        <v>2</v>
      </c>
      <c r="Y568" s="66">
        <v>2</v>
      </c>
      <c r="Z568" s="66">
        <v>2</v>
      </c>
      <c r="AA568" s="66">
        <v>1</v>
      </c>
      <c r="AB568" s="66">
        <v>0</v>
      </c>
      <c r="AC568" s="66">
        <v>2</v>
      </c>
      <c r="AD568" s="66">
        <v>0</v>
      </c>
      <c r="AE568" s="66">
        <v>2</v>
      </c>
      <c r="AF568" s="66">
        <v>1</v>
      </c>
      <c r="AG568" s="66" t="str">
        <f>VLOOKUP(BHRAF201920[[#This Row],[OrgID]],'Practice Panel'!$A$14:$F$129,4,FALSE)</f>
        <v>Barking</v>
      </c>
      <c r="AH568" s="66" t="str">
        <f>VLOOKUP(BHRAF201920[[#This Row],[OrgID]],'Practice Panel'!$A$14:$F$129,6,FALSE)</f>
        <v>North</v>
      </c>
    </row>
    <row r="569" spans="1:34" x14ac:dyDescent="0.25">
      <c r="A569" s="1" t="s">
        <v>369</v>
      </c>
      <c r="B569" s="65">
        <v>44136</v>
      </c>
      <c r="C569" s="65">
        <v>44139</v>
      </c>
      <c r="D569" s="1" t="s">
        <v>346</v>
      </c>
      <c r="E569" s="66">
        <v>1026</v>
      </c>
      <c r="F569" s="66">
        <v>61</v>
      </c>
      <c r="G569" s="66">
        <v>61</v>
      </c>
      <c r="H569" s="1">
        <v>0</v>
      </c>
      <c r="I569" s="66">
        <v>0</v>
      </c>
      <c r="J569" s="66">
        <v>4</v>
      </c>
      <c r="K569" s="66">
        <v>4</v>
      </c>
      <c r="L569" s="66">
        <v>4</v>
      </c>
      <c r="M569" s="66">
        <v>4</v>
      </c>
      <c r="N569" s="66">
        <v>0</v>
      </c>
      <c r="O569" s="66">
        <v>4</v>
      </c>
      <c r="P569" s="66">
        <v>4</v>
      </c>
      <c r="Q569" s="66">
        <v>4</v>
      </c>
      <c r="R569" s="66">
        <v>4</v>
      </c>
      <c r="S569" s="66">
        <v>0</v>
      </c>
      <c r="T569" s="66">
        <v>0</v>
      </c>
      <c r="U569" s="66">
        <v>4</v>
      </c>
      <c r="V569" s="66">
        <v>4</v>
      </c>
      <c r="W569" s="66">
        <v>4</v>
      </c>
      <c r="X569" s="66">
        <v>4</v>
      </c>
      <c r="Y569" s="66">
        <v>4</v>
      </c>
      <c r="Z569" s="66">
        <v>4</v>
      </c>
      <c r="AA569" s="66">
        <v>4</v>
      </c>
      <c r="AB569" s="66">
        <v>0</v>
      </c>
      <c r="AC569" s="66">
        <v>4</v>
      </c>
      <c r="AD569" s="66">
        <v>4</v>
      </c>
      <c r="AE569" s="66">
        <v>4</v>
      </c>
      <c r="AF569" s="66">
        <v>3</v>
      </c>
      <c r="AG569" s="66" t="str">
        <f>VLOOKUP(BHRAF201920[[#This Row],[OrgID]],'Practice Panel'!$A$14:$F$129,4,FALSE)</f>
        <v>Havering</v>
      </c>
      <c r="AH569" s="66" t="str">
        <f>VLOOKUP(BHRAF201920[[#This Row],[OrgID]],'Practice Panel'!$A$14:$F$129,6,FALSE)</f>
        <v>Havering South</v>
      </c>
    </row>
    <row r="570" spans="1:34" x14ac:dyDescent="0.25">
      <c r="A570" s="1" t="s">
        <v>369</v>
      </c>
      <c r="B570" s="65">
        <v>44136</v>
      </c>
      <c r="C570" s="65">
        <v>44139</v>
      </c>
      <c r="D570" s="1" t="s">
        <v>332</v>
      </c>
      <c r="E570" s="66">
        <v>2048</v>
      </c>
      <c r="F570" s="66">
        <v>92</v>
      </c>
      <c r="G570" s="66">
        <v>91</v>
      </c>
      <c r="H570" s="1">
        <v>1</v>
      </c>
      <c r="I570" s="66">
        <v>0</v>
      </c>
      <c r="J570" s="66">
        <v>8</v>
      </c>
      <c r="K570" s="66">
        <v>5</v>
      </c>
      <c r="L570" s="66">
        <v>6</v>
      </c>
      <c r="M570" s="66">
        <v>4</v>
      </c>
      <c r="N570" s="66">
        <v>0</v>
      </c>
      <c r="O570" s="66">
        <v>7</v>
      </c>
      <c r="P570" s="66">
        <v>7</v>
      </c>
      <c r="Q570" s="66">
        <v>7</v>
      </c>
      <c r="R570" s="66">
        <v>7</v>
      </c>
      <c r="S570" s="66">
        <v>1</v>
      </c>
      <c r="T570" s="66">
        <v>0</v>
      </c>
      <c r="U570" s="66">
        <v>5</v>
      </c>
      <c r="V570" s="66">
        <v>5</v>
      </c>
      <c r="W570" s="66">
        <v>7</v>
      </c>
      <c r="X570" s="66">
        <v>6</v>
      </c>
      <c r="Y570" s="66">
        <v>6</v>
      </c>
      <c r="Z570" s="66">
        <v>7</v>
      </c>
      <c r="AA570" s="66">
        <v>6</v>
      </c>
      <c r="AB570" s="66">
        <v>0</v>
      </c>
      <c r="AC570" s="66">
        <v>13</v>
      </c>
      <c r="AD570" s="66">
        <v>4</v>
      </c>
      <c r="AE570" s="66">
        <v>5</v>
      </c>
      <c r="AF570" s="66">
        <v>4</v>
      </c>
      <c r="AG570" s="66" t="str">
        <f>VLOOKUP(BHRAF201920[[#This Row],[OrgID]],'Practice Panel'!$A$14:$F$129,4,FALSE)</f>
        <v>Havering</v>
      </c>
      <c r="AH570" s="66" t="str">
        <f>VLOOKUP(BHRAF201920[[#This Row],[OrgID]],'Practice Panel'!$A$14:$F$129,6,FALSE)</f>
        <v>Havering South</v>
      </c>
    </row>
    <row r="571" spans="1:34" x14ac:dyDescent="0.25">
      <c r="A571" s="1" t="s">
        <v>369</v>
      </c>
      <c r="B571" s="65">
        <v>44136</v>
      </c>
      <c r="C571" s="65"/>
      <c r="D571" s="1" t="s">
        <v>256</v>
      </c>
      <c r="E571" s="66">
        <v>586</v>
      </c>
      <c r="F571" s="66">
        <v>124</v>
      </c>
      <c r="G571" s="66">
        <v>120</v>
      </c>
      <c r="H571" s="1">
        <v>4</v>
      </c>
      <c r="I571" s="66">
        <v>0</v>
      </c>
      <c r="J571" s="66">
        <v>0</v>
      </c>
      <c r="K571" s="66">
        <v>0</v>
      </c>
      <c r="L571" s="66">
        <v>0</v>
      </c>
      <c r="M571" s="66">
        <v>0</v>
      </c>
      <c r="N571" s="66">
        <v>0</v>
      </c>
      <c r="O571" s="66">
        <v>0</v>
      </c>
      <c r="P571" s="66">
        <v>0</v>
      </c>
      <c r="Q571" s="66">
        <v>0</v>
      </c>
      <c r="R571" s="66">
        <v>0</v>
      </c>
      <c r="S571" s="66">
        <v>0</v>
      </c>
      <c r="T571" s="66">
        <v>0</v>
      </c>
      <c r="U571" s="66">
        <v>1</v>
      </c>
      <c r="V571" s="66">
        <v>0</v>
      </c>
      <c r="W571" s="66">
        <v>0</v>
      </c>
      <c r="X571" s="66">
        <v>0</v>
      </c>
      <c r="Y571" s="66">
        <v>0</v>
      </c>
      <c r="Z571" s="66">
        <v>0</v>
      </c>
      <c r="AA571" s="66">
        <v>0</v>
      </c>
      <c r="AB571" s="66">
        <v>0</v>
      </c>
      <c r="AC571" s="66">
        <v>9</v>
      </c>
      <c r="AD571" s="66">
        <v>0</v>
      </c>
      <c r="AE571" s="66">
        <v>0</v>
      </c>
      <c r="AF571" s="66">
        <v>0</v>
      </c>
      <c r="AG571" s="66" t="str">
        <f>VLOOKUP(BHRAF201920[[#This Row],[OrgID]],'Practice Panel'!$A$14:$F$129,4,FALSE)</f>
        <v>Barking</v>
      </c>
      <c r="AH571" s="66" t="str">
        <f>VLOOKUP(BHRAF201920[[#This Row],[OrgID]],'Practice Panel'!$A$14:$F$129,6,FALSE)</f>
        <v>West One</v>
      </c>
    </row>
    <row r="572" spans="1:34" x14ac:dyDescent="0.25">
      <c r="A572" s="1" t="s">
        <v>369</v>
      </c>
      <c r="B572" s="65">
        <v>44136</v>
      </c>
      <c r="C572" s="65"/>
      <c r="D572" s="1" t="s">
        <v>74</v>
      </c>
      <c r="E572" s="66">
        <v>503</v>
      </c>
      <c r="F572" s="66">
        <v>10</v>
      </c>
      <c r="G572" s="66">
        <v>10</v>
      </c>
      <c r="H572" s="1">
        <v>0</v>
      </c>
      <c r="I572" s="66">
        <v>0</v>
      </c>
      <c r="J572" s="66">
        <v>0</v>
      </c>
      <c r="K572" s="66">
        <v>0</v>
      </c>
      <c r="L572" s="66">
        <v>0</v>
      </c>
      <c r="M572" s="66">
        <v>0</v>
      </c>
      <c r="N572" s="66">
        <v>0</v>
      </c>
      <c r="O572" s="66">
        <v>0</v>
      </c>
      <c r="P572" s="66">
        <v>0</v>
      </c>
      <c r="Q572" s="66">
        <v>0</v>
      </c>
      <c r="R572" s="66">
        <v>0</v>
      </c>
      <c r="S572" s="66">
        <v>0</v>
      </c>
      <c r="T572" s="66">
        <v>0</v>
      </c>
      <c r="U572" s="66">
        <v>0</v>
      </c>
      <c r="V572" s="66">
        <v>0</v>
      </c>
      <c r="W572" s="66">
        <v>0</v>
      </c>
      <c r="X572" s="66">
        <v>0</v>
      </c>
      <c r="Y572" s="66">
        <v>0</v>
      </c>
      <c r="Z572" s="66">
        <v>0</v>
      </c>
      <c r="AA572" s="66">
        <v>0</v>
      </c>
      <c r="AB572" s="66">
        <v>0</v>
      </c>
      <c r="AC572" s="66">
        <v>5</v>
      </c>
      <c r="AD572" s="66">
        <v>0</v>
      </c>
      <c r="AE572" s="66">
        <v>0</v>
      </c>
      <c r="AF572" s="66">
        <v>0</v>
      </c>
      <c r="AG572" s="66" t="str">
        <f>VLOOKUP(BHRAF201920[[#This Row],[OrgID]],'Practice Panel'!$A$14:$F$129,4,FALSE)</f>
        <v>Redbridge</v>
      </c>
      <c r="AH572" s="66" t="str">
        <f>VLOOKUP(BHRAF201920[[#This Row],[OrgID]],'Practice Panel'!$A$14:$F$129,6,FALSE)</f>
        <v>Wanstead &amp; Woodford</v>
      </c>
    </row>
    <row r="573" spans="1:34" x14ac:dyDescent="0.25">
      <c r="A573" s="1" t="s">
        <v>369</v>
      </c>
      <c r="B573" s="65">
        <v>44136</v>
      </c>
      <c r="C573" s="65"/>
      <c r="D573" s="1" t="s">
        <v>106</v>
      </c>
      <c r="E573" s="66">
        <v>804</v>
      </c>
      <c r="F573" s="66">
        <v>125</v>
      </c>
      <c r="G573" s="66">
        <v>125</v>
      </c>
      <c r="H573" s="1">
        <v>0</v>
      </c>
      <c r="I573" s="66">
        <v>0</v>
      </c>
      <c r="J573" s="66">
        <v>0</v>
      </c>
      <c r="K573" s="66">
        <v>0</v>
      </c>
      <c r="L573" s="66">
        <v>0</v>
      </c>
      <c r="M573" s="66">
        <v>0</v>
      </c>
      <c r="N573" s="66">
        <v>0</v>
      </c>
      <c r="O573" s="66">
        <v>0</v>
      </c>
      <c r="P573" s="66">
        <v>0</v>
      </c>
      <c r="Q573" s="66">
        <v>0</v>
      </c>
      <c r="R573" s="66">
        <v>0</v>
      </c>
      <c r="S573" s="66">
        <v>0</v>
      </c>
      <c r="T573" s="66">
        <v>0</v>
      </c>
      <c r="U573" s="66">
        <v>0</v>
      </c>
      <c r="V573" s="66">
        <v>0</v>
      </c>
      <c r="W573" s="66">
        <v>0</v>
      </c>
      <c r="X573" s="66">
        <v>0</v>
      </c>
      <c r="Y573" s="66">
        <v>0</v>
      </c>
      <c r="Z573" s="66">
        <v>0</v>
      </c>
      <c r="AA573" s="66">
        <v>0</v>
      </c>
      <c r="AB573" s="66">
        <v>0</v>
      </c>
      <c r="AC573" s="66">
        <v>3</v>
      </c>
      <c r="AD573" s="66">
        <v>0</v>
      </c>
      <c r="AE573" s="66">
        <v>0</v>
      </c>
      <c r="AF573" s="66">
        <v>0</v>
      </c>
      <c r="AG573" s="66" t="str">
        <f>VLOOKUP(BHRAF201920[[#This Row],[OrgID]],'Practice Panel'!$A$14:$F$129,4,FALSE)</f>
        <v>Redbridge</v>
      </c>
      <c r="AH573" s="66" t="str">
        <f>VLOOKUP(BHRAF201920[[#This Row],[OrgID]],'Practice Panel'!$A$14:$F$129,6,FALSE)</f>
        <v>Loxford</v>
      </c>
    </row>
    <row r="574" spans="1:34" x14ac:dyDescent="0.25">
      <c r="A574" s="1" t="s">
        <v>369</v>
      </c>
      <c r="B574" s="65">
        <v>44136</v>
      </c>
      <c r="C574" s="65"/>
      <c r="D574" s="1" t="s">
        <v>104</v>
      </c>
      <c r="E574" s="66">
        <v>414</v>
      </c>
      <c r="F574" s="66">
        <v>101</v>
      </c>
      <c r="G574" s="66">
        <v>99</v>
      </c>
      <c r="H574" s="1">
        <v>2</v>
      </c>
      <c r="I574" s="66">
        <v>0</v>
      </c>
      <c r="J574" s="66">
        <v>0</v>
      </c>
      <c r="K574" s="66">
        <v>0</v>
      </c>
      <c r="L574" s="66">
        <v>0</v>
      </c>
      <c r="M574" s="66">
        <v>0</v>
      </c>
      <c r="N574" s="66">
        <v>0</v>
      </c>
      <c r="O574" s="66">
        <v>0</v>
      </c>
      <c r="P574" s="66">
        <v>0</v>
      </c>
      <c r="Q574" s="66">
        <v>0</v>
      </c>
      <c r="R574" s="66">
        <v>0</v>
      </c>
      <c r="S574" s="66">
        <v>0</v>
      </c>
      <c r="T574" s="66">
        <v>0</v>
      </c>
      <c r="U574" s="66">
        <v>0</v>
      </c>
      <c r="V574" s="66">
        <v>0</v>
      </c>
      <c r="W574" s="66">
        <v>0</v>
      </c>
      <c r="X574" s="66">
        <v>0</v>
      </c>
      <c r="Y574" s="66">
        <v>0</v>
      </c>
      <c r="Z574" s="66">
        <v>0</v>
      </c>
      <c r="AA574" s="66">
        <v>0</v>
      </c>
      <c r="AB574" s="66">
        <v>0</v>
      </c>
      <c r="AC574" s="66">
        <v>3</v>
      </c>
      <c r="AD574" s="66">
        <v>0</v>
      </c>
      <c r="AE574" s="66">
        <v>0</v>
      </c>
      <c r="AF574" s="66">
        <v>0</v>
      </c>
      <c r="AG574" s="66" t="str">
        <f>VLOOKUP(BHRAF201920[[#This Row],[OrgID]],'Practice Panel'!$A$14:$F$129,4,FALSE)</f>
        <v>Redbridge</v>
      </c>
      <c r="AH574" s="66" t="str">
        <f>VLOOKUP(BHRAF201920[[#This Row],[OrgID]],'Practice Panel'!$A$14:$F$129,6,FALSE)</f>
        <v>Loxford</v>
      </c>
    </row>
    <row r="575" spans="1:34" x14ac:dyDescent="0.25">
      <c r="A575" s="1" t="s">
        <v>369</v>
      </c>
      <c r="B575" s="65">
        <v>44136</v>
      </c>
      <c r="C575" s="65"/>
      <c r="D575" s="1" t="s">
        <v>40</v>
      </c>
      <c r="E575" s="66">
        <v>331</v>
      </c>
      <c r="F575" s="66">
        <v>35</v>
      </c>
      <c r="G575" s="66">
        <v>35</v>
      </c>
      <c r="H575" s="1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66">
        <v>0</v>
      </c>
      <c r="Z575" s="66">
        <v>0</v>
      </c>
      <c r="AA575" s="66">
        <v>0</v>
      </c>
      <c r="AB575" s="66">
        <v>0</v>
      </c>
      <c r="AC575" s="66">
        <v>1</v>
      </c>
      <c r="AD575" s="66">
        <v>0</v>
      </c>
      <c r="AE575" s="66">
        <v>0</v>
      </c>
      <c r="AF575" s="66">
        <v>0</v>
      </c>
      <c r="AG575" s="66" t="str">
        <f>VLOOKUP(BHRAF201920[[#This Row],[OrgID]],'Practice Panel'!$A$14:$F$129,4,FALSE)</f>
        <v>Redbridge</v>
      </c>
      <c r="AH575" s="66" t="str">
        <f>VLOOKUP(BHRAF201920[[#This Row],[OrgID]],'Practice Panel'!$A$14:$F$129,6,FALSE)</f>
        <v>Cranbrook</v>
      </c>
    </row>
    <row r="576" spans="1:34" x14ac:dyDescent="0.25">
      <c r="A576" s="1" t="s">
        <v>369</v>
      </c>
      <c r="B576" s="65">
        <v>44136</v>
      </c>
      <c r="C576" s="65"/>
      <c r="D576" s="1" t="s">
        <v>72</v>
      </c>
      <c r="E576" s="66">
        <v>370</v>
      </c>
      <c r="F576" s="66">
        <v>112</v>
      </c>
      <c r="G576" s="66">
        <v>112</v>
      </c>
      <c r="H576" s="1">
        <v>0</v>
      </c>
      <c r="I576" s="66">
        <v>0</v>
      </c>
      <c r="J576" s="66">
        <v>2</v>
      </c>
      <c r="K576" s="66">
        <v>2</v>
      </c>
      <c r="L576" s="66">
        <v>2</v>
      </c>
      <c r="M576" s="66">
        <v>2</v>
      </c>
      <c r="N576" s="66">
        <v>2</v>
      </c>
      <c r="O576" s="66">
        <v>2</v>
      </c>
      <c r="P576" s="66">
        <v>2</v>
      </c>
      <c r="Q576" s="66">
        <v>2</v>
      </c>
      <c r="R576" s="66">
        <v>2</v>
      </c>
      <c r="S576" s="66">
        <v>0</v>
      </c>
      <c r="T576" s="66">
        <v>0</v>
      </c>
      <c r="U576" s="66">
        <v>0</v>
      </c>
      <c r="V576" s="66">
        <v>0</v>
      </c>
      <c r="W576" s="66">
        <v>2</v>
      </c>
      <c r="X576" s="66">
        <v>0</v>
      </c>
      <c r="Y576" s="66">
        <v>0</v>
      </c>
      <c r="Z576" s="66">
        <v>0</v>
      </c>
      <c r="AA576" s="66">
        <v>0</v>
      </c>
      <c r="AB576" s="66">
        <v>0</v>
      </c>
      <c r="AC576" s="66">
        <v>3</v>
      </c>
      <c r="AD576" s="66">
        <v>2</v>
      </c>
      <c r="AE576" s="66">
        <v>0</v>
      </c>
      <c r="AF576" s="66">
        <v>0</v>
      </c>
      <c r="AG576" s="66" t="str">
        <f>VLOOKUP(BHRAF201920[[#This Row],[OrgID]],'Practice Panel'!$A$14:$F$129,4,FALSE)</f>
        <v>Redbridge</v>
      </c>
      <c r="AH576" s="66" t="str">
        <f>VLOOKUP(BHRAF201920[[#This Row],[OrgID]],'Practice Panel'!$A$14:$F$129,6,FALSE)</f>
        <v>Seven Kings</v>
      </c>
    </row>
    <row r="577" spans="1:34" x14ac:dyDescent="0.25">
      <c r="A577" s="1" t="s">
        <v>369</v>
      </c>
      <c r="B577" s="65">
        <v>44166</v>
      </c>
      <c r="C577" s="65">
        <v>44167</v>
      </c>
      <c r="D577" s="1" t="s">
        <v>272</v>
      </c>
      <c r="E577" s="66">
        <v>727</v>
      </c>
      <c r="F577" s="66">
        <v>8</v>
      </c>
      <c r="G577" s="66">
        <v>8</v>
      </c>
      <c r="H577" s="1">
        <v>0</v>
      </c>
      <c r="I577" s="66">
        <v>0</v>
      </c>
      <c r="J577" s="66">
        <v>0</v>
      </c>
      <c r="K577" s="66">
        <v>0</v>
      </c>
      <c r="L577" s="66">
        <v>0</v>
      </c>
      <c r="M577" s="66">
        <v>0</v>
      </c>
      <c r="N577" s="66">
        <v>0</v>
      </c>
      <c r="O577" s="66">
        <v>0</v>
      </c>
      <c r="P577" s="66">
        <v>0</v>
      </c>
      <c r="Q577" s="66">
        <v>0</v>
      </c>
      <c r="R577" s="66">
        <v>0</v>
      </c>
      <c r="S577" s="66">
        <v>0</v>
      </c>
      <c r="T577" s="66">
        <v>0</v>
      </c>
      <c r="U577" s="66">
        <v>0</v>
      </c>
      <c r="V577" s="66">
        <v>0</v>
      </c>
      <c r="W577" s="66">
        <v>0</v>
      </c>
      <c r="X577" s="66">
        <v>0</v>
      </c>
      <c r="Y577" s="66">
        <v>0</v>
      </c>
      <c r="Z577" s="66">
        <v>0</v>
      </c>
      <c r="AA577" s="66">
        <v>0</v>
      </c>
      <c r="AB577" s="66">
        <v>0</v>
      </c>
      <c r="AC577" s="66">
        <v>1</v>
      </c>
      <c r="AD577" s="66">
        <v>0</v>
      </c>
      <c r="AE577" s="66">
        <v>0</v>
      </c>
      <c r="AF577" s="66">
        <v>0</v>
      </c>
      <c r="AG577" s="66" t="str">
        <f>VLOOKUP(BHRAF201920[[#This Row],[OrgID]],'Practice Panel'!$A$14:$F$129,4,FALSE)</f>
        <v>Barking</v>
      </c>
      <c r="AH577" s="66" t="str">
        <f>VLOOKUP(BHRAF201920[[#This Row],[OrgID]],'Practice Panel'!$A$14:$F$129,6,FALSE)</f>
        <v>North</v>
      </c>
    </row>
    <row r="578" spans="1:34" x14ac:dyDescent="0.25">
      <c r="A578" s="1" t="s">
        <v>369</v>
      </c>
      <c r="B578" s="65">
        <v>44166</v>
      </c>
      <c r="C578" s="65">
        <v>44167</v>
      </c>
      <c r="D578" s="1" t="s">
        <v>274</v>
      </c>
      <c r="E578" s="66">
        <v>3767</v>
      </c>
      <c r="F578" s="66">
        <v>8</v>
      </c>
      <c r="G578" s="66">
        <v>8</v>
      </c>
      <c r="H578" s="1">
        <v>0</v>
      </c>
      <c r="I578" s="66">
        <v>0</v>
      </c>
      <c r="J578" s="66">
        <v>0</v>
      </c>
      <c r="K578" s="66">
        <v>0</v>
      </c>
      <c r="L578" s="66">
        <v>0</v>
      </c>
      <c r="M578" s="66">
        <v>0</v>
      </c>
      <c r="N578" s="66">
        <v>0</v>
      </c>
      <c r="O578" s="66">
        <v>0</v>
      </c>
      <c r="P578" s="66">
        <v>0</v>
      </c>
      <c r="Q578" s="66">
        <v>0</v>
      </c>
      <c r="R578" s="66">
        <v>0</v>
      </c>
      <c r="S578" s="66">
        <v>0</v>
      </c>
      <c r="T578" s="66">
        <v>0</v>
      </c>
      <c r="U578" s="66">
        <v>0</v>
      </c>
      <c r="V578" s="66">
        <v>0</v>
      </c>
      <c r="W578" s="66">
        <v>0</v>
      </c>
      <c r="X578" s="66">
        <v>0</v>
      </c>
      <c r="Y578" s="66">
        <v>0</v>
      </c>
      <c r="Z578" s="66">
        <v>0</v>
      </c>
      <c r="AA578" s="66">
        <v>0</v>
      </c>
      <c r="AB578" s="66">
        <v>0</v>
      </c>
      <c r="AC578" s="66">
        <v>1</v>
      </c>
      <c r="AD578" s="66">
        <v>0</v>
      </c>
      <c r="AE578" s="66">
        <v>0</v>
      </c>
      <c r="AF578" s="66">
        <v>0</v>
      </c>
      <c r="AG578" s="66" t="str">
        <f>VLOOKUP(BHRAF201920[[#This Row],[OrgID]],'Practice Panel'!$A$14:$F$129,4,FALSE)</f>
        <v>Barking</v>
      </c>
      <c r="AH578" s="66" t="str">
        <f>VLOOKUP(BHRAF201920[[#This Row],[OrgID]],'Practice Panel'!$A$14:$F$129,6,FALSE)</f>
        <v>North</v>
      </c>
    </row>
    <row r="579" spans="1:34" x14ac:dyDescent="0.25">
      <c r="A579" s="1" t="s">
        <v>369</v>
      </c>
      <c r="B579" s="65">
        <v>44166</v>
      </c>
      <c r="C579" s="65">
        <v>44167</v>
      </c>
      <c r="D579" s="1" t="s">
        <v>322</v>
      </c>
      <c r="E579" s="66">
        <v>1767</v>
      </c>
      <c r="F579" s="66">
        <v>1</v>
      </c>
      <c r="G579" s="66">
        <v>1</v>
      </c>
      <c r="H579" s="1">
        <v>0</v>
      </c>
      <c r="I579" s="66">
        <v>0</v>
      </c>
      <c r="J579" s="66">
        <v>0</v>
      </c>
      <c r="K579" s="66">
        <v>0</v>
      </c>
      <c r="L579" s="66">
        <v>0</v>
      </c>
      <c r="M579" s="66">
        <v>0</v>
      </c>
      <c r="N579" s="66">
        <v>0</v>
      </c>
      <c r="O579" s="66">
        <v>0</v>
      </c>
      <c r="P579" s="66">
        <v>0</v>
      </c>
      <c r="Q579" s="66">
        <v>0</v>
      </c>
      <c r="R579" s="66">
        <v>0</v>
      </c>
      <c r="S579" s="66">
        <v>0</v>
      </c>
      <c r="T579" s="66">
        <v>0</v>
      </c>
      <c r="U579" s="66">
        <v>0</v>
      </c>
      <c r="V579" s="66">
        <v>0</v>
      </c>
      <c r="W579" s="66">
        <v>0</v>
      </c>
      <c r="X579" s="66">
        <v>0</v>
      </c>
      <c r="Y579" s="66">
        <v>0</v>
      </c>
      <c r="Z579" s="66">
        <v>0</v>
      </c>
      <c r="AA579" s="66">
        <v>0</v>
      </c>
      <c r="AB579" s="66">
        <v>0</v>
      </c>
      <c r="AC579" s="66">
        <v>5</v>
      </c>
      <c r="AD579" s="66">
        <v>0</v>
      </c>
      <c r="AE579" s="66">
        <v>0</v>
      </c>
      <c r="AF579" s="66">
        <v>0</v>
      </c>
      <c r="AG579" s="66" t="str">
        <f>VLOOKUP(BHRAF201920[[#This Row],[OrgID]],'Practice Panel'!$A$14:$F$129,4,FALSE)</f>
        <v>Havering</v>
      </c>
      <c r="AH579" s="66" t="str">
        <f>VLOOKUP(BHRAF201920[[#This Row],[OrgID]],'Practice Panel'!$A$14:$F$129,6,FALSE)</f>
        <v>Havering North</v>
      </c>
    </row>
    <row r="580" spans="1:34" x14ac:dyDescent="0.25">
      <c r="A580" s="1" t="s">
        <v>369</v>
      </c>
      <c r="B580" s="65">
        <v>44166</v>
      </c>
      <c r="C580" s="65">
        <v>44167</v>
      </c>
      <c r="D580" s="1" t="s">
        <v>358</v>
      </c>
      <c r="E580" s="66">
        <v>1171</v>
      </c>
      <c r="F580" s="66">
        <v>8</v>
      </c>
      <c r="G580" s="66">
        <v>8</v>
      </c>
      <c r="H580" s="1">
        <v>0</v>
      </c>
      <c r="I580" s="66">
        <v>0</v>
      </c>
      <c r="J580" s="66">
        <v>0</v>
      </c>
      <c r="K580" s="66">
        <v>0</v>
      </c>
      <c r="L580" s="66">
        <v>0</v>
      </c>
      <c r="M580" s="66">
        <v>0</v>
      </c>
      <c r="N580" s="66">
        <v>0</v>
      </c>
      <c r="O580" s="66">
        <v>0</v>
      </c>
      <c r="P580" s="66">
        <v>0</v>
      </c>
      <c r="Q580" s="66">
        <v>0</v>
      </c>
      <c r="R580" s="66">
        <v>0</v>
      </c>
      <c r="S580" s="66">
        <v>0</v>
      </c>
      <c r="T580" s="66">
        <v>0</v>
      </c>
      <c r="U580" s="66">
        <v>0</v>
      </c>
      <c r="V580" s="66">
        <v>0</v>
      </c>
      <c r="W580" s="66">
        <v>0</v>
      </c>
      <c r="X580" s="66">
        <v>0</v>
      </c>
      <c r="Y580" s="66">
        <v>0</v>
      </c>
      <c r="Z580" s="66">
        <v>0</v>
      </c>
      <c r="AA580" s="66">
        <v>0</v>
      </c>
      <c r="AB580" s="66">
        <v>0</v>
      </c>
      <c r="AC580" s="66">
        <v>8</v>
      </c>
      <c r="AD580" s="66">
        <v>0</v>
      </c>
      <c r="AE580" s="66">
        <v>0</v>
      </c>
      <c r="AF580" s="66">
        <v>0</v>
      </c>
      <c r="AG580" s="66" t="str">
        <f>VLOOKUP(BHRAF201920[[#This Row],[OrgID]],'Practice Panel'!$A$14:$F$129,4,FALSE)</f>
        <v>Havering</v>
      </c>
      <c r="AH580" s="66" t="str">
        <f>VLOOKUP(BHRAF201920[[#This Row],[OrgID]],'Practice Panel'!$A$14:$F$129,6,FALSE)</f>
        <v>Havering South</v>
      </c>
    </row>
    <row r="581" spans="1:34" x14ac:dyDescent="0.25">
      <c r="A581" s="1" t="s">
        <v>369</v>
      </c>
      <c r="B581" s="65">
        <v>44166</v>
      </c>
      <c r="C581" s="65">
        <v>44167</v>
      </c>
      <c r="D581" s="1" t="s">
        <v>231</v>
      </c>
      <c r="E581" s="66">
        <v>2094</v>
      </c>
      <c r="F581" s="66">
        <v>1</v>
      </c>
      <c r="G581" s="66">
        <v>1</v>
      </c>
      <c r="H581" s="1">
        <v>0</v>
      </c>
      <c r="I581" s="66">
        <v>0</v>
      </c>
      <c r="J581" s="66">
        <v>0</v>
      </c>
      <c r="K581" s="66">
        <v>0</v>
      </c>
      <c r="L581" s="66">
        <v>0</v>
      </c>
      <c r="M581" s="66">
        <v>0</v>
      </c>
      <c r="N581" s="66">
        <v>0</v>
      </c>
      <c r="O581" s="66">
        <v>0</v>
      </c>
      <c r="P581" s="66">
        <v>0</v>
      </c>
      <c r="Q581" s="66">
        <v>0</v>
      </c>
      <c r="R581" s="66">
        <v>0</v>
      </c>
      <c r="S581" s="66">
        <v>0</v>
      </c>
      <c r="T581" s="66">
        <v>0</v>
      </c>
      <c r="U581" s="66">
        <v>0</v>
      </c>
      <c r="V581" s="66">
        <v>0</v>
      </c>
      <c r="W581" s="66">
        <v>0</v>
      </c>
      <c r="X581" s="66">
        <v>0</v>
      </c>
      <c r="Y581" s="66">
        <v>0</v>
      </c>
      <c r="Z581" s="66">
        <v>0</v>
      </c>
      <c r="AA581" s="66">
        <v>0</v>
      </c>
      <c r="AB581" s="66">
        <v>0</v>
      </c>
      <c r="AC581" s="66">
        <v>2</v>
      </c>
      <c r="AD581" s="66">
        <v>0</v>
      </c>
      <c r="AE581" s="66">
        <v>0</v>
      </c>
      <c r="AF581" s="66">
        <v>0</v>
      </c>
      <c r="AG581" s="66" t="str">
        <f>VLOOKUP(BHRAF201920[[#This Row],[OrgID]],'Practice Panel'!$A$14:$F$129,4,FALSE)</f>
        <v>Barking</v>
      </c>
      <c r="AH581" s="66" t="str">
        <f>VLOOKUP(BHRAF201920[[#This Row],[OrgID]],'Practice Panel'!$A$14:$F$129,6,FALSE)</f>
        <v>West</v>
      </c>
    </row>
    <row r="582" spans="1:34" x14ac:dyDescent="0.25">
      <c r="A582" s="1" t="s">
        <v>369</v>
      </c>
      <c r="B582" s="65">
        <v>44166</v>
      </c>
      <c r="C582" s="65">
        <v>44167</v>
      </c>
      <c r="D582" s="1" t="s">
        <v>250</v>
      </c>
      <c r="E582" s="66">
        <v>1913</v>
      </c>
      <c r="F582" s="66">
        <v>9</v>
      </c>
      <c r="G582" s="66">
        <v>9</v>
      </c>
      <c r="H582" s="1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66">
        <v>0</v>
      </c>
      <c r="Z582" s="66">
        <v>0</v>
      </c>
      <c r="AA582" s="66">
        <v>0</v>
      </c>
      <c r="AB582" s="66">
        <v>0</v>
      </c>
      <c r="AC582" s="66">
        <v>2</v>
      </c>
      <c r="AD582" s="66">
        <v>0</v>
      </c>
      <c r="AE582" s="66">
        <v>0</v>
      </c>
      <c r="AF582" s="66">
        <v>0</v>
      </c>
      <c r="AG582" s="66" t="str">
        <f>VLOOKUP(BHRAF201920[[#This Row],[OrgID]],'Practice Panel'!$A$14:$F$129,4,FALSE)</f>
        <v>Barking</v>
      </c>
      <c r="AH582" s="66" t="str">
        <f>VLOOKUP(BHRAF201920[[#This Row],[OrgID]],'Practice Panel'!$A$14:$F$129,6,FALSE)</f>
        <v>West One</v>
      </c>
    </row>
    <row r="583" spans="1:34" x14ac:dyDescent="0.25">
      <c r="A583" s="1" t="s">
        <v>369</v>
      </c>
      <c r="B583" s="65">
        <v>44166</v>
      </c>
      <c r="C583" s="65">
        <v>44167</v>
      </c>
      <c r="D583" s="1" t="s">
        <v>216</v>
      </c>
      <c r="E583" s="66">
        <v>1405</v>
      </c>
      <c r="F583" s="66">
        <v>22</v>
      </c>
      <c r="G583" s="66">
        <v>22</v>
      </c>
      <c r="H583" s="1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66">
        <v>0</v>
      </c>
      <c r="Z583" s="66">
        <v>0</v>
      </c>
      <c r="AA583" s="66">
        <v>0</v>
      </c>
      <c r="AB583" s="66">
        <v>0</v>
      </c>
      <c r="AC583" s="66">
        <v>5</v>
      </c>
      <c r="AD583" s="66">
        <v>0</v>
      </c>
      <c r="AE583" s="66">
        <v>0</v>
      </c>
      <c r="AF583" s="66">
        <v>0</v>
      </c>
      <c r="AG583" s="66" t="str">
        <f>VLOOKUP(BHRAF201920[[#This Row],[OrgID]],'Practice Panel'!$A$14:$F$129,4,FALSE)</f>
        <v>Barking</v>
      </c>
      <c r="AH583" s="66" t="str">
        <f>VLOOKUP(BHRAF201920[[#This Row],[OrgID]],'Practice Panel'!$A$14:$F$129,6,FALSE)</f>
        <v>East One</v>
      </c>
    </row>
    <row r="584" spans="1:34" x14ac:dyDescent="0.25">
      <c r="A584" s="1" t="s">
        <v>369</v>
      </c>
      <c r="B584" s="65">
        <v>44166</v>
      </c>
      <c r="C584" s="65">
        <v>44167</v>
      </c>
      <c r="D584" s="1" t="s">
        <v>348</v>
      </c>
      <c r="E584" s="66">
        <v>1978</v>
      </c>
      <c r="F584" s="66">
        <v>14</v>
      </c>
      <c r="G584" s="66">
        <v>14</v>
      </c>
      <c r="H584" s="1">
        <v>0</v>
      </c>
      <c r="I584" s="66">
        <v>0</v>
      </c>
      <c r="J584" s="66">
        <v>0</v>
      </c>
      <c r="K584" s="66">
        <v>0</v>
      </c>
      <c r="L584" s="66">
        <v>0</v>
      </c>
      <c r="M584" s="66">
        <v>0</v>
      </c>
      <c r="N584" s="66">
        <v>0</v>
      </c>
      <c r="O584" s="66">
        <v>0</v>
      </c>
      <c r="P584" s="66">
        <v>0</v>
      </c>
      <c r="Q584" s="66">
        <v>0</v>
      </c>
      <c r="R584" s="66">
        <v>0</v>
      </c>
      <c r="S584" s="66">
        <v>0</v>
      </c>
      <c r="T584" s="66">
        <v>0</v>
      </c>
      <c r="U584" s="66">
        <v>0</v>
      </c>
      <c r="V584" s="66">
        <v>0</v>
      </c>
      <c r="W584" s="66">
        <v>0</v>
      </c>
      <c r="X584" s="66">
        <v>0</v>
      </c>
      <c r="Y584" s="66">
        <v>0</v>
      </c>
      <c r="Z584" s="66">
        <v>0</v>
      </c>
      <c r="AA584" s="66">
        <v>0</v>
      </c>
      <c r="AB584" s="66">
        <v>0</v>
      </c>
      <c r="AC584" s="66">
        <v>10</v>
      </c>
      <c r="AD584" s="66">
        <v>0</v>
      </c>
      <c r="AE584" s="66">
        <v>0</v>
      </c>
      <c r="AF584" s="66">
        <v>0</v>
      </c>
      <c r="AG584" s="66" t="str">
        <f>VLOOKUP(BHRAF201920[[#This Row],[OrgID]],'Practice Panel'!$A$14:$F$129,4,FALSE)</f>
        <v>Havering</v>
      </c>
      <c r="AH584" s="66" t="str">
        <f>VLOOKUP(BHRAF201920[[#This Row],[OrgID]],'Practice Panel'!$A$14:$F$129,6,FALSE)</f>
        <v>Havering South</v>
      </c>
    </row>
    <row r="585" spans="1:34" x14ac:dyDescent="0.25">
      <c r="A585" s="1" t="s">
        <v>369</v>
      </c>
      <c r="B585" s="65">
        <v>44166</v>
      </c>
      <c r="C585" s="65">
        <v>44167</v>
      </c>
      <c r="D585" s="1" t="s">
        <v>286</v>
      </c>
      <c r="E585" s="66">
        <v>1591</v>
      </c>
      <c r="F585" s="66">
        <v>9</v>
      </c>
      <c r="G585" s="66">
        <v>9</v>
      </c>
      <c r="H585" s="1">
        <v>0</v>
      </c>
      <c r="I585" s="66">
        <v>0</v>
      </c>
      <c r="J585" s="66">
        <v>0</v>
      </c>
      <c r="K585" s="66">
        <v>0</v>
      </c>
      <c r="L585" s="66">
        <v>0</v>
      </c>
      <c r="M585" s="66">
        <v>0</v>
      </c>
      <c r="N585" s="66">
        <v>0</v>
      </c>
      <c r="O585" s="66">
        <v>0</v>
      </c>
      <c r="P585" s="66">
        <v>0</v>
      </c>
      <c r="Q585" s="66">
        <v>0</v>
      </c>
      <c r="R585" s="66">
        <v>0</v>
      </c>
      <c r="S585" s="66">
        <v>0</v>
      </c>
      <c r="T585" s="66">
        <v>0</v>
      </c>
      <c r="U585" s="66">
        <v>0</v>
      </c>
      <c r="V585" s="66">
        <v>0</v>
      </c>
      <c r="W585" s="66">
        <v>0</v>
      </c>
      <c r="X585" s="66">
        <v>0</v>
      </c>
      <c r="Y585" s="66">
        <v>0</v>
      </c>
      <c r="Z585" s="66">
        <v>0</v>
      </c>
      <c r="AA585" s="66">
        <v>0</v>
      </c>
      <c r="AB585" s="66">
        <v>0</v>
      </c>
      <c r="AC585" s="66">
        <v>5</v>
      </c>
      <c r="AD585" s="66">
        <v>0</v>
      </c>
      <c r="AE585" s="66">
        <v>0</v>
      </c>
      <c r="AF585" s="66">
        <v>0</v>
      </c>
      <c r="AG585" s="66" t="str">
        <f>VLOOKUP(BHRAF201920[[#This Row],[OrgID]],'Practice Panel'!$A$14:$F$129,4,FALSE)</f>
        <v>Havering</v>
      </c>
      <c r="AH585" s="66" t="str">
        <f>VLOOKUP(BHRAF201920[[#This Row],[OrgID]],'Practice Panel'!$A$14:$F$129,6,FALSE)</f>
        <v>Havering Crest</v>
      </c>
    </row>
    <row r="586" spans="1:34" x14ac:dyDescent="0.25">
      <c r="A586" s="1" t="s">
        <v>369</v>
      </c>
      <c r="B586" s="65">
        <v>44166</v>
      </c>
      <c r="C586" s="65">
        <v>44167</v>
      </c>
      <c r="D586" s="1" t="s">
        <v>252</v>
      </c>
      <c r="E586" s="66">
        <v>1593</v>
      </c>
      <c r="F586" s="66">
        <v>39</v>
      </c>
      <c r="G586" s="66">
        <v>39</v>
      </c>
      <c r="H586" s="1">
        <v>0</v>
      </c>
      <c r="I586" s="66">
        <v>0</v>
      </c>
      <c r="J586" s="66">
        <v>0</v>
      </c>
      <c r="K586" s="66">
        <v>0</v>
      </c>
      <c r="L586" s="66">
        <v>0</v>
      </c>
      <c r="M586" s="66">
        <v>0</v>
      </c>
      <c r="N586" s="66">
        <v>0</v>
      </c>
      <c r="O586" s="66">
        <v>0</v>
      </c>
      <c r="P586" s="66">
        <v>0</v>
      </c>
      <c r="Q586" s="66">
        <v>0</v>
      </c>
      <c r="R586" s="66">
        <v>0</v>
      </c>
      <c r="S586" s="66">
        <v>0</v>
      </c>
      <c r="T586" s="66">
        <v>0</v>
      </c>
      <c r="U586" s="66">
        <v>0</v>
      </c>
      <c r="V586" s="66">
        <v>0</v>
      </c>
      <c r="W586" s="66">
        <v>0</v>
      </c>
      <c r="X586" s="66">
        <v>0</v>
      </c>
      <c r="Y586" s="66">
        <v>0</v>
      </c>
      <c r="Z586" s="66">
        <v>0</v>
      </c>
      <c r="AA586" s="66">
        <v>0</v>
      </c>
      <c r="AB586" s="66">
        <v>0</v>
      </c>
      <c r="AC586" s="66">
        <v>3</v>
      </c>
      <c r="AD586" s="66">
        <v>0</v>
      </c>
      <c r="AE586" s="66">
        <v>0</v>
      </c>
      <c r="AF586" s="66">
        <v>0</v>
      </c>
      <c r="AG586" s="66" t="str">
        <f>VLOOKUP(BHRAF201920[[#This Row],[OrgID]],'Practice Panel'!$A$14:$F$129,4,FALSE)</f>
        <v>Barking</v>
      </c>
      <c r="AH586" s="66" t="str">
        <f>VLOOKUP(BHRAF201920[[#This Row],[OrgID]],'Practice Panel'!$A$14:$F$129,6,FALSE)</f>
        <v>West One</v>
      </c>
    </row>
    <row r="587" spans="1:34" x14ac:dyDescent="0.25">
      <c r="A587" s="1" t="s">
        <v>369</v>
      </c>
      <c r="B587" s="65">
        <v>44166</v>
      </c>
      <c r="C587" s="65">
        <v>44167</v>
      </c>
      <c r="D587" s="1" t="s">
        <v>204</v>
      </c>
      <c r="E587" s="66">
        <v>1541</v>
      </c>
      <c r="F587" s="66">
        <v>89</v>
      </c>
      <c r="G587" s="66">
        <v>89</v>
      </c>
      <c r="H587" s="1">
        <v>0</v>
      </c>
      <c r="I587" s="66">
        <v>0</v>
      </c>
      <c r="J587" s="66">
        <v>0</v>
      </c>
      <c r="K587" s="66">
        <v>0</v>
      </c>
      <c r="L587" s="66">
        <v>0</v>
      </c>
      <c r="M587" s="66">
        <v>0</v>
      </c>
      <c r="N587" s="66">
        <v>0</v>
      </c>
      <c r="O587" s="66">
        <v>0</v>
      </c>
      <c r="P587" s="66">
        <v>0</v>
      </c>
      <c r="Q587" s="66">
        <v>0</v>
      </c>
      <c r="R587" s="66">
        <v>0</v>
      </c>
      <c r="S587" s="66">
        <v>0</v>
      </c>
      <c r="T587" s="66">
        <v>0</v>
      </c>
      <c r="U587" s="66">
        <v>0</v>
      </c>
      <c r="V587" s="66">
        <v>0</v>
      </c>
      <c r="W587" s="66">
        <v>0</v>
      </c>
      <c r="X587" s="66">
        <v>0</v>
      </c>
      <c r="Y587" s="66">
        <v>0</v>
      </c>
      <c r="Z587" s="66">
        <v>0</v>
      </c>
      <c r="AA587" s="66">
        <v>0</v>
      </c>
      <c r="AB587" s="66">
        <v>0</v>
      </c>
      <c r="AC587" s="66">
        <v>1</v>
      </c>
      <c r="AD587" s="66">
        <v>0</v>
      </c>
      <c r="AE587" s="66">
        <v>0</v>
      </c>
      <c r="AF587" s="66">
        <v>0</v>
      </c>
      <c r="AG587" s="66" t="str">
        <f>VLOOKUP(BHRAF201920[[#This Row],[OrgID]],'Practice Panel'!$A$14:$F$129,4,FALSE)</f>
        <v>Barking</v>
      </c>
      <c r="AH587" s="66" t="str">
        <f>VLOOKUP(BHRAF201920[[#This Row],[OrgID]],'Practice Panel'!$A$14:$F$129,6,FALSE)</f>
        <v>East One</v>
      </c>
    </row>
    <row r="588" spans="1:34" x14ac:dyDescent="0.25">
      <c r="A588" s="1" t="s">
        <v>369</v>
      </c>
      <c r="B588" s="65">
        <v>44166</v>
      </c>
      <c r="C588" s="65">
        <v>44167</v>
      </c>
      <c r="D588" s="1" t="s">
        <v>259</v>
      </c>
      <c r="E588" s="66">
        <v>5667</v>
      </c>
      <c r="F588" s="66">
        <v>30</v>
      </c>
      <c r="G588" s="66">
        <v>30</v>
      </c>
      <c r="H588" s="1">
        <v>0</v>
      </c>
      <c r="I588" s="66">
        <v>0</v>
      </c>
      <c r="J588" s="66">
        <v>0</v>
      </c>
      <c r="K588" s="66">
        <v>0</v>
      </c>
      <c r="L588" s="66">
        <v>0</v>
      </c>
      <c r="M588" s="66">
        <v>0</v>
      </c>
      <c r="N588" s="66">
        <v>0</v>
      </c>
      <c r="O588" s="66">
        <v>0</v>
      </c>
      <c r="P588" s="66">
        <v>0</v>
      </c>
      <c r="Q588" s="66">
        <v>0</v>
      </c>
      <c r="R588" s="66">
        <v>0</v>
      </c>
      <c r="S588" s="66">
        <v>0</v>
      </c>
      <c r="T588" s="66">
        <v>0</v>
      </c>
      <c r="U588" s="66">
        <v>0</v>
      </c>
      <c r="V588" s="66">
        <v>0</v>
      </c>
      <c r="W588" s="66">
        <v>0</v>
      </c>
      <c r="X588" s="66">
        <v>0</v>
      </c>
      <c r="Y588" s="66">
        <v>0</v>
      </c>
      <c r="Z588" s="66">
        <v>0</v>
      </c>
      <c r="AA588" s="66">
        <v>0</v>
      </c>
      <c r="AB588" s="66">
        <v>0</v>
      </c>
      <c r="AC588" s="66">
        <v>4</v>
      </c>
      <c r="AD588" s="66">
        <v>0</v>
      </c>
      <c r="AE588" s="66">
        <v>0</v>
      </c>
      <c r="AF588" s="66">
        <v>0</v>
      </c>
      <c r="AG588" s="66" t="str">
        <f>VLOOKUP(BHRAF201920[[#This Row],[OrgID]],'Practice Panel'!$A$14:$F$129,4,FALSE)</f>
        <v>Barking</v>
      </c>
      <c r="AH588" s="66" t="str">
        <f>VLOOKUP(BHRAF201920[[#This Row],[OrgID]],'Practice Panel'!$A$14:$F$129,6,FALSE)</f>
        <v>North</v>
      </c>
    </row>
    <row r="589" spans="1:34" x14ac:dyDescent="0.25">
      <c r="A589" s="1" t="s">
        <v>369</v>
      </c>
      <c r="B589" s="65">
        <v>44166</v>
      </c>
      <c r="C589" s="65">
        <v>44167</v>
      </c>
      <c r="D589" s="1" t="s">
        <v>212</v>
      </c>
      <c r="E589" s="66">
        <v>2886</v>
      </c>
      <c r="F589" s="66">
        <v>37</v>
      </c>
      <c r="G589" s="66">
        <v>37</v>
      </c>
      <c r="H589" s="1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66">
        <v>0</v>
      </c>
      <c r="Z589" s="66">
        <v>0</v>
      </c>
      <c r="AA589" s="66">
        <v>0</v>
      </c>
      <c r="AB589" s="66">
        <v>0</v>
      </c>
      <c r="AC589" s="66">
        <v>7</v>
      </c>
      <c r="AD589" s="66">
        <v>0</v>
      </c>
      <c r="AE589" s="66">
        <v>0</v>
      </c>
      <c r="AF589" s="66">
        <v>0</v>
      </c>
      <c r="AG589" s="66" t="str">
        <f>VLOOKUP(BHRAF201920[[#This Row],[OrgID]],'Practice Panel'!$A$14:$F$129,4,FALSE)</f>
        <v>Barking</v>
      </c>
      <c r="AH589" s="66" t="str">
        <f>VLOOKUP(BHRAF201920[[#This Row],[OrgID]],'Practice Panel'!$A$14:$F$129,6,FALSE)</f>
        <v>East One</v>
      </c>
    </row>
    <row r="590" spans="1:34" x14ac:dyDescent="0.25">
      <c r="A590" s="1" t="s">
        <v>369</v>
      </c>
      <c r="B590" s="65">
        <v>44166</v>
      </c>
      <c r="C590" s="65">
        <v>44167</v>
      </c>
      <c r="D590" s="1" t="s">
        <v>308</v>
      </c>
      <c r="E590" s="66">
        <v>1031</v>
      </c>
      <c r="F590" s="66">
        <v>32</v>
      </c>
      <c r="G590" s="66">
        <v>32</v>
      </c>
      <c r="H590" s="1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66">
        <v>0</v>
      </c>
      <c r="Z590" s="66">
        <v>0</v>
      </c>
      <c r="AA590" s="66">
        <v>0</v>
      </c>
      <c r="AB590" s="66">
        <v>0</v>
      </c>
      <c r="AC590" s="66">
        <v>2</v>
      </c>
      <c r="AD590" s="66">
        <v>0</v>
      </c>
      <c r="AE590" s="66">
        <v>0</v>
      </c>
      <c r="AF590" s="66">
        <v>0</v>
      </c>
      <c r="AG590" s="66" t="str">
        <f>VLOOKUP(BHRAF201920[[#This Row],[OrgID]],'Practice Panel'!$A$14:$F$129,4,FALSE)</f>
        <v>Havering</v>
      </c>
      <c r="AH590" s="66" t="str">
        <f>VLOOKUP(BHRAF201920[[#This Row],[OrgID]],'Practice Panel'!$A$14:$F$129,6,FALSE)</f>
        <v>Havering North</v>
      </c>
    </row>
    <row r="591" spans="1:34" x14ac:dyDescent="0.25">
      <c r="A591" s="1" t="s">
        <v>369</v>
      </c>
      <c r="B591" s="65">
        <v>44166</v>
      </c>
      <c r="C591" s="65">
        <v>44167</v>
      </c>
      <c r="D591" s="1" t="s">
        <v>350</v>
      </c>
      <c r="E591" s="66">
        <v>2251</v>
      </c>
      <c r="F591" s="66">
        <v>15</v>
      </c>
      <c r="G591" s="66">
        <v>15</v>
      </c>
      <c r="H591" s="1">
        <v>0</v>
      </c>
      <c r="I591" s="66">
        <v>0</v>
      </c>
      <c r="J591" s="66">
        <v>0</v>
      </c>
      <c r="K591" s="66">
        <v>0</v>
      </c>
      <c r="L591" s="66">
        <v>0</v>
      </c>
      <c r="M591" s="66">
        <v>0</v>
      </c>
      <c r="N591" s="66">
        <v>0</v>
      </c>
      <c r="O591" s="66">
        <v>0</v>
      </c>
      <c r="P591" s="66">
        <v>0</v>
      </c>
      <c r="Q591" s="66">
        <v>0</v>
      </c>
      <c r="R591" s="66">
        <v>0</v>
      </c>
      <c r="S591" s="66">
        <v>0</v>
      </c>
      <c r="T591" s="66">
        <v>0</v>
      </c>
      <c r="U591" s="66">
        <v>0</v>
      </c>
      <c r="V591" s="66">
        <v>0</v>
      </c>
      <c r="W591" s="66">
        <v>0</v>
      </c>
      <c r="X591" s="66">
        <v>0</v>
      </c>
      <c r="Y591" s="66">
        <v>0</v>
      </c>
      <c r="Z591" s="66">
        <v>0</v>
      </c>
      <c r="AA591" s="66">
        <v>0</v>
      </c>
      <c r="AB591" s="66">
        <v>0</v>
      </c>
      <c r="AC591" s="66">
        <v>8</v>
      </c>
      <c r="AD591" s="66">
        <v>0</v>
      </c>
      <c r="AE591" s="66">
        <v>0</v>
      </c>
      <c r="AF591" s="66">
        <v>0</v>
      </c>
      <c r="AG591" s="66" t="str">
        <f>VLOOKUP(BHRAF201920[[#This Row],[OrgID]],'Practice Panel'!$A$14:$F$129,4,FALSE)</f>
        <v>Havering</v>
      </c>
      <c r="AH591" s="66" t="str">
        <f>VLOOKUP(BHRAF201920[[#This Row],[OrgID]],'Practice Panel'!$A$14:$F$129,6,FALSE)</f>
        <v>Havering South</v>
      </c>
    </row>
    <row r="592" spans="1:34" x14ac:dyDescent="0.25">
      <c r="A592" s="1" t="s">
        <v>369</v>
      </c>
      <c r="B592" s="65">
        <v>44166</v>
      </c>
      <c r="C592" s="65">
        <v>44167</v>
      </c>
      <c r="D592" s="1" t="s">
        <v>42</v>
      </c>
      <c r="E592" s="66">
        <v>1932</v>
      </c>
      <c r="F592" s="66">
        <v>112</v>
      </c>
      <c r="G592" s="66">
        <v>112</v>
      </c>
      <c r="H592" s="1">
        <v>0</v>
      </c>
      <c r="I592" s="66">
        <v>0</v>
      </c>
      <c r="J592" s="66">
        <v>0</v>
      </c>
      <c r="K592" s="66">
        <v>0</v>
      </c>
      <c r="L592" s="66">
        <v>0</v>
      </c>
      <c r="M592" s="66">
        <v>0</v>
      </c>
      <c r="N592" s="66">
        <v>0</v>
      </c>
      <c r="O592" s="66">
        <v>0</v>
      </c>
      <c r="P592" s="66">
        <v>0</v>
      </c>
      <c r="Q592" s="66">
        <v>0</v>
      </c>
      <c r="R592" s="66">
        <v>0</v>
      </c>
      <c r="S592" s="66">
        <v>0</v>
      </c>
      <c r="T592" s="66">
        <v>0</v>
      </c>
      <c r="U592" s="66">
        <v>0</v>
      </c>
      <c r="V592" s="66">
        <v>0</v>
      </c>
      <c r="W592" s="66">
        <v>0</v>
      </c>
      <c r="X592" s="66">
        <v>0</v>
      </c>
      <c r="Y592" s="66">
        <v>0</v>
      </c>
      <c r="Z592" s="66">
        <v>0</v>
      </c>
      <c r="AA592" s="66">
        <v>0</v>
      </c>
      <c r="AB592" s="66">
        <v>0</v>
      </c>
      <c r="AC592" s="66">
        <v>1</v>
      </c>
      <c r="AD592" s="66">
        <v>0</v>
      </c>
      <c r="AE592" s="66">
        <v>0</v>
      </c>
      <c r="AF592" s="66">
        <v>0</v>
      </c>
      <c r="AG592" s="66" t="str">
        <f>VLOOKUP(BHRAF201920[[#This Row],[OrgID]],'Practice Panel'!$A$14:$F$129,4,FALSE)</f>
        <v>Redbridge</v>
      </c>
      <c r="AH592" s="66" t="str">
        <f>VLOOKUP(BHRAF201920[[#This Row],[OrgID]],'Practice Panel'!$A$14:$F$129,6,FALSE)</f>
        <v>Fairlop</v>
      </c>
    </row>
    <row r="593" spans="1:34" x14ac:dyDescent="0.25">
      <c r="A593" s="1" t="s">
        <v>369</v>
      </c>
      <c r="B593" s="65">
        <v>44166</v>
      </c>
      <c r="C593" s="65">
        <v>44167</v>
      </c>
      <c r="D593" s="1" t="s">
        <v>45</v>
      </c>
      <c r="E593" s="66">
        <v>2002</v>
      </c>
      <c r="F593" s="66">
        <v>8</v>
      </c>
      <c r="G593" s="66">
        <v>8</v>
      </c>
      <c r="H593" s="1">
        <v>0</v>
      </c>
      <c r="I593" s="66">
        <v>0</v>
      </c>
      <c r="J593" s="66">
        <v>0</v>
      </c>
      <c r="K593" s="66">
        <v>0</v>
      </c>
      <c r="L593" s="66">
        <v>0</v>
      </c>
      <c r="M593" s="66">
        <v>0</v>
      </c>
      <c r="N593" s="66">
        <v>0</v>
      </c>
      <c r="O593" s="66">
        <v>0</v>
      </c>
      <c r="P593" s="66">
        <v>0</v>
      </c>
      <c r="Q593" s="66">
        <v>0</v>
      </c>
      <c r="R593" s="66">
        <v>0</v>
      </c>
      <c r="S593" s="66">
        <v>0</v>
      </c>
      <c r="T593" s="66">
        <v>0</v>
      </c>
      <c r="U593" s="66">
        <v>0</v>
      </c>
      <c r="V593" s="66">
        <v>0</v>
      </c>
      <c r="W593" s="66">
        <v>0</v>
      </c>
      <c r="X593" s="66">
        <v>0</v>
      </c>
      <c r="Y593" s="66">
        <v>0</v>
      </c>
      <c r="Z593" s="66">
        <v>0</v>
      </c>
      <c r="AA593" s="66">
        <v>0</v>
      </c>
      <c r="AB593" s="66">
        <v>0</v>
      </c>
      <c r="AC593" s="66">
        <v>4</v>
      </c>
      <c r="AD593" s="66">
        <v>0</v>
      </c>
      <c r="AE593" s="66">
        <v>0</v>
      </c>
      <c r="AF593" s="66">
        <v>0</v>
      </c>
      <c r="AG593" s="66" t="str">
        <f>VLOOKUP(BHRAF201920[[#This Row],[OrgID]],'Practice Panel'!$A$14:$F$129,4,FALSE)</f>
        <v>Redbridge</v>
      </c>
      <c r="AH593" s="66" t="str">
        <f>VLOOKUP(BHRAF201920[[#This Row],[OrgID]],'Practice Panel'!$A$14:$F$129,6,FALSE)</f>
        <v>Fairlop</v>
      </c>
    </row>
    <row r="594" spans="1:34" x14ac:dyDescent="0.25">
      <c r="A594" s="1" t="s">
        <v>369</v>
      </c>
      <c r="B594" s="65">
        <v>44166</v>
      </c>
      <c r="C594" s="65">
        <v>44167</v>
      </c>
      <c r="D594" s="1" t="s">
        <v>49</v>
      </c>
      <c r="E594" s="66">
        <v>1005</v>
      </c>
      <c r="F594" s="66">
        <v>15</v>
      </c>
      <c r="G594" s="66">
        <v>15</v>
      </c>
      <c r="H594" s="1">
        <v>0</v>
      </c>
      <c r="I594" s="66">
        <v>0</v>
      </c>
      <c r="J594" s="66">
        <v>0</v>
      </c>
      <c r="K594" s="66">
        <v>0</v>
      </c>
      <c r="L594" s="66">
        <v>0</v>
      </c>
      <c r="M594" s="66">
        <v>0</v>
      </c>
      <c r="N594" s="66">
        <v>0</v>
      </c>
      <c r="O594" s="66">
        <v>0</v>
      </c>
      <c r="P594" s="66">
        <v>0</v>
      </c>
      <c r="Q594" s="66">
        <v>0</v>
      </c>
      <c r="R594" s="66">
        <v>0</v>
      </c>
      <c r="S594" s="66">
        <v>0</v>
      </c>
      <c r="T594" s="66">
        <v>0</v>
      </c>
      <c r="U594" s="66">
        <v>0</v>
      </c>
      <c r="V594" s="66">
        <v>0</v>
      </c>
      <c r="W594" s="66">
        <v>0</v>
      </c>
      <c r="X594" s="66">
        <v>0</v>
      </c>
      <c r="Y594" s="66">
        <v>0</v>
      </c>
      <c r="Z594" s="66">
        <v>0</v>
      </c>
      <c r="AA594" s="66">
        <v>0</v>
      </c>
      <c r="AB594" s="66">
        <v>0</v>
      </c>
      <c r="AC594" s="66">
        <v>2</v>
      </c>
      <c r="AD594" s="66">
        <v>0</v>
      </c>
      <c r="AE594" s="66">
        <v>0</v>
      </c>
      <c r="AF594" s="66">
        <v>0</v>
      </c>
      <c r="AG594" s="66" t="str">
        <f>VLOOKUP(BHRAF201920[[#This Row],[OrgID]],'Practice Panel'!$A$14:$F$129,4,FALSE)</f>
        <v>Redbridge</v>
      </c>
      <c r="AH594" s="66" t="str">
        <f>VLOOKUP(BHRAF201920[[#This Row],[OrgID]],'Practice Panel'!$A$14:$F$129,6,FALSE)</f>
        <v>Fairlop</v>
      </c>
    </row>
    <row r="595" spans="1:34" x14ac:dyDescent="0.25">
      <c r="A595" s="1" t="s">
        <v>369</v>
      </c>
      <c r="B595" s="65">
        <v>44166</v>
      </c>
      <c r="C595" s="65">
        <v>44167</v>
      </c>
      <c r="D595" s="1" t="s">
        <v>62</v>
      </c>
      <c r="E595" s="66">
        <v>1712</v>
      </c>
      <c r="F595" s="66">
        <v>95</v>
      </c>
      <c r="G595" s="66">
        <v>95</v>
      </c>
      <c r="H595" s="1">
        <v>0</v>
      </c>
      <c r="I595" s="66">
        <v>0</v>
      </c>
      <c r="J595" s="66">
        <v>0</v>
      </c>
      <c r="K595" s="66">
        <v>0</v>
      </c>
      <c r="L595" s="66">
        <v>0</v>
      </c>
      <c r="M595" s="66">
        <v>0</v>
      </c>
      <c r="N595" s="66">
        <v>0</v>
      </c>
      <c r="O595" s="66">
        <v>0</v>
      </c>
      <c r="P595" s="66">
        <v>0</v>
      </c>
      <c r="Q595" s="66">
        <v>0</v>
      </c>
      <c r="R595" s="66">
        <v>0</v>
      </c>
      <c r="S595" s="66">
        <v>0</v>
      </c>
      <c r="T595" s="66">
        <v>0</v>
      </c>
      <c r="U595" s="66">
        <v>0</v>
      </c>
      <c r="V595" s="66">
        <v>0</v>
      </c>
      <c r="W595" s="66">
        <v>0</v>
      </c>
      <c r="X595" s="66">
        <v>0</v>
      </c>
      <c r="Y595" s="66">
        <v>0</v>
      </c>
      <c r="Z595" s="66">
        <v>0</v>
      </c>
      <c r="AA595" s="66">
        <v>0</v>
      </c>
      <c r="AB595" s="66">
        <v>0</v>
      </c>
      <c r="AC595" s="66">
        <v>4</v>
      </c>
      <c r="AD595" s="66">
        <v>0</v>
      </c>
      <c r="AE595" s="66">
        <v>0</v>
      </c>
      <c r="AF595" s="66">
        <v>0</v>
      </c>
      <c r="AG595" s="66" t="str">
        <f>VLOOKUP(BHRAF201920[[#This Row],[OrgID]],'Practice Panel'!$A$14:$F$129,4,FALSE)</f>
        <v>Redbridge</v>
      </c>
      <c r="AH595" s="66" t="str">
        <f>VLOOKUP(BHRAF201920[[#This Row],[OrgID]],'Practice Panel'!$A$14:$F$129,6,FALSE)</f>
        <v>Seven Kings</v>
      </c>
    </row>
    <row r="596" spans="1:34" x14ac:dyDescent="0.25">
      <c r="A596" s="1" t="s">
        <v>369</v>
      </c>
      <c r="B596" s="65">
        <v>44166</v>
      </c>
      <c r="C596" s="65">
        <v>44167</v>
      </c>
      <c r="D596" s="1" t="s">
        <v>68</v>
      </c>
      <c r="E596" s="66">
        <v>885</v>
      </c>
      <c r="F596" s="66">
        <v>1</v>
      </c>
      <c r="G596" s="66">
        <v>1</v>
      </c>
      <c r="H596" s="1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66">
        <v>0</v>
      </c>
      <c r="Z596" s="66">
        <v>0</v>
      </c>
      <c r="AA596" s="66">
        <v>0</v>
      </c>
      <c r="AB596" s="66">
        <v>0</v>
      </c>
      <c r="AC596" s="66">
        <v>2</v>
      </c>
      <c r="AD596" s="66">
        <v>0</v>
      </c>
      <c r="AE596" s="66">
        <v>0</v>
      </c>
      <c r="AF596" s="66">
        <v>0</v>
      </c>
      <c r="AG596" s="66" t="str">
        <f>VLOOKUP(BHRAF201920[[#This Row],[OrgID]],'Practice Panel'!$A$14:$F$129,4,FALSE)</f>
        <v>Redbridge</v>
      </c>
      <c r="AH596" s="66" t="str">
        <f>VLOOKUP(BHRAF201920[[#This Row],[OrgID]],'Practice Panel'!$A$14:$F$129,6,FALSE)</f>
        <v>Seven Kings</v>
      </c>
    </row>
    <row r="597" spans="1:34" x14ac:dyDescent="0.25">
      <c r="A597" s="1" t="s">
        <v>369</v>
      </c>
      <c r="B597" s="65">
        <v>44166</v>
      </c>
      <c r="C597" s="65">
        <v>44167</v>
      </c>
      <c r="D597" s="1" t="s">
        <v>25</v>
      </c>
      <c r="E597" s="66">
        <v>1800</v>
      </c>
      <c r="F597" s="66">
        <v>36</v>
      </c>
      <c r="G597" s="66">
        <v>36</v>
      </c>
      <c r="H597" s="1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66">
        <v>0</v>
      </c>
      <c r="Z597" s="66">
        <v>0</v>
      </c>
      <c r="AA597" s="66">
        <v>0</v>
      </c>
      <c r="AB597" s="66">
        <v>0</v>
      </c>
      <c r="AC597" s="66">
        <v>4</v>
      </c>
      <c r="AD597" s="66">
        <v>0</v>
      </c>
      <c r="AE597" s="66">
        <v>0</v>
      </c>
      <c r="AF597" s="66">
        <v>0</v>
      </c>
      <c r="AG597" s="66" t="str">
        <f>VLOOKUP(BHRAF201920[[#This Row],[OrgID]],'Practice Panel'!$A$14:$F$129,4,FALSE)</f>
        <v>Redbridge</v>
      </c>
      <c r="AH597" s="66" t="str">
        <f>VLOOKUP(BHRAF201920[[#This Row],[OrgID]],'Practice Panel'!$A$14:$F$129,6,FALSE)</f>
        <v>Cranbrook</v>
      </c>
    </row>
    <row r="598" spans="1:34" x14ac:dyDescent="0.25">
      <c r="A598" s="1" t="s">
        <v>369</v>
      </c>
      <c r="B598" s="65">
        <v>44166</v>
      </c>
      <c r="C598" s="65">
        <v>44167</v>
      </c>
      <c r="D598" s="1" t="s">
        <v>102</v>
      </c>
      <c r="E598" s="66">
        <v>2107</v>
      </c>
      <c r="F598" s="66">
        <v>20</v>
      </c>
      <c r="G598" s="66">
        <v>20</v>
      </c>
      <c r="H598" s="1">
        <v>0</v>
      </c>
      <c r="I598" s="66">
        <v>0</v>
      </c>
      <c r="J598" s="66">
        <v>0</v>
      </c>
      <c r="K598" s="66">
        <v>0</v>
      </c>
      <c r="L598" s="66">
        <v>0</v>
      </c>
      <c r="M598" s="66">
        <v>0</v>
      </c>
      <c r="N598" s="66">
        <v>0</v>
      </c>
      <c r="O598" s="66">
        <v>0</v>
      </c>
      <c r="P598" s="66">
        <v>0</v>
      </c>
      <c r="Q598" s="66">
        <v>0</v>
      </c>
      <c r="R598" s="66">
        <v>0</v>
      </c>
      <c r="S598" s="66">
        <v>0</v>
      </c>
      <c r="T598" s="66">
        <v>0</v>
      </c>
      <c r="U598" s="66">
        <v>0</v>
      </c>
      <c r="V598" s="66">
        <v>0</v>
      </c>
      <c r="W598" s="66">
        <v>0</v>
      </c>
      <c r="X598" s="66">
        <v>0</v>
      </c>
      <c r="Y598" s="66">
        <v>0</v>
      </c>
      <c r="Z598" s="66">
        <v>0</v>
      </c>
      <c r="AA598" s="66">
        <v>0</v>
      </c>
      <c r="AB598" s="66">
        <v>0</v>
      </c>
      <c r="AC598" s="66">
        <v>5</v>
      </c>
      <c r="AD598" s="66">
        <v>0</v>
      </c>
      <c r="AE598" s="66">
        <v>0</v>
      </c>
      <c r="AF598" s="66">
        <v>0</v>
      </c>
      <c r="AG598" s="66" t="str">
        <f>VLOOKUP(BHRAF201920[[#This Row],[OrgID]],'Practice Panel'!$A$14:$F$129,4,FALSE)</f>
        <v>Redbridge</v>
      </c>
      <c r="AH598" s="66" t="str">
        <f>VLOOKUP(BHRAF201920[[#This Row],[OrgID]],'Practice Panel'!$A$14:$F$129,6,FALSE)</f>
        <v>Loxford</v>
      </c>
    </row>
    <row r="599" spans="1:34" x14ac:dyDescent="0.25">
      <c r="A599" s="1" t="s">
        <v>369</v>
      </c>
      <c r="B599" s="65">
        <v>44166</v>
      </c>
      <c r="C599" s="65">
        <v>44167</v>
      </c>
      <c r="D599" s="1" t="s">
        <v>34</v>
      </c>
      <c r="E599" s="66">
        <v>985</v>
      </c>
      <c r="F599" s="66">
        <v>10</v>
      </c>
      <c r="G599" s="66">
        <v>10</v>
      </c>
      <c r="H599" s="1">
        <v>0</v>
      </c>
      <c r="I599" s="66">
        <v>0</v>
      </c>
      <c r="J599" s="66">
        <v>0</v>
      </c>
      <c r="K599" s="66">
        <v>0</v>
      </c>
      <c r="L599" s="66">
        <v>0</v>
      </c>
      <c r="M599" s="66">
        <v>0</v>
      </c>
      <c r="N599" s="66">
        <v>0</v>
      </c>
      <c r="O599" s="66">
        <v>0</v>
      </c>
      <c r="P599" s="66">
        <v>0</v>
      </c>
      <c r="Q599" s="66">
        <v>0</v>
      </c>
      <c r="R599" s="66">
        <v>0</v>
      </c>
      <c r="S599" s="66">
        <v>0</v>
      </c>
      <c r="T599" s="66">
        <v>0</v>
      </c>
      <c r="U599" s="66">
        <v>0</v>
      </c>
      <c r="V599" s="66">
        <v>0</v>
      </c>
      <c r="W599" s="66">
        <v>0</v>
      </c>
      <c r="X599" s="66">
        <v>0</v>
      </c>
      <c r="Y599" s="66">
        <v>0</v>
      </c>
      <c r="Z599" s="66">
        <v>0</v>
      </c>
      <c r="AA599" s="66">
        <v>0</v>
      </c>
      <c r="AB599" s="66">
        <v>0</v>
      </c>
      <c r="AC599" s="66">
        <v>3</v>
      </c>
      <c r="AD599" s="66">
        <v>0</v>
      </c>
      <c r="AE599" s="66">
        <v>0</v>
      </c>
      <c r="AF599" s="66">
        <v>0</v>
      </c>
      <c r="AG599" s="66" t="str">
        <f>VLOOKUP(BHRAF201920[[#This Row],[OrgID]],'Practice Panel'!$A$14:$F$129,4,FALSE)</f>
        <v>Redbridge</v>
      </c>
      <c r="AH599" s="66" t="str">
        <f>VLOOKUP(BHRAF201920[[#This Row],[OrgID]],'Practice Panel'!$A$14:$F$129,6,FALSE)</f>
        <v>Cranbrook</v>
      </c>
    </row>
    <row r="600" spans="1:34" x14ac:dyDescent="0.25">
      <c r="A600" s="1" t="s">
        <v>369</v>
      </c>
      <c r="B600" s="65">
        <v>44166</v>
      </c>
      <c r="C600" s="65">
        <v>44167</v>
      </c>
      <c r="D600" s="1" t="s">
        <v>38</v>
      </c>
      <c r="E600" s="66">
        <v>544</v>
      </c>
      <c r="F600" s="66">
        <v>2</v>
      </c>
      <c r="G600" s="66">
        <v>2</v>
      </c>
      <c r="H600" s="1">
        <v>0</v>
      </c>
      <c r="I600" s="66">
        <v>0</v>
      </c>
      <c r="J600" s="66">
        <v>0</v>
      </c>
      <c r="K600" s="66">
        <v>0</v>
      </c>
      <c r="L600" s="66">
        <v>0</v>
      </c>
      <c r="M600" s="66">
        <v>0</v>
      </c>
      <c r="N600" s="66">
        <v>0</v>
      </c>
      <c r="O600" s="66">
        <v>0</v>
      </c>
      <c r="P600" s="66">
        <v>0</v>
      </c>
      <c r="Q600" s="66">
        <v>0</v>
      </c>
      <c r="R600" s="66">
        <v>0</v>
      </c>
      <c r="S600" s="66">
        <v>0</v>
      </c>
      <c r="T600" s="66">
        <v>0</v>
      </c>
      <c r="U600" s="66">
        <v>0</v>
      </c>
      <c r="V600" s="66">
        <v>0</v>
      </c>
      <c r="W600" s="66">
        <v>0</v>
      </c>
      <c r="X600" s="66">
        <v>0</v>
      </c>
      <c r="Y600" s="66">
        <v>0</v>
      </c>
      <c r="Z600" s="66">
        <v>0</v>
      </c>
      <c r="AA600" s="66">
        <v>0</v>
      </c>
      <c r="AB600" s="66">
        <v>0</v>
      </c>
      <c r="AC600" s="66">
        <v>2</v>
      </c>
      <c r="AD600" s="66">
        <v>0</v>
      </c>
      <c r="AE600" s="66">
        <v>0</v>
      </c>
      <c r="AF600" s="66">
        <v>0</v>
      </c>
      <c r="AG600" s="66" t="str">
        <f>VLOOKUP(BHRAF201920[[#This Row],[OrgID]],'Practice Panel'!$A$14:$F$129,4,FALSE)</f>
        <v>Redbridge</v>
      </c>
      <c r="AH600" s="66" t="str">
        <f>VLOOKUP(BHRAF201920[[#This Row],[OrgID]],'Practice Panel'!$A$14:$F$129,6,FALSE)</f>
        <v>Cranbrook</v>
      </c>
    </row>
    <row r="601" spans="1:34" x14ac:dyDescent="0.25">
      <c r="A601" s="1" t="s">
        <v>369</v>
      </c>
      <c r="B601" s="65">
        <v>44166</v>
      </c>
      <c r="C601" s="65">
        <v>44167</v>
      </c>
      <c r="D601" s="1" t="s">
        <v>51</v>
      </c>
      <c r="E601" s="66">
        <v>1121</v>
      </c>
      <c r="F601" s="66">
        <v>14</v>
      </c>
      <c r="G601" s="66">
        <v>14</v>
      </c>
      <c r="H601" s="1">
        <v>0</v>
      </c>
      <c r="I601" s="66">
        <v>0</v>
      </c>
      <c r="J601" s="66">
        <v>0</v>
      </c>
      <c r="K601" s="66">
        <v>0</v>
      </c>
      <c r="L601" s="66">
        <v>0</v>
      </c>
      <c r="M601" s="66">
        <v>0</v>
      </c>
      <c r="N601" s="66">
        <v>0</v>
      </c>
      <c r="O601" s="66">
        <v>0</v>
      </c>
      <c r="P601" s="66">
        <v>0</v>
      </c>
      <c r="Q601" s="66">
        <v>0</v>
      </c>
      <c r="R601" s="66">
        <v>0</v>
      </c>
      <c r="S601" s="66">
        <v>0</v>
      </c>
      <c r="T601" s="66">
        <v>0</v>
      </c>
      <c r="U601" s="66">
        <v>0</v>
      </c>
      <c r="V601" s="66">
        <v>0</v>
      </c>
      <c r="W601" s="66">
        <v>0</v>
      </c>
      <c r="X601" s="66">
        <v>0</v>
      </c>
      <c r="Y601" s="66">
        <v>0</v>
      </c>
      <c r="Z601" s="66">
        <v>0</v>
      </c>
      <c r="AA601" s="66">
        <v>0</v>
      </c>
      <c r="AB601" s="66">
        <v>0</v>
      </c>
      <c r="AC601" s="66">
        <v>1</v>
      </c>
      <c r="AD601" s="66">
        <v>0</v>
      </c>
      <c r="AE601" s="66">
        <v>0</v>
      </c>
      <c r="AF601" s="66">
        <v>0</v>
      </c>
      <c r="AG601" s="66" t="str">
        <f>VLOOKUP(BHRAF201920[[#This Row],[OrgID]],'Practice Panel'!$A$14:$F$129,4,FALSE)</f>
        <v>Redbridge</v>
      </c>
      <c r="AH601" s="66" t="str">
        <f>VLOOKUP(BHRAF201920[[#This Row],[OrgID]],'Practice Panel'!$A$14:$F$129,6,FALSE)</f>
        <v>Fairlop</v>
      </c>
    </row>
    <row r="602" spans="1:34" x14ac:dyDescent="0.25">
      <c r="A602" s="1" t="s">
        <v>369</v>
      </c>
      <c r="B602" s="65">
        <v>44166</v>
      </c>
      <c r="C602" s="65">
        <v>44167</v>
      </c>
      <c r="D602" s="1" t="s">
        <v>318</v>
      </c>
      <c r="E602" s="66">
        <v>3901</v>
      </c>
      <c r="F602" s="66">
        <v>6</v>
      </c>
      <c r="G602" s="66">
        <v>6</v>
      </c>
      <c r="H602" s="1">
        <v>0</v>
      </c>
      <c r="I602" s="66">
        <v>0</v>
      </c>
      <c r="J602" s="66">
        <v>0</v>
      </c>
      <c r="K602" s="66">
        <v>0</v>
      </c>
      <c r="L602" s="66">
        <v>0</v>
      </c>
      <c r="M602" s="66">
        <v>0</v>
      </c>
      <c r="N602" s="66">
        <v>0</v>
      </c>
      <c r="O602" s="66">
        <v>0</v>
      </c>
      <c r="P602" s="66">
        <v>0</v>
      </c>
      <c r="Q602" s="66">
        <v>0</v>
      </c>
      <c r="R602" s="66">
        <v>0</v>
      </c>
      <c r="S602" s="66">
        <v>0</v>
      </c>
      <c r="T602" s="66">
        <v>0</v>
      </c>
      <c r="U602" s="66">
        <v>0</v>
      </c>
      <c r="V602" s="66">
        <v>0</v>
      </c>
      <c r="W602" s="66">
        <v>0</v>
      </c>
      <c r="X602" s="66">
        <v>0</v>
      </c>
      <c r="Y602" s="66">
        <v>0</v>
      </c>
      <c r="Z602" s="66">
        <v>0</v>
      </c>
      <c r="AA602" s="66">
        <v>0</v>
      </c>
      <c r="AB602" s="66">
        <v>0</v>
      </c>
      <c r="AC602" s="66">
        <v>3</v>
      </c>
      <c r="AD602" s="66">
        <v>0</v>
      </c>
      <c r="AE602" s="66">
        <v>0</v>
      </c>
      <c r="AF602" s="66">
        <v>0</v>
      </c>
      <c r="AG602" s="66" t="str">
        <f>VLOOKUP(BHRAF201920[[#This Row],[OrgID]],'Practice Panel'!$A$14:$F$129,4,FALSE)</f>
        <v>Havering</v>
      </c>
      <c r="AH602" s="66" t="str">
        <f>VLOOKUP(BHRAF201920[[#This Row],[OrgID]],'Practice Panel'!$A$14:$F$129,6,FALSE)</f>
        <v>Havering North</v>
      </c>
    </row>
    <row r="603" spans="1:34" x14ac:dyDescent="0.25">
      <c r="A603" s="1" t="s">
        <v>369</v>
      </c>
      <c r="B603" s="65">
        <v>44166</v>
      </c>
      <c r="C603" s="65">
        <v>44167</v>
      </c>
      <c r="D603" s="1" t="s">
        <v>240</v>
      </c>
      <c r="E603" s="66">
        <v>5284</v>
      </c>
      <c r="F603" s="66">
        <v>3</v>
      </c>
      <c r="G603" s="66">
        <v>3</v>
      </c>
      <c r="H603" s="1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66">
        <v>0</v>
      </c>
      <c r="Z603" s="66">
        <v>0</v>
      </c>
      <c r="AA603" s="66">
        <v>0</v>
      </c>
      <c r="AB603" s="66">
        <v>0</v>
      </c>
      <c r="AC603" s="66">
        <v>0</v>
      </c>
      <c r="AD603" s="66">
        <v>0</v>
      </c>
      <c r="AE603" s="66">
        <v>0</v>
      </c>
      <c r="AF603" s="66">
        <v>0</v>
      </c>
      <c r="AG603" s="66" t="str">
        <f>VLOOKUP(BHRAF201920[[#This Row],[OrgID]],'Practice Panel'!$A$14:$F$129,4,FALSE)</f>
        <v>Barking</v>
      </c>
      <c r="AH603" s="66" t="str">
        <f>VLOOKUP(BHRAF201920[[#This Row],[OrgID]],'Practice Panel'!$A$14:$F$129,6,FALSE)</f>
        <v>West</v>
      </c>
    </row>
    <row r="604" spans="1:34" x14ac:dyDescent="0.25">
      <c r="A604" s="1" t="s">
        <v>369</v>
      </c>
      <c r="B604" s="65">
        <v>44166</v>
      </c>
      <c r="C604" s="65">
        <v>44167</v>
      </c>
      <c r="D604" s="1" t="s">
        <v>195</v>
      </c>
      <c r="E604" s="66">
        <v>12139</v>
      </c>
      <c r="F604" s="66">
        <v>8</v>
      </c>
      <c r="G604" s="66">
        <v>8</v>
      </c>
      <c r="H604" s="1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66">
        <v>0</v>
      </c>
      <c r="Z604" s="66">
        <v>0</v>
      </c>
      <c r="AA604" s="66">
        <v>0</v>
      </c>
      <c r="AB604" s="66">
        <v>0</v>
      </c>
      <c r="AC604" s="66">
        <v>4</v>
      </c>
      <c r="AD604" s="66">
        <v>0</v>
      </c>
      <c r="AE604" s="66">
        <v>0</v>
      </c>
      <c r="AF604" s="66">
        <v>0</v>
      </c>
      <c r="AG604" s="66" t="str">
        <f>VLOOKUP(BHRAF201920[[#This Row],[OrgID]],'Practice Panel'!$A$14:$F$129,4,FALSE)</f>
        <v>Barking</v>
      </c>
      <c r="AH604" s="66" t="str">
        <f>VLOOKUP(BHRAF201920[[#This Row],[OrgID]],'Practice Panel'!$A$14:$F$129,6,FALSE)</f>
        <v>East</v>
      </c>
    </row>
    <row r="605" spans="1:34" x14ac:dyDescent="0.25">
      <c r="A605" s="1" t="s">
        <v>369</v>
      </c>
      <c r="B605" s="65">
        <v>44166</v>
      </c>
      <c r="C605" s="65">
        <v>44167</v>
      </c>
      <c r="D605" s="1" t="s">
        <v>89</v>
      </c>
      <c r="E605" s="66">
        <v>1273</v>
      </c>
      <c r="F605" s="66">
        <v>44</v>
      </c>
      <c r="G605" s="66">
        <v>44</v>
      </c>
      <c r="H605" s="1">
        <v>0</v>
      </c>
      <c r="I605" s="66">
        <v>0</v>
      </c>
      <c r="J605" s="66">
        <v>0</v>
      </c>
      <c r="K605" s="66">
        <v>0</v>
      </c>
      <c r="L605" s="66">
        <v>0</v>
      </c>
      <c r="M605" s="66">
        <v>0</v>
      </c>
      <c r="N605" s="66">
        <v>0</v>
      </c>
      <c r="O605" s="66">
        <v>0</v>
      </c>
      <c r="P605" s="66">
        <v>0</v>
      </c>
      <c r="Q605" s="66">
        <v>0</v>
      </c>
      <c r="R605" s="66">
        <v>0</v>
      </c>
      <c r="S605" s="66">
        <v>0</v>
      </c>
      <c r="T605" s="66">
        <v>0</v>
      </c>
      <c r="U605" s="66">
        <v>0</v>
      </c>
      <c r="V605" s="66">
        <v>0</v>
      </c>
      <c r="W605" s="66">
        <v>0</v>
      </c>
      <c r="X605" s="66">
        <v>0</v>
      </c>
      <c r="Y605" s="66">
        <v>0</v>
      </c>
      <c r="Z605" s="66">
        <v>0</v>
      </c>
      <c r="AA605" s="66">
        <v>0</v>
      </c>
      <c r="AB605" s="66">
        <v>0</v>
      </c>
      <c r="AC605" s="66">
        <v>7</v>
      </c>
      <c r="AD605" s="66">
        <v>0</v>
      </c>
      <c r="AE605" s="66">
        <v>0</v>
      </c>
      <c r="AF605" s="66">
        <v>0</v>
      </c>
      <c r="AG605" s="66" t="str">
        <f>VLOOKUP(BHRAF201920[[#This Row],[OrgID]],'Practice Panel'!$A$14:$F$129,4,FALSE)</f>
        <v>Redbridge</v>
      </c>
      <c r="AH605" s="66" t="str">
        <f>VLOOKUP(BHRAF201920[[#This Row],[OrgID]],'Practice Panel'!$A$14:$F$129,6,FALSE)</f>
        <v>Wanstead &amp; Woodford</v>
      </c>
    </row>
    <row r="606" spans="1:34" x14ac:dyDescent="0.25">
      <c r="A606" s="1" t="s">
        <v>369</v>
      </c>
      <c r="B606" s="65">
        <v>44166</v>
      </c>
      <c r="C606" s="65">
        <v>44167</v>
      </c>
      <c r="D606" s="1" t="s">
        <v>53</v>
      </c>
      <c r="E606" s="66">
        <v>4348</v>
      </c>
      <c r="F606" s="66">
        <v>71</v>
      </c>
      <c r="G606" s="66">
        <v>71</v>
      </c>
      <c r="H606" s="1">
        <v>0</v>
      </c>
      <c r="I606" s="66">
        <v>0</v>
      </c>
      <c r="J606" s="66">
        <v>0</v>
      </c>
      <c r="K606" s="66">
        <v>0</v>
      </c>
      <c r="L606" s="66">
        <v>0</v>
      </c>
      <c r="M606" s="66">
        <v>0</v>
      </c>
      <c r="N606" s="66">
        <v>0</v>
      </c>
      <c r="O606" s="66">
        <v>0</v>
      </c>
      <c r="P606" s="66">
        <v>0</v>
      </c>
      <c r="Q606" s="66">
        <v>0</v>
      </c>
      <c r="R606" s="66">
        <v>0</v>
      </c>
      <c r="S606" s="66">
        <v>0</v>
      </c>
      <c r="T606" s="66">
        <v>0</v>
      </c>
      <c r="U606" s="66">
        <v>0</v>
      </c>
      <c r="V606" s="66">
        <v>0</v>
      </c>
      <c r="W606" s="66">
        <v>0</v>
      </c>
      <c r="X606" s="66">
        <v>0</v>
      </c>
      <c r="Y606" s="66">
        <v>0</v>
      </c>
      <c r="Z606" s="66">
        <v>0</v>
      </c>
      <c r="AA606" s="66">
        <v>0</v>
      </c>
      <c r="AB606" s="66">
        <v>0</v>
      </c>
      <c r="AC606" s="66">
        <v>6</v>
      </c>
      <c r="AD606" s="66">
        <v>0</v>
      </c>
      <c r="AE606" s="66">
        <v>0</v>
      </c>
      <c r="AF606" s="66">
        <v>0</v>
      </c>
      <c r="AG606" s="66" t="str">
        <f>VLOOKUP(BHRAF201920[[#This Row],[OrgID]],'Practice Panel'!$A$14:$F$129,4,FALSE)</f>
        <v>Redbridge</v>
      </c>
      <c r="AH606" s="66" t="str">
        <f>VLOOKUP(BHRAF201920[[#This Row],[OrgID]],'Practice Panel'!$A$14:$F$129,6,FALSE)</f>
        <v>Fairlop</v>
      </c>
    </row>
    <row r="607" spans="1:34" x14ac:dyDescent="0.25">
      <c r="A607" s="1" t="s">
        <v>369</v>
      </c>
      <c r="B607" s="65">
        <v>44166</v>
      </c>
      <c r="C607" s="65">
        <v>44167</v>
      </c>
      <c r="D607" s="1" t="s">
        <v>224</v>
      </c>
      <c r="E607" s="66">
        <v>1885</v>
      </c>
      <c r="F607" s="66">
        <v>22</v>
      </c>
      <c r="G607" s="66">
        <v>22</v>
      </c>
      <c r="H607" s="1">
        <v>0</v>
      </c>
      <c r="I607" s="66">
        <v>0</v>
      </c>
      <c r="J607" s="66">
        <v>0</v>
      </c>
      <c r="K607" s="66">
        <v>0</v>
      </c>
      <c r="L607" s="66">
        <v>0</v>
      </c>
      <c r="M607" s="66">
        <v>0</v>
      </c>
      <c r="N607" s="66">
        <v>0</v>
      </c>
      <c r="O607" s="66">
        <v>0</v>
      </c>
      <c r="P607" s="66">
        <v>0</v>
      </c>
      <c r="Q607" s="66">
        <v>0</v>
      </c>
      <c r="R607" s="66">
        <v>0</v>
      </c>
      <c r="S607" s="66">
        <v>0</v>
      </c>
      <c r="T607" s="66">
        <v>0</v>
      </c>
      <c r="U607" s="66">
        <v>0</v>
      </c>
      <c r="V607" s="66">
        <v>0</v>
      </c>
      <c r="W607" s="66">
        <v>0</v>
      </c>
      <c r="X607" s="66">
        <v>0</v>
      </c>
      <c r="Y607" s="66">
        <v>0</v>
      </c>
      <c r="Z607" s="66">
        <v>0</v>
      </c>
      <c r="AA607" s="66">
        <v>0</v>
      </c>
      <c r="AB607" s="66">
        <v>0</v>
      </c>
      <c r="AC607" s="66">
        <v>5</v>
      </c>
      <c r="AD607" s="66">
        <v>0</v>
      </c>
      <c r="AE607" s="66">
        <v>0</v>
      </c>
      <c r="AF607" s="66">
        <v>0</v>
      </c>
      <c r="AG607" s="66" t="str">
        <f>VLOOKUP(BHRAF201920[[#This Row],[OrgID]],'Practice Panel'!$A$14:$F$129,4,FALSE)</f>
        <v>Barking</v>
      </c>
      <c r="AH607" s="66" t="str">
        <f>VLOOKUP(BHRAF201920[[#This Row],[OrgID]],'Practice Panel'!$A$14:$F$129,6,FALSE)</f>
        <v>East One</v>
      </c>
    </row>
    <row r="608" spans="1:34" x14ac:dyDescent="0.25">
      <c r="A608" s="1" t="s">
        <v>369</v>
      </c>
      <c r="B608" s="65">
        <v>44166</v>
      </c>
      <c r="C608" s="65">
        <v>44167</v>
      </c>
      <c r="D608" s="1" t="s">
        <v>228</v>
      </c>
      <c r="E608" s="66">
        <v>1714</v>
      </c>
      <c r="F608" s="66">
        <v>15</v>
      </c>
      <c r="G608" s="66">
        <v>15</v>
      </c>
      <c r="H608" s="1">
        <v>0</v>
      </c>
      <c r="I608" s="66">
        <v>0</v>
      </c>
      <c r="J608" s="66">
        <v>0</v>
      </c>
      <c r="K608" s="66">
        <v>0</v>
      </c>
      <c r="L608" s="66">
        <v>0</v>
      </c>
      <c r="M608" s="66">
        <v>0</v>
      </c>
      <c r="N608" s="66">
        <v>0</v>
      </c>
      <c r="O608" s="66">
        <v>0</v>
      </c>
      <c r="P608" s="66">
        <v>0</v>
      </c>
      <c r="Q608" s="66">
        <v>0</v>
      </c>
      <c r="R608" s="66">
        <v>0</v>
      </c>
      <c r="S608" s="66">
        <v>0</v>
      </c>
      <c r="T608" s="66">
        <v>0</v>
      </c>
      <c r="U608" s="66">
        <v>0</v>
      </c>
      <c r="V608" s="66">
        <v>0</v>
      </c>
      <c r="W608" s="66">
        <v>0</v>
      </c>
      <c r="X608" s="66">
        <v>0</v>
      </c>
      <c r="Y608" s="66">
        <v>0</v>
      </c>
      <c r="Z608" s="66">
        <v>0</v>
      </c>
      <c r="AA608" s="66">
        <v>0</v>
      </c>
      <c r="AB608" s="66">
        <v>0</v>
      </c>
      <c r="AC608" s="66">
        <v>8</v>
      </c>
      <c r="AD608" s="66">
        <v>0</v>
      </c>
      <c r="AE608" s="66">
        <v>0</v>
      </c>
      <c r="AF608" s="66">
        <v>0</v>
      </c>
      <c r="AG608" s="66" t="str">
        <f>VLOOKUP(BHRAF201920[[#This Row],[OrgID]],'Practice Panel'!$A$14:$F$129,4,FALSE)</f>
        <v>Barking</v>
      </c>
      <c r="AH608" s="66" t="str">
        <f>VLOOKUP(BHRAF201920[[#This Row],[OrgID]],'Practice Panel'!$A$14:$F$129,6,FALSE)</f>
        <v>East One</v>
      </c>
    </row>
    <row r="609" spans="1:34" x14ac:dyDescent="0.25">
      <c r="A609" s="1" t="s">
        <v>369</v>
      </c>
      <c r="B609" s="65">
        <v>44166</v>
      </c>
      <c r="C609" s="65">
        <v>44167</v>
      </c>
      <c r="D609" s="1" t="s">
        <v>304</v>
      </c>
      <c r="E609" s="66">
        <v>888</v>
      </c>
      <c r="F609" s="66">
        <v>13</v>
      </c>
      <c r="G609" s="66">
        <v>13</v>
      </c>
      <c r="H609" s="1">
        <v>0</v>
      </c>
      <c r="I609" s="66">
        <v>0</v>
      </c>
      <c r="J609" s="66">
        <v>0</v>
      </c>
      <c r="K609" s="66">
        <v>0</v>
      </c>
      <c r="L609" s="66">
        <v>0</v>
      </c>
      <c r="M609" s="66">
        <v>0</v>
      </c>
      <c r="N609" s="66">
        <v>0</v>
      </c>
      <c r="O609" s="66">
        <v>0</v>
      </c>
      <c r="P609" s="66">
        <v>0</v>
      </c>
      <c r="Q609" s="66">
        <v>0</v>
      </c>
      <c r="R609" s="66">
        <v>0</v>
      </c>
      <c r="S609" s="66">
        <v>0</v>
      </c>
      <c r="T609" s="66">
        <v>0</v>
      </c>
      <c r="U609" s="66">
        <v>0</v>
      </c>
      <c r="V609" s="66">
        <v>0</v>
      </c>
      <c r="W609" s="66">
        <v>0</v>
      </c>
      <c r="X609" s="66">
        <v>0</v>
      </c>
      <c r="Y609" s="66">
        <v>0</v>
      </c>
      <c r="Z609" s="66">
        <v>0</v>
      </c>
      <c r="AA609" s="66">
        <v>0</v>
      </c>
      <c r="AB609" s="66">
        <v>0</v>
      </c>
      <c r="AC609" s="66">
        <v>3</v>
      </c>
      <c r="AD609" s="66">
        <v>0</v>
      </c>
      <c r="AE609" s="66">
        <v>0</v>
      </c>
      <c r="AF609" s="66">
        <v>0</v>
      </c>
      <c r="AG609" s="66" t="str">
        <f>VLOOKUP(BHRAF201920[[#This Row],[OrgID]],'Practice Panel'!$A$14:$F$129,4,FALSE)</f>
        <v>Havering</v>
      </c>
      <c r="AH609" s="66" t="str">
        <f>VLOOKUP(BHRAF201920[[#This Row],[OrgID]],'Practice Panel'!$A$14:$F$129,6,FALSE)</f>
        <v>Havering North</v>
      </c>
    </row>
    <row r="610" spans="1:34" x14ac:dyDescent="0.25">
      <c r="A610" s="1" t="s">
        <v>369</v>
      </c>
      <c r="B610" s="65">
        <v>44166</v>
      </c>
      <c r="C610" s="65">
        <v>44167</v>
      </c>
      <c r="D610" s="1" t="s">
        <v>55</v>
      </c>
      <c r="E610" s="66">
        <v>2514</v>
      </c>
      <c r="F610" s="66">
        <v>24</v>
      </c>
      <c r="G610" s="66">
        <v>24</v>
      </c>
      <c r="H610" s="1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66">
        <v>0</v>
      </c>
      <c r="Z610" s="66">
        <v>0</v>
      </c>
      <c r="AA610" s="66">
        <v>0</v>
      </c>
      <c r="AB610" s="66">
        <v>0</v>
      </c>
      <c r="AC610" s="66">
        <v>14</v>
      </c>
      <c r="AD610" s="66">
        <v>0</v>
      </c>
      <c r="AE610" s="66">
        <v>0</v>
      </c>
      <c r="AF610" s="66">
        <v>0</v>
      </c>
      <c r="AG610" s="66" t="str">
        <f>VLOOKUP(BHRAF201920[[#This Row],[OrgID]],'Practice Panel'!$A$14:$F$129,4,FALSE)</f>
        <v>Redbridge</v>
      </c>
      <c r="AH610" s="66" t="str">
        <f>VLOOKUP(BHRAF201920[[#This Row],[OrgID]],'Practice Panel'!$A$14:$F$129,6,FALSE)</f>
        <v>Fairlop</v>
      </c>
    </row>
    <row r="611" spans="1:34" x14ac:dyDescent="0.25">
      <c r="A611" s="1" t="s">
        <v>369</v>
      </c>
      <c r="B611" s="65">
        <v>44166</v>
      </c>
      <c r="C611" s="65">
        <v>44167</v>
      </c>
      <c r="D611" s="1" t="s">
        <v>36</v>
      </c>
      <c r="E611" s="66">
        <v>3013</v>
      </c>
      <c r="F611" s="66">
        <v>7</v>
      </c>
      <c r="G611" s="66">
        <v>7</v>
      </c>
      <c r="H611" s="1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66">
        <v>0</v>
      </c>
      <c r="Z611" s="66">
        <v>0</v>
      </c>
      <c r="AA611" s="66">
        <v>0</v>
      </c>
      <c r="AB611" s="66">
        <v>0</v>
      </c>
      <c r="AC611" s="66">
        <v>6</v>
      </c>
      <c r="AD611" s="66">
        <v>0</v>
      </c>
      <c r="AE611" s="66">
        <v>0</v>
      </c>
      <c r="AF611" s="66">
        <v>0</v>
      </c>
      <c r="AG611" s="66" t="str">
        <f>VLOOKUP(BHRAF201920[[#This Row],[OrgID]],'Practice Panel'!$A$14:$F$129,4,FALSE)</f>
        <v>Redbridge</v>
      </c>
      <c r="AH611" s="66" t="str">
        <f>VLOOKUP(BHRAF201920[[#This Row],[OrgID]],'Practice Panel'!$A$14:$F$129,6,FALSE)</f>
        <v>Cranbrook</v>
      </c>
    </row>
    <row r="612" spans="1:34" x14ac:dyDescent="0.25">
      <c r="A612" s="1" t="s">
        <v>369</v>
      </c>
      <c r="B612" s="65">
        <v>44166</v>
      </c>
      <c r="C612" s="65">
        <v>44167</v>
      </c>
      <c r="D612" s="1" t="s">
        <v>57</v>
      </c>
      <c r="E612" s="66">
        <v>3820</v>
      </c>
      <c r="F612" s="66">
        <v>2</v>
      </c>
      <c r="G612" s="66">
        <v>2</v>
      </c>
      <c r="H612" s="1">
        <v>0</v>
      </c>
      <c r="I612" s="66">
        <v>0</v>
      </c>
      <c r="J612" s="66">
        <v>0</v>
      </c>
      <c r="K612" s="66">
        <v>0</v>
      </c>
      <c r="L612" s="66">
        <v>0</v>
      </c>
      <c r="M612" s="66">
        <v>0</v>
      </c>
      <c r="N612" s="66">
        <v>0</v>
      </c>
      <c r="O612" s="66">
        <v>0</v>
      </c>
      <c r="P612" s="66">
        <v>0</v>
      </c>
      <c r="Q612" s="66">
        <v>0</v>
      </c>
      <c r="R612" s="66">
        <v>0</v>
      </c>
      <c r="S612" s="66">
        <v>0</v>
      </c>
      <c r="T612" s="66">
        <v>0</v>
      </c>
      <c r="U612" s="66">
        <v>0</v>
      </c>
      <c r="V612" s="66">
        <v>0</v>
      </c>
      <c r="W612" s="66">
        <v>0</v>
      </c>
      <c r="X612" s="66">
        <v>0</v>
      </c>
      <c r="Y612" s="66">
        <v>0</v>
      </c>
      <c r="Z612" s="66">
        <v>0</v>
      </c>
      <c r="AA612" s="66">
        <v>0</v>
      </c>
      <c r="AB612" s="66">
        <v>0</v>
      </c>
      <c r="AC612" s="66">
        <v>1</v>
      </c>
      <c r="AD612" s="66">
        <v>0</v>
      </c>
      <c r="AE612" s="66">
        <v>0</v>
      </c>
      <c r="AF612" s="66">
        <v>0</v>
      </c>
      <c r="AG612" s="66" t="str">
        <f>VLOOKUP(BHRAF201920[[#This Row],[OrgID]],'Practice Panel'!$A$14:$F$129,4,FALSE)</f>
        <v>Redbridge</v>
      </c>
      <c r="AH612" s="66" t="str">
        <f>VLOOKUP(BHRAF201920[[#This Row],[OrgID]],'Practice Panel'!$A$14:$F$129,6,FALSE)</f>
        <v>Seven Kings</v>
      </c>
    </row>
    <row r="613" spans="1:34" x14ac:dyDescent="0.25">
      <c r="A613" s="1" t="s">
        <v>369</v>
      </c>
      <c r="B613" s="65">
        <v>44166</v>
      </c>
      <c r="C613" s="65">
        <v>44167</v>
      </c>
      <c r="D613" s="1" t="s">
        <v>66</v>
      </c>
      <c r="E613" s="66">
        <v>1680</v>
      </c>
      <c r="F613" s="66">
        <v>48</v>
      </c>
      <c r="G613" s="66">
        <v>48</v>
      </c>
      <c r="H613" s="1">
        <v>0</v>
      </c>
      <c r="I613" s="66">
        <v>0</v>
      </c>
      <c r="J613" s="66">
        <v>0</v>
      </c>
      <c r="K613" s="66">
        <v>0</v>
      </c>
      <c r="L613" s="66">
        <v>0</v>
      </c>
      <c r="M613" s="66">
        <v>0</v>
      </c>
      <c r="N613" s="66">
        <v>0</v>
      </c>
      <c r="O613" s="66">
        <v>0</v>
      </c>
      <c r="P613" s="66">
        <v>0</v>
      </c>
      <c r="Q613" s="66">
        <v>0</v>
      </c>
      <c r="R613" s="66">
        <v>0</v>
      </c>
      <c r="S613" s="66">
        <v>0</v>
      </c>
      <c r="T613" s="66">
        <v>0</v>
      </c>
      <c r="U613" s="66">
        <v>0</v>
      </c>
      <c r="V613" s="66">
        <v>0</v>
      </c>
      <c r="W613" s="66">
        <v>0</v>
      </c>
      <c r="X613" s="66">
        <v>0</v>
      </c>
      <c r="Y613" s="66">
        <v>0</v>
      </c>
      <c r="Z613" s="66">
        <v>0</v>
      </c>
      <c r="AA613" s="66">
        <v>0</v>
      </c>
      <c r="AB613" s="66">
        <v>0</v>
      </c>
      <c r="AC613" s="66">
        <v>2</v>
      </c>
      <c r="AD613" s="66">
        <v>0</v>
      </c>
      <c r="AE613" s="66">
        <v>0</v>
      </c>
      <c r="AF613" s="66">
        <v>0</v>
      </c>
      <c r="AG613" s="66" t="str">
        <f>VLOOKUP(BHRAF201920[[#This Row],[OrgID]],'Practice Panel'!$A$14:$F$129,4,FALSE)</f>
        <v>Redbridge</v>
      </c>
      <c r="AH613" s="66" t="str">
        <f>VLOOKUP(BHRAF201920[[#This Row],[OrgID]],'Practice Panel'!$A$14:$F$129,6,FALSE)</f>
        <v>Seven Kings</v>
      </c>
    </row>
    <row r="614" spans="1:34" x14ac:dyDescent="0.25">
      <c r="A614" s="1" t="s">
        <v>369</v>
      </c>
      <c r="B614" s="65">
        <v>44166</v>
      </c>
      <c r="C614" s="65">
        <v>44167</v>
      </c>
      <c r="D614" s="1" t="s">
        <v>113</v>
      </c>
      <c r="E614" s="66">
        <v>5967</v>
      </c>
      <c r="F614" s="66">
        <v>159</v>
      </c>
      <c r="G614" s="66">
        <v>159</v>
      </c>
      <c r="H614" s="1">
        <v>0</v>
      </c>
      <c r="I614" s="66">
        <v>0</v>
      </c>
      <c r="J614" s="66">
        <v>0</v>
      </c>
      <c r="K614" s="66">
        <v>0</v>
      </c>
      <c r="L614" s="66">
        <v>0</v>
      </c>
      <c r="M614" s="66">
        <v>0</v>
      </c>
      <c r="N614" s="66">
        <v>0</v>
      </c>
      <c r="O614" s="66">
        <v>0</v>
      </c>
      <c r="P614" s="66">
        <v>0</v>
      </c>
      <c r="Q614" s="66">
        <v>0</v>
      </c>
      <c r="R614" s="66">
        <v>0</v>
      </c>
      <c r="S614" s="66">
        <v>0</v>
      </c>
      <c r="T614" s="66">
        <v>0</v>
      </c>
      <c r="U614" s="66">
        <v>0</v>
      </c>
      <c r="V614" s="66">
        <v>0</v>
      </c>
      <c r="W614" s="66">
        <v>0</v>
      </c>
      <c r="X614" s="66">
        <v>0</v>
      </c>
      <c r="Y614" s="66">
        <v>0</v>
      </c>
      <c r="Z614" s="66">
        <v>0</v>
      </c>
      <c r="AA614" s="66">
        <v>0</v>
      </c>
      <c r="AB614" s="66">
        <v>0</v>
      </c>
      <c r="AC614" s="66">
        <v>13</v>
      </c>
      <c r="AD614" s="66">
        <v>0</v>
      </c>
      <c r="AE614" s="66">
        <v>0</v>
      </c>
      <c r="AF614" s="66">
        <v>0</v>
      </c>
      <c r="AG614" s="66" t="str">
        <f>VLOOKUP(BHRAF201920[[#This Row],[OrgID]],'Practice Panel'!$A$14:$F$129,4,FALSE)</f>
        <v>Redbridge</v>
      </c>
      <c r="AH614" s="66" t="str">
        <f>VLOOKUP(BHRAF201920[[#This Row],[OrgID]],'Practice Panel'!$A$14:$F$129,6,FALSE)</f>
        <v>NewCross Alliance</v>
      </c>
    </row>
    <row r="615" spans="1:34" x14ac:dyDescent="0.25">
      <c r="A615" s="1" t="s">
        <v>369</v>
      </c>
      <c r="B615" s="65">
        <v>44166</v>
      </c>
      <c r="C615" s="65">
        <v>44167</v>
      </c>
      <c r="D615" s="1" t="s">
        <v>288</v>
      </c>
      <c r="E615" s="66">
        <v>2357</v>
      </c>
      <c r="F615" s="66">
        <v>74</v>
      </c>
      <c r="G615" s="66">
        <v>73</v>
      </c>
      <c r="H615" s="1">
        <v>1</v>
      </c>
      <c r="I615" s="66">
        <v>1</v>
      </c>
      <c r="J615" s="66">
        <v>0</v>
      </c>
      <c r="K615" s="66">
        <v>0</v>
      </c>
      <c r="L615" s="66">
        <v>0</v>
      </c>
      <c r="M615" s="66">
        <v>0</v>
      </c>
      <c r="N615" s="66">
        <v>0</v>
      </c>
      <c r="O615" s="66">
        <v>0</v>
      </c>
      <c r="P615" s="66">
        <v>0</v>
      </c>
      <c r="Q615" s="66">
        <v>0</v>
      </c>
      <c r="R615" s="66">
        <v>0</v>
      </c>
      <c r="S615" s="66">
        <v>0</v>
      </c>
      <c r="T615" s="66">
        <v>0</v>
      </c>
      <c r="U615" s="66">
        <v>0</v>
      </c>
      <c r="V615" s="66">
        <v>0</v>
      </c>
      <c r="W615" s="66">
        <v>0</v>
      </c>
      <c r="X615" s="66">
        <v>0</v>
      </c>
      <c r="Y615" s="66">
        <v>0</v>
      </c>
      <c r="Z615" s="66">
        <v>0</v>
      </c>
      <c r="AA615" s="66">
        <v>0</v>
      </c>
      <c r="AB615" s="66">
        <v>0</v>
      </c>
      <c r="AC615" s="66">
        <v>6</v>
      </c>
      <c r="AD615" s="66">
        <v>0</v>
      </c>
      <c r="AE615" s="66">
        <v>0</v>
      </c>
      <c r="AF615" s="66">
        <v>0</v>
      </c>
      <c r="AG615" s="66" t="str">
        <f>VLOOKUP(BHRAF201920[[#This Row],[OrgID]],'Practice Panel'!$A$14:$F$129,4,FALSE)</f>
        <v>Havering</v>
      </c>
      <c r="AH615" s="66" t="str">
        <f>VLOOKUP(BHRAF201920[[#This Row],[OrgID]],'Practice Panel'!$A$14:$F$129,6,FALSE)</f>
        <v>Havering Crest</v>
      </c>
    </row>
    <row r="616" spans="1:34" x14ac:dyDescent="0.25">
      <c r="A616" s="1" t="s">
        <v>369</v>
      </c>
      <c r="B616" s="65">
        <v>44166</v>
      </c>
      <c r="C616" s="65">
        <v>44167</v>
      </c>
      <c r="D616" s="1" t="s">
        <v>263</v>
      </c>
      <c r="E616" s="66">
        <v>2678</v>
      </c>
      <c r="F616" s="66">
        <v>15</v>
      </c>
      <c r="G616" s="66">
        <v>14</v>
      </c>
      <c r="H616" s="1">
        <v>1</v>
      </c>
      <c r="I616" s="66">
        <v>0</v>
      </c>
      <c r="J616" s="66">
        <v>0</v>
      </c>
      <c r="K616" s="66">
        <v>0</v>
      </c>
      <c r="L616" s="66">
        <v>0</v>
      </c>
      <c r="M616" s="66">
        <v>0</v>
      </c>
      <c r="N616" s="66">
        <v>0</v>
      </c>
      <c r="O616" s="66">
        <v>0</v>
      </c>
      <c r="P616" s="66">
        <v>0</v>
      </c>
      <c r="Q616" s="66">
        <v>0</v>
      </c>
      <c r="R616" s="66">
        <v>0</v>
      </c>
      <c r="S616" s="66">
        <v>0</v>
      </c>
      <c r="T616" s="66">
        <v>0</v>
      </c>
      <c r="U616" s="66">
        <v>0</v>
      </c>
      <c r="V616" s="66">
        <v>0</v>
      </c>
      <c r="W616" s="66">
        <v>0</v>
      </c>
      <c r="X616" s="66">
        <v>0</v>
      </c>
      <c r="Y616" s="66">
        <v>0</v>
      </c>
      <c r="Z616" s="66">
        <v>0</v>
      </c>
      <c r="AA616" s="66">
        <v>0</v>
      </c>
      <c r="AB616" s="66">
        <v>0</v>
      </c>
      <c r="AC616" s="66">
        <v>12</v>
      </c>
      <c r="AD616" s="66">
        <v>0</v>
      </c>
      <c r="AE616" s="66">
        <v>0</v>
      </c>
      <c r="AF616" s="66">
        <v>0</v>
      </c>
      <c r="AG616" s="66" t="str">
        <f>VLOOKUP(BHRAF201920[[#This Row],[OrgID]],'Practice Panel'!$A$14:$F$129,4,FALSE)</f>
        <v>Barking</v>
      </c>
      <c r="AH616" s="66" t="str">
        <f>VLOOKUP(BHRAF201920[[#This Row],[OrgID]],'Practice Panel'!$A$14:$F$129,6,FALSE)</f>
        <v>North</v>
      </c>
    </row>
    <row r="617" spans="1:34" x14ac:dyDescent="0.25">
      <c r="A617" s="1" t="s">
        <v>369</v>
      </c>
      <c r="B617" s="65">
        <v>44166</v>
      </c>
      <c r="C617" s="65">
        <v>44167</v>
      </c>
      <c r="D617" s="1" t="s">
        <v>290</v>
      </c>
      <c r="E617" s="66">
        <v>2780</v>
      </c>
      <c r="F617" s="66">
        <v>56</v>
      </c>
      <c r="G617" s="66">
        <v>55</v>
      </c>
      <c r="H617" s="1">
        <v>1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66">
        <v>0</v>
      </c>
      <c r="Z617" s="66">
        <v>0</v>
      </c>
      <c r="AA617" s="66">
        <v>0</v>
      </c>
      <c r="AB617" s="66">
        <v>0</v>
      </c>
      <c r="AC617" s="66">
        <v>3</v>
      </c>
      <c r="AD617" s="66">
        <v>0</v>
      </c>
      <c r="AE617" s="66">
        <v>0</v>
      </c>
      <c r="AF617" s="66">
        <v>0</v>
      </c>
      <c r="AG617" s="66" t="str">
        <f>VLOOKUP(BHRAF201920[[#This Row],[OrgID]],'Practice Panel'!$A$14:$F$129,4,FALSE)</f>
        <v>Havering</v>
      </c>
      <c r="AH617" s="66" t="str">
        <f>VLOOKUP(BHRAF201920[[#This Row],[OrgID]],'Practice Panel'!$A$14:$F$129,6,FALSE)</f>
        <v>Havering Crest</v>
      </c>
    </row>
    <row r="618" spans="1:34" x14ac:dyDescent="0.25">
      <c r="A618" s="1" t="s">
        <v>369</v>
      </c>
      <c r="B618" s="65">
        <v>44166</v>
      </c>
      <c r="C618" s="65">
        <v>44167</v>
      </c>
      <c r="D618" s="1" t="s">
        <v>183</v>
      </c>
      <c r="E618" s="66">
        <v>2113</v>
      </c>
      <c r="F618" s="66">
        <v>8</v>
      </c>
      <c r="G618" s="66">
        <v>6</v>
      </c>
      <c r="H618" s="1">
        <v>2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66">
        <v>0</v>
      </c>
      <c r="Z618" s="66">
        <v>0</v>
      </c>
      <c r="AA618" s="66">
        <v>0</v>
      </c>
      <c r="AB618" s="66">
        <v>0</v>
      </c>
      <c r="AC618" s="66">
        <v>3</v>
      </c>
      <c r="AD618" s="66">
        <v>0</v>
      </c>
      <c r="AE618" s="66">
        <v>0</v>
      </c>
      <c r="AF618" s="66">
        <v>0</v>
      </c>
      <c r="AG618" s="66" t="str">
        <f>VLOOKUP(BHRAF201920[[#This Row],[OrgID]],'Practice Panel'!$A$14:$F$129,4,FALSE)</f>
        <v>Barking</v>
      </c>
      <c r="AH618" s="66" t="str">
        <f>VLOOKUP(BHRAF201920[[#This Row],[OrgID]],'Practice Panel'!$A$14:$F$129,6,FALSE)</f>
        <v>East</v>
      </c>
    </row>
    <row r="619" spans="1:34" x14ac:dyDescent="0.25">
      <c r="A619" s="1" t="s">
        <v>369</v>
      </c>
      <c r="B619" s="65">
        <v>44166</v>
      </c>
      <c r="C619" s="65">
        <v>44167</v>
      </c>
      <c r="D619" s="1" t="s">
        <v>243</v>
      </c>
      <c r="E619" s="66">
        <v>5086</v>
      </c>
      <c r="F619" s="66">
        <v>79</v>
      </c>
      <c r="G619" s="66">
        <v>75</v>
      </c>
      <c r="H619" s="1">
        <v>4</v>
      </c>
      <c r="I619" s="66">
        <v>0</v>
      </c>
      <c r="J619" s="66">
        <v>0</v>
      </c>
      <c r="K619" s="66">
        <v>0</v>
      </c>
      <c r="L619" s="66">
        <v>0</v>
      </c>
      <c r="M619" s="66">
        <v>0</v>
      </c>
      <c r="N619" s="66">
        <v>0</v>
      </c>
      <c r="O619" s="66">
        <v>0</v>
      </c>
      <c r="P619" s="66">
        <v>0</v>
      </c>
      <c r="Q619" s="66">
        <v>0</v>
      </c>
      <c r="R619" s="66">
        <v>0</v>
      </c>
      <c r="S619" s="66">
        <v>0</v>
      </c>
      <c r="T619" s="66">
        <v>0</v>
      </c>
      <c r="U619" s="66">
        <v>0</v>
      </c>
      <c r="V619" s="66">
        <v>0</v>
      </c>
      <c r="W619" s="66">
        <v>0</v>
      </c>
      <c r="X619" s="66">
        <v>0</v>
      </c>
      <c r="Y619" s="66">
        <v>0</v>
      </c>
      <c r="Z619" s="66">
        <v>0</v>
      </c>
      <c r="AA619" s="66">
        <v>0</v>
      </c>
      <c r="AB619" s="66">
        <v>0</v>
      </c>
      <c r="AC619" s="66">
        <v>8</v>
      </c>
      <c r="AD619" s="66">
        <v>0</v>
      </c>
      <c r="AE619" s="66">
        <v>0</v>
      </c>
      <c r="AF619" s="66">
        <v>0</v>
      </c>
      <c r="AG619" s="66" t="str">
        <f>VLOOKUP(BHRAF201920[[#This Row],[OrgID]],'Practice Panel'!$A$14:$F$129,4,FALSE)</f>
        <v>Barking</v>
      </c>
      <c r="AH619" s="66" t="str">
        <f>VLOOKUP(BHRAF201920[[#This Row],[OrgID]],'Practice Panel'!$A$14:$F$129,6,FALSE)</f>
        <v>West One</v>
      </c>
    </row>
    <row r="620" spans="1:34" x14ac:dyDescent="0.25">
      <c r="A620" s="1" t="s">
        <v>369</v>
      </c>
      <c r="B620" s="65">
        <v>44166</v>
      </c>
      <c r="C620" s="65">
        <v>44167</v>
      </c>
      <c r="D620" s="1" t="s">
        <v>261</v>
      </c>
      <c r="E620" s="66">
        <v>1936</v>
      </c>
      <c r="F620" s="66">
        <v>6</v>
      </c>
      <c r="G620" s="66">
        <v>5</v>
      </c>
      <c r="H620" s="1">
        <v>1</v>
      </c>
      <c r="I620" s="66">
        <v>0</v>
      </c>
      <c r="J620" s="66">
        <v>0</v>
      </c>
      <c r="K620" s="66">
        <v>0</v>
      </c>
      <c r="L620" s="66">
        <v>0</v>
      </c>
      <c r="M620" s="66">
        <v>0</v>
      </c>
      <c r="N620" s="66">
        <v>0</v>
      </c>
      <c r="O620" s="66">
        <v>0</v>
      </c>
      <c r="P620" s="66">
        <v>0</v>
      </c>
      <c r="Q620" s="66">
        <v>0</v>
      </c>
      <c r="R620" s="66">
        <v>0</v>
      </c>
      <c r="S620" s="66">
        <v>0</v>
      </c>
      <c r="T620" s="66">
        <v>0</v>
      </c>
      <c r="U620" s="66">
        <v>0</v>
      </c>
      <c r="V620" s="66">
        <v>0</v>
      </c>
      <c r="W620" s="66">
        <v>0</v>
      </c>
      <c r="X620" s="66">
        <v>0</v>
      </c>
      <c r="Y620" s="66">
        <v>0</v>
      </c>
      <c r="Z620" s="66">
        <v>0</v>
      </c>
      <c r="AA620" s="66">
        <v>0</v>
      </c>
      <c r="AB620" s="66">
        <v>0</v>
      </c>
      <c r="AC620" s="66">
        <v>2</v>
      </c>
      <c r="AD620" s="66">
        <v>0</v>
      </c>
      <c r="AE620" s="66">
        <v>0</v>
      </c>
      <c r="AF620" s="66">
        <v>0</v>
      </c>
      <c r="AG620" s="66" t="str">
        <f>VLOOKUP(BHRAF201920[[#This Row],[OrgID]],'Practice Panel'!$A$14:$F$129,4,FALSE)</f>
        <v>Barking</v>
      </c>
      <c r="AH620" s="66" t="str">
        <f>VLOOKUP(BHRAF201920[[#This Row],[OrgID]],'Practice Panel'!$A$14:$F$129,6,FALSE)</f>
        <v>North</v>
      </c>
    </row>
    <row r="621" spans="1:34" x14ac:dyDescent="0.25">
      <c r="A621" s="1" t="s">
        <v>369</v>
      </c>
      <c r="B621" s="65">
        <v>44166</v>
      </c>
      <c r="C621" s="65">
        <v>44167</v>
      </c>
      <c r="D621" s="1" t="s">
        <v>246</v>
      </c>
      <c r="E621" s="66">
        <v>2380</v>
      </c>
      <c r="F621" s="66">
        <v>39</v>
      </c>
      <c r="G621" s="66">
        <v>38</v>
      </c>
      <c r="H621" s="1">
        <v>1</v>
      </c>
      <c r="I621" s="66">
        <v>0</v>
      </c>
      <c r="J621" s="66">
        <v>0</v>
      </c>
      <c r="K621" s="66">
        <v>0</v>
      </c>
      <c r="L621" s="66">
        <v>0</v>
      </c>
      <c r="M621" s="66">
        <v>0</v>
      </c>
      <c r="N621" s="66">
        <v>0</v>
      </c>
      <c r="O621" s="66">
        <v>0</v>
      </c>
      <c r="P621" s="66">
        <v>0</v>
      </c>
      <c r="Q621" s="66">
        <v>0</v>
      </c>
      <c r="R621" s="66">
        <v>0</v>
      </c>
      <c r="S621" s="66">
        <v>0</v>
      </c>
      <c r="T621" s="66">
        <v>0</v>
      </c>
      <c r="U621" s="66">
        <v>0</v>
      </c>
      <c r="V621" s="66">
        <v>0</v>
      </c>
      <c r="W621" s="66">
        <v>0</v>
      </c>
      <c r="X621" s="66">
        <v>0</v>
      </c>
      <c r="Y621" s="66">
        <v>0</v>
      </c>
      <c r="Z621" s="66">
        <v>0</v>
      </c>
      <c r="AA621" s="66">
        <v>0</v>
      </c>
      <c r="AB621" s="66">
        <v>0</v>
      </c>
      <c r="AC621" s="66">
        <v>7</v>
      </c>
      <c r="AD621" s="66">
        <v>0</v>
      </c>
      <c r="AE621" s="66">
        <v>0</v>
      </c>
      <c r="AF621" s="66">
        <v>0</v>
      </c>
      <c r="AG621" s="66" t="str">
        <f>VLOOKUP(BHRAF201920[[#This Row],[OrgID]],'Practice Panel'!$A$14:$F$129,4,FALSE)</f>
        <v>Barking</v>
      </c>
      <c r="AH621" s="66" t="str">
        <f>VLOOKUP(BHRAF201920[[#This Row],[OrgID]],'Practice Panel'!$A$14:$F$129,6,FALSE)</f>
        <v>West One</v>
      </c>
    </row>
    <row r="622" spans="1:34" x14ac:dyDescent="0.25">
      <c r="A622" s="1" t="s">
        <v>369</v>
      </c>
      <c r="B622" s="65">
        <v>44166</v>
      </c>
      <c r="C622" s="65">
        <v>44167</v>
      </c>
      <c r="D622" s="1" t="s">
        <v>254</v>
      </c>
      <c r="E622" s="66">
        <v>2271</v>
      </c>
      <c r="F622" s="66">
        <v>39</v>
      </c>
      <c r="G622" s="66">
        <v>38</v>
      </c>
      <c r="H622" s="1">
        <v>1</v>
      </c>
      <c r="I622" s="66">
        <v>0</v>
      </c>
      <c r="J622" s="66">
        <v>0</v>
      </c>
      <c r="K622" s="66">
        <v>0</v>
      </c>
      <c r="L622" s="66">
        <v>0</v>
      </c>
      <c r="M622" s="66">
        <v>0</v>
      </c>
      <c r="N622" s="66">
        <v>0</v>
      </c>
      <c r="O622" s="66">
        <v>0</v>
      </c>
      <c r="P622" s="66">
        <v>0</v>
      </c>
      <c r="Q622" s="66">
        <v>0</v>
      </c>
      <c r="R622" s="66">
        <v>0</v>
      </c>
      <c r="S622" s="66">
        <v>0</v>
      </c>
      <c r="T622" s="66">
        <v>0</v>
      </c>
      <c r="U622" s="66">
        <v>0</v>
      </c>
      <c r="V622" s="66">
        <v>0</v>
      </c>
      <c r="W622" s="66">
        <v>0</v>
      </c>
      <c r="X622" s="66">
        <v>0</v>
      </c>
      <c r="Y622" s="66">
        <v>0</v>
      </c>
      <c r="Z622" s="66">
        <v>0</v>
      </c>
      <c r="AA622" s="66">
        <v>0</v>
      </c>
      <c r="AB622" s="66">
        <v>0</v>
      </c>
      <c r="AC622" s="66">
        <v>7</v>
      </c>
      <c r="AD622" s="66">
        <v>0</v>
      </c>
      <c r="AE622" s="66">
        <v>0</v>
      </c>
      <c r="AF622" s="66">
        <v>0</v>
      </c>
      <c r="AG622" s="66" t="str">
        <f>VLOOKUP(BHRAF201920[[#This Row],[OrgID]],'Practice Panel'!$A$14:$F$129,4,FALSE)</f>
        <v>Barking</v>
      </c>
      <c r="AH622" s="66" t="str">
        <f>VLOOKUP(BHRAF201920[[#This Row],[OrgID]],'Practice Panel'!$A$14:$F$129,6,FALSE)</f>
        <v>West One</v>
      </c>
    </row>
    <row r="623" spans="1:34" x14ac:dyDescent="0.25">
      <c r="A623" s="1" t="s">
        <v>369</v>
      </c>
      <c r="B623" s="65">
        <v>44166</v>
      </c>
      <c r="C623" s="65">
        <v>44167</v>
      </c>
      <c r="D623" s="1" t="s">
        <v>278</v>
      </c>
      <c r="E623" s="66">
        <v>4840</v>
      </c>
      <c r="F623" s="66">
        <v>159</v>
      </c>
      <c r="G623" s="66">
        <v>155</v>
      </c>
      <c r="H623" s="1">
        <v>4</v>
      </c>
      <c r="I623" s="66">
        <v>0</v>
      </c>
      <c r="J623" s="66">
        <v>0</v>
      </c>
      <c r="K623" s="66">
        <v>0</v>
      </c>
      <c r="L623" s="66">
        <v>0</v>
      </c>
      <c r="M623" s="66">
        <v>0</v>
      </c>
      <c r="N623" s="66">
        <v>0</v>
      </c>
      <c r="O623" s="66">
        <v>0</v>
      </c>
      <c r="P623" s="66">
        <v>0</v>
      </c>
      <c r="Q623" s="66">
        <v>0</v>
      </c>
      <c r="R623" s="66">
        <v>0</v>
      </c>
      <c r="S623" s="66">
        <v>0</v>
      </c>
      <c r="T623" s="66">
        <v>0</v>
      </c>
      <c r="U623" s="66">
        <v>0</v>
      </c>
      <c r="V623" s="66">
        <v>0</v>
      </c>
      <c r="W623" s="66">
        <v>0</v>
      </c>
      <c r="X623" s="66">
        <v>0</v>
      </c>
      <c r="Y623" s="66">
        <v>0</v>
      </c>
      <c r="Z623" s="66">
        <v>0</v>
      </c>
      <c r="AA623" s="66">
        <v>0</v>
      </c>
      <c r="AB623" s="66">
        <v>0</v>
      </c>
      <c r="AC623" s="66">
        <v>10</v>
      </c>
      <c r="AD623" s="66">
        <v>0</v>
      </c>
      <c r="AE623" s="66">
        <v>0</v>
      </c>
      <c r="AF623" s="66">
        <v>0</v>
      </c>
      <c r="AG623" s="66" t="str">
        <f>VLOOKUP(BHRAF201920[[#This Row],[OrgID]],'Practice Panel'!$A$14:$F$129,4,FALSE)</f>
        <v>Barking</v>
      </c>
      <c r="AH623" s="66" t="str">
        <f>VLOOKUP(BHRAF201920[[#This Row],[OrgID]],'Practice Panel'!$A$14:$F$129,6,FALSE)</f>
        <v>Central</v>
      </c>
    </row>
    <row r="624" spans="1:34" x14ac:dyDescent="0.25">
      <c r="A624" s="1" t="s">
        <v>369</v>
      </c>
      <c r="B624" s="65">
        <v>44166</v>
      </c>
      <c r="C624" s="65">
        <v>44167</v>
      </c>
      <c r="D624" s="1" t="s">
        <v>85</v>
      </c>
      <c r="E624" s="66">
        <v>2054</v>
      </c>
      <c r="F624" s="66">
        <v>77</v>
      </c>
      <c r="G624" s="66">
        <v>76</v>
      </c>
      <c r="H624" s="1">
        <v>1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66">
        <v>0</v>
      </c>
      <c r="Z624" s="66">
        <v>0</v>
      </c>
      <c r="AA624" s="66">
        <v>0</v>
      </c>
      <c r="AB624" s="66">
        <v>0</v>
      </c>
      <c r="AC624" s="66">
        <v>10</v>
      </c>
      <c r="AD624" s="66">
        <v>0</v>
      </c>
      <c r="AE624" s="66">
        <v>0</v>
      </c>
      <c r="AF624" s="66">
        <v>0</v>
      </c>
      <c r="AG624" s="66" t="str">
        <f>VLOOKUP(BHRAF201920[[#This Row],[OrgID]],'Practice Panel'!$A$14:$F$129,4,FALSE)</f>
        <v>Redbridge</v>
      </c>
      <c r="AH624" s="66" t="str">
        <f>VLOOKUP(BHRAF201920[[#This Row],[OrgID]],'Practice Panel'!$A$14:$F$129,6,FALSE)</f>
        <v>Wanstead &amp; Woodford</v>
      </c>
    </row>
    <row r="625" spans="1:34" x14ac:dyDescent="0.25">
      <c r="A625" s="1" t="s">
        <v>369</v>
      </c>
      <c r="B625" s="65">
        <v>44166</v>
      </c>
      <c r="C625" s="65">
        <v>44167</v>
      </c>
      <c r="D625" s="1" t="s">
        <v>95</v>
      </c>
      <c r="E625" s="66">
        <v>524</v>
      </c>
      <c r="F625" s="66">
        <v>3</v>
      </c>
      <c r="G625" s="66">
        <v>2</v>
      </c>
      <c r="H625" s="1">
        <v>1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66">
        <v>0</v>
      </c>
      <c r="Z625" s="66">
        <v>0</v>
      </c>
      <c r="AA625" s="66">
        <v>0</v>
      </c>
      <c r="AB625" s="66">
        <v>0</v>
      </c>
      <c r="AC625" s="66">
        <v>1</v>
      </c>
      <c r="AD625" s="66">
        <v>0</v>
      </c>
      <c r="AE625" s="66">
        <v>0</v>
      </c>
      <c r="AF625" s="66">
        <v>0</v>
      </c>
      <c r="AG625" s="66" t="str">
        <f>VLOOKUP(BHRAF201920[[#This Row],[OrgID]],'Practice Panel'!$A$14:$F$129,4,FALSE)</f>
        <v>Redbridge</v>
      </c>
      <c r="AH625" s="66" t="str">
        <f>VLOOKUP(BHRAF201920[[#This Row],[OrgID]],'Practice Panel'!$A$14:$F$129,6,FALSE)</f>
        <v>Wanstead &amp; Woodford</v>
      </c>
    </row>
    <row r="626" spans="1:34" x14ac:dyDescent="0.25">
      <c r="A626" s="1" t="s">
        <v>369</v>
      </c>
      <c r="B626" s="65">
        <v>44166</v>
      </c>
      <c r="C626" s="65">
        <v>44167</v>
      </c>
      <c r="D626" s="1" t="s">
        <v>28</v>
      </c>
      <c r="E626" s="66">
        <v>3108</v>
      </c>
      <c r="F626" s="66">
        <v>70</v>
      </c>
      <c r="G626" s="66">
        <v>69</v>
      </c>
      <c r="H626" s="1">
        <v>1</v>
      </c>
      <c r="I626" s="66">
        <v>0</v>
      </c>
      <c r="J626" s="66">
        <v>0</v>
      </c>
      <c r="K626" s="66">
        <v>0</v>
      </c>
      <c r="L626" s="66">
        <v>0</v>
      </c>
      <c r="M626" s="66">
        <v>0</v>
      </c>
      <c r="N626" s="66">
        <v>0</v>
      </c>
      <c r="O626" s="66">
        <v>0</v>
      </c>
      <c r="P626" s="66">
        <v>0</v>
      </c>
      <c r="Q626" s="66">
        <v>0</v>
      </c>
      <c r="R626" s="66">
        <v>0</v>
      </c>
      <c r="S626" s="66">
        <v>0</v>
      </c>
      <c r="T626" s="66">
        <v>0</v>
      </c>
      <c r="U626" s="66">
        <v>0</v>
      </c>
      <c r="V626" s="66">
        <v>0</v>
      </c>
      <c r="W626" s="66">
        <v>0</v>
      </c>
      <c r="X626" s="66">
        <v>0</v>
      </c>
      <c r="Y626" s="66">
        <v>0</v>
      </c>
      <c r="Z626" s="66">
        <v>0</v>
      </c>
      <c r="AA626" s="66">
        <v>0</v>
      </c>
      <c r="AB626" s="66">
        <v>0</v>
      </c>
      <c r="AC626" s="66">
        <v>3</v>
      </c>
      <c r="AD626" s="66">
        <v>0</v>
      </c>
      <c r="AE626" s="66">
        <v>0</v>
      </c>
      <c r="AF626" s="66">
        <v>0</v>
      </c>
      <c r="AG626" s="66" t="str">
        <f>VLOOKUP(BHRAF201920[[#This Row],[OrgID]],'Practice Panel'!$A$14:$F$129,4,FALSE)</f>
        <v>Redbridge</v>
      </c>
      <c r="AH626" s="66" t="str">
        <f>VLOOKUP(BHRAF201920[[#This Row],[OrgID]],'Practice Panel'!$A$14:$F$129,6,FALSE)</f>
        <v>Cranbrook</v>
      </c>
    </row>
    <row r="627" spans="1:34" x14ac:dyDescent="0.25">
      <c r="A627" s="1" t="s">
        <v>369</v>
      </c>
      <c r="B627" s="65">
        <v>44166</v>
      </c>
      <c r="C627" s="65">
        <v>44167</v>
      </c>
      <c r="D627" s="1" t="s">
        <v>280</v>
      </c>
      <c r="E627" s="66">
        <v>1451</v>
      </c>
      <c r="F627" s="66">
        <v>102</v>
      </c>
      <c r="G627" s="66">
        <v>100</v>
      </c>
      <c r="H627" s="1">
        <v>2</v>
      </c>
      <c r="I627" s="66">
        <v>1</v>
      </c>
      <c r="J627" s="66">
        <v>0</v>
      </c>
      <c r="K627" s="66">
        <v>0</v>
      </c>
      <c r="L627" s="66">
        <v>0</v>
      </c>
      <c r="M627" s="66">
        <v>0</v>
      </c>
      <c r="N627" s="66">
        <v>0</v>
      </c>
      <c r="O627" s="66">
        <v>0</v>
      </c>
      <c r="P627" s="66">
        <v>0</v>
      </c>
      <c r="Q627" s="66">
        <v>0</v>
      </c>
      <c r="R627" s="66">
        <v>0</v>
      </c>
      <c r="S627" s="66">
        <v>0</v>
      </c>
      <c r="T627" s="66">
        <v>0</v>
      </c>
      <c r="U627" s="66">
        <v>0</v>
      </c>
      <c r="V627" s="66">
        <v>0</v>
      </c>
      <c r="W627" s="66">
        <v>0</v>
      </c>
      <c r="X627" s="66">
        <v>0</v>
      </c>
      <c r="Y627" s="66">
        <v>0</v>
      </c>
      <c r="Z627" s="66">
        <v>0</v>
      </c>
      <c r="AA627" s="66">
        <v>0</v>
      </c>
      <c r="AB627" s="66">
        <v>0</v>
      </c>
      <c r="AC627" s="66">
        <v>2</v>
      </c>
      <c r="AD627" s="66">
        <v>0</v>
      </c>
      <c r="AE627" s="66">
        <v>0</v>
      </c>
      <c r="AF627" s="66">
        <v>0</v>
      </c>
      <c r="AG627" s="66" t="str">
        <f>VLOOKUP(BHRAF201920[[#This Row],[OrgID]],'Practice Panel'!$A$14:$F$129,4,FALSE)</f>
        <v>Barking</v>
      </c>
      <c r="AH627" s="66" t="str">
        <f>VLOOKUP(BHRAF201920[[#This Row],[OrgID]],'Practice Panel'!$A$14:$F$129,6,FALSE)</f>
        <v>Central</v>
      </c>
    </row>
    <row r="628" spans="1:34" x14ac:dyDescent="0.25">
      <c r="A628" s="1" t="s">
        <v>369</v>
      </c>
      <c r="B628" s="65">
        <v>44166</v>
      </c>
      <c r="C628" s="65">
        <v>44167</v>
      </c>
      <c r="D628" s="1" t="s">
        <v>248</v>
      </c>
      <c r="E628" s="66">
        <v>1175</v>
      </c>
      <c r="F628" s="66">
        <v>10</v>
      </c>
      <c r="G628" s="66">
        <v>10</v>
      </c>
      <c r="H628" s="1">
        <v>0</v>
      </c>
      <c r="I628" s="66">
        <v>0</v>
      </c>
      <c r="J628" s="66">
        <v>0</v>
      </c>
      <c r="K628" s="66">
        <v>0</v>
      </c>
      <c r="L628" s="66">
        <v>0</v>
      </c>
      <c r="M628" s="66">
        <v>0</v>
      </c>
      <c r="N628" s="66">
        <v>0</v>
      </c>
      <c r="O628" s="66">
        <v>0</v>
      </c>
      <c r="P628" s="66">
        <v>0</v>
      </c>
      <c r="Q628" s="66">
        <v>0</v>
      </c>
      <c r="R628" s="66">
        <v>0</v>
      </c>
      <c r="S628" s="66">
        <v>1</v>
      </c>
      <c r="T628" s="66">
        <v>0</v>
      </c>
      <c r="U628" s="66">
        <v>0</v>
      </c>
      <c r="V628" s="66">
        <v>0</v>
      </c>
      <c r="W628" s="66">
        <v>0</v>
      </c>
      <c r="X628" s="66">
        <v>0</v>
      </c>
      <c r="Y628" s="66">
        <v>0</v>
      </c>
      <c r="Z628" s="66">
        <v>0</v>
      </c>
      <c r="AA628" s="66">
        <v>0</v>
      </c>
      <c r="AB628" s="66">
        <v>0</v>
      </c>
      <c r="AC628" s="66">
        <v>3</v>
      </c>
      <c r="AD628" s="66">
        <v>0</v>
      </c>
      <c r="AE628" s="66">
        <v>0</v>
      </c>
      <c r="AF628" s="66">
        <v>0</v>
      </c>
      <c r="AG628" s="66" t="str">
        <f>VLOOKUP(BHRAF201920[[#This Row],[OrgID]],'Practice Panel'!$A$14:$F$129,4,FALSE)</f>
        <v>Barking</v>
      </c>
      <c r="AH628" s="66" t="str">
        <f>VLOOKUP(BHRAF201920[[#This Row],[OrgID]],'Practice Panel'!$A$14:$F$129,6,FALSE)</f>
        <v>West One</v>
      </c>
    </row>
    <row r="629" spans="1:34" x14ac:dyDescent="0.25">
      <c r="A629" s="1" t="s">
        <v>369</v>
      </c>
      <c r="B629" s="65">
        <v>44166</v>
      </c>
      <c r="C629" s="65">
        <v>44167</v>
      </c>
      <c r="D629" s="1" t="s">
        <v>298</v>
      </c>
      <c r="E629" s="66">
        <v>5338</v>
      </c>
      <c r="F629" s="66">
        <v>86</v>
      </c>
      <c r="G629" s="66">
        <v>84</v>
      </c>
      <c r="H629" s="1">
        <v>2</v>
      </c>
      <c r="I629" s="66">
        <v>1</v>
      </c>
      <c r="J629" s="66">
        <v>0</v>
      </c>
      <c r="K629" s="66">
        <v>0</v>
      </c>
      <c r="L629" s="66">
        <v>0</v>
      </c>
      <c r="M629" s="66">
        <v>0</v>
      </c>
      <c r="N629" s="66">
        <v>0</v>
      </c>
      <c r="O629" s="66">
        <v>0</v>
      </c>
      <c r="P629" s="66">
        <v>0</v>
      </c>
      <c r="Q629" s="66">
        <v>0</v>
      </c>
      <c r="R629" s="66">
        <v>0</v>
      </c>
      <c r="S629" s="66">
        <v>2</v>
      </c>
      <c r="T629" s="66">
        <v>0</v>
      </c>
      <c r="U629" s="66">
        <v>0</v>
      </c>
      <c r="V629" s="66">
        <v>0</v>
      </c>
      <c r="W629" s="66">
        <v>0</v>
      </c>
      <c r="X629" s="66">
        <v>0</v>
      </c>
      <c r="Y629" s="66">
        <v>0</v>
      </c>
      <c r="Z629" s="66">
        <v>0</v>
      </c>
      <c r="AA629" s="66">
        <v>0</v>
      </c>
      <c r="AB629" s="66">
        <v>0</v>
      </c>
      <c r="AC629" s="66">
        <v>28</v>
      </c>
      <c r="AD629" s="66">
        <v>0</v>
      </c>
      <c r="AE629" s="66">
        <v>0</v>
      </c>
      <c r="AF629" s="66">
        <v>0</v>
      </c>
      <c r="AG629" s="66" t="str">
        <f>VLOOKUP(BHRAF201920[[#This Row],[OrgID]],'Practice Panel'!$A$14:$F$129,4,FALSE)</f>
        <v>Havering</v>
      </c>
      <c r="AH629" s="66" t="str">
        <f>VLOOKUP(BHRAF201920[[#This Row],[OrgID]],'Practice Panel'!$A$14:$F$129,6,FALSE)</f>
        <v>Havering Marshall</v>
      </c>
    </row>
    <row r="630" spans="1:34" x14ac:dyDescent="0.25">
      <c r="A630" s="1" t="s">
        <v>369</v>
      </c>
      <c r="B630" s="65">
        <v>44166</v>
      </c>
      <c r="C630" s="65">
        <v>44167</v>
      </c>
      <c r="D630" s="1" t="s">
        <v>87</v>
      </c>
      <c r="E630" s="66">
        <v>3890</v>
      </c>
      <c r="F630" s="66">
        <v>101</v>
      </c>
      <c r="G630" s="66">
        <v>100</v>
      </c>
      <c r="H630" s="1">
        <v>1</v>
      </c>
      <c r="I630" s="66">
        <v>0</v>
      </c>
      <c r="J630" s="66">
        <v>0</v>
      </c>
      <c r="K630" s="66">
        <v>0</v>
      </c>
      <c r="L630" s="66">
        <v>0</v>
      </c>
      <c r="M630" s="66">
        <v>0</v>
      </c>
      <c r="N630" s="66">
        <v>0</v>
      </c>
      <c r="O630" s="66">
        <v>0</v>
      </c>
      <c r="P630" s="66">
        <v>0</v>
      </c>
      <c r="Q630" s="66">
        <v>0</v>
      </c>
      <c r="R630" s="66">
        <v>0</v>
      </c>
      <c r="S630" s="66">
        <v>1</v>
      </c>
      <c r="T630" s="66">
        <v>0</v>
      </c>
      <c r="U630" s="66">
        <v>0</v>
      </c>
      <c r="V630" s="66">
        <v>0</v>
      </c>
      <c r="W630" s="66">
        <v>0</v>
      </c>
      <c r="X630" s="66">
        <v>0</v>
      </c>
      <c r="Y630" s="66">
        <v>0</v>
      </c>
      <c r="Z630" s="66">
        <v>0</v>
      </c>
      <c r="AA630" s="66">
        <v>0</v>
      </c>
      <c r="AB630" s="66">
        <v>0</v>
      </c>
      <c r="AC630" s="66">
        <v>5</v>
      </c>
      <c r="AD630" s="66">
        <v>0</v>
      </c>
      <c r="AE630" s="66">
        <v>0</v>
      </c>
      <c r="AF630" s="66">
        <v>0</v>
      </c>
      <c r="AG630" s="66" t="str">
        <f>VLOOKUP(BHRAF201920[[#This Row],[OrgID]],'Practice Panel'!$A$14:$F$129,4,FALSE)</f>
        <v>Redbridge</v>
      </c>
      <c r="AH630" s="66" t="str">
        <f>VLOOKUP(BHRAF201920[[#This Row],[OrgID]],'Practice Panel'!$A$14:$F$129,6,FALSE)</f>
        <v>Wanstead &amp; Woodford</v>
      </c>
    </row>
    <row r="631" spans="1:34" x14ac:dyDescent="0.25">
      <c r="A631" s="1" t="s">
        <v>369</v>
      </c>
      <c r="B631" s="65">
        <v>44166</v>
      </c>
      <c r="C631" s="65">
        <v>44167</v>
      </c>
      <c r="D631" s="1" t="s">
        <v>326</v>
      </c>
      <c r="E631" s="66">
        <v>5560</v>
      </c>
      <c r="F631" s="66">
        <v>37</v>
      </c>
      <c r="G631" s="66">
        <v>36</v>
      </c>
      <c r="H631" s="1">
        <v>1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2</v>
      </c>
      <c r="V631" s="66">
        <v>0</v>
      </c>
      <c r="W631" s="66">
        <v>0</v>
      </c>
      <c r="X631" s="66">
        <v>0</v>
      </c>
      <c r="Y631" s="66">
        <v>0</v>
      </c>
      <c r="Z631" s="66">
        <v>0</v>
      </c>
      <c r="AA631" s="66">
        <v>0</v>
      </c>
      <c r="AB631" s="66">
        <v>0</v>
      </c>
      <c r="AC631" s="66">
        <v>28</v>
      </c>
      <c r="AD631" s="66">
        <v>0</v>
      </c>
      <c r="AE631" s="66">
        <v>0</v>
      </c>
      <c r="AF631" s="66">
        <v>0</v>
      </c>
      <c r="AG631" s="66" t="str">
        <f>VLOOKUP(BHRAF201920[[#This Row],[OrgID]],'Practice Panel'!$A$14:$F$129,4,FALSE)</f>
        <v>Havering</v>
      </c>
      <c r="AH631" s="66" t="str">
        <f>VLOOKUP(BHRAF201920[[#This Row],[OrgID]],'Practice Panel'!$A$14:$F$129,6,FALSE)</f>
        <v>Havering North</v>
      </c>
    </row>
    <row r="632" spans="1:34" x14ac:dyDescent="0.25">
      <c r="A632" s="1" t="s">
        <v>369</v>
      </c>
      <c r="B632" s="65">
        <v>44166</v>
      </c>
      <c r="C632" s="65">
        <v>44167</v>
      </c>
      <c r="D632" s="1" t="s">
        <v>336</v>
      </c>
      <c r="E632" s="66">
        <v>4178</v>
      </c>
      <c r="F632" s="66">
        <v>34</v>
      </c>
      <c r="G632" s="66">
        <v>33</v>
      </c>
      <c r="H632" s="1">
        <v>1</v>
      </c>
      <c r="I632" s="66">
        <v>1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3</v>
      </c>
      <c r="V632" s="66">
        <v>0</v>
      </c>
      <c r="W632" s="66">
        <v>0</v>
      </c>
      <c r="X632" s="66">
        <v>0</v>
      </c>
      <c r="Y632" s="66">
        <v>0</v>
      </c>
      <c r="Z632" s="66">
        <v>0</v>
      </c>
      <c r="AA632" s="66">
        <v>0</v>
      </c>
      <c r="AB632" s="66">
        <v>0</v>
      </c>
      <c r="AC632" s="66">
        <v>9</v>
      </c>
      <c r="AD632" s="66">
        <v>0</v>
      </c>
      <c r="AE632" s="66">
        <v>0</v>
      </c>
      <c r="AF632" s="66">
        <v>0</v>
      </c>
      <c r="AG632" s="66" t="str">
        <f>VLOOKUP(BHRAF201920[[#This Row],[OrgID]],'Practice Panel'!$A$14:$F$129,4,FALSE)</f>
        <v>Havering</v>
      </c>
      <c r="AH632" s="66" t="str">
        <f>VLOOKUP(BHRAF201920[[#This Row],[OrgID]],'Practice Panel'!$A$14:$F$129,6,FALSE)</f>
        <v>Havering South</v>
      </c>
    </row>
    <row r="633" spans="1:34" x14ac:dyDescent="0.25">
      <c r="A633" s="1" t="s">
        <v>369</v>
      </c>
      <c r="B633" s="65">
        <v>44166</v>
      </c>
      <c r="C633" s="65">
        <v>44167</v>
      </c>
      <c r="D633" s="1" t="s">
        <v>320</v>
      </c>
      <c r="E633" s="66">
        <v>4759</v>
      </c>
      <c r="F633" s="66">
        <v>34</v>
      </c>
      <c r="G633" s="66">
        <v>31</v>
      </c>
      <c r="H633" s="1">
        <v>3</v>
      </c>
      <c r="I633" s="66">
        <v>1</v>
      </c>
      <c r="J633" s="66">
        <v>0</v>
      </c>
      <c r="K633" s="66">
        <v>0</v>
      </c>
      <c r="L633" s="66">
        <v>0</v>
      </c>
      <c r="M633" s="66">
        <v>0</v>
      </c>
      <c r="N633" s="66">
        <v>0</v>
      </c>
      <c r="O633" s="66">
        <v>0</v>
      </c>
      <c r="P633" s="66">
        <v>0</v>
      </c>
      <c r="Q633" s="66">
        <v>0</v>
      </c>
      <c r="R633" s="66">
        <v>0</v>
      </c>
      <c r="S633" s="66">
        <v>0</v>
      </c>
      <c r="T633" s="66">
        <v>0</v>
      </c>
      <c r="U633" s="66">
        <v>3</v>
      </c>
      <c r="V633" s="66">
        <v>0</v>
      </c>
      <c r="W633" s="66">
        <v>0</v>
      </c>
      <c r="X633" s="66">
        <v>0</v>
      </c>
      <c r="Y633" s="66">
        <v>0</v>
      </c>
      <c r="Z633" s="66">
        <v>0</v>
      </c>
      <c r="AA633" s="66">
        <v>0</v>
      </c>
      <c r="AB633" s="66">
        <v>0</v>
      </c>
      <c r="AC633" s="66">
        <v>27</v>
      </c>
      <c r="AD633" s="66">
        <v>0</v>
      </c>
      <c r="AE633" s="66">
        <v>0</v>
      </c>
      <c r="AF633" s="66">
        <v>0</v>
      </c>
      <c r="AG633" s="66" t="str">
        <f>VLOOKUP(BHRAF201920[[#This Row],[OrgID]],'Practice Panel'!$A$14:$F$129,4,FALSE)</f>
        <v>Havering</v>
      </c>
      <c r="AH633" s="66" t="str">
        <f>VLOOKUP(BHRAF201920[[#This Row],[OrgID]],'Practice Panel'!$A$14:$F$129,6,FALSE)</f>
        <v>Havering North</v>
      </c>
    </row>
    <row r="634" spans="1:34" x14ac:dyDescent="0.25">
      <c r="A634" s="1" t="s">
        <v>369</v>
      </c>
      <c r="B634" s="65">
        <v>44166</v>
      </c>
      <c r="C634" s="65">
        <v>44167</v>
      </c>
      <c r="D634" s="1" t="s">
        <v>284</v>
      </c>
      <c r="E634" s="66">
        <v>2742</v>
      </c>
      <c r="F634" s="66">
        <v>146</v>
      </c>
      <c r="G634" s="66">
        <v>145</v>
      </c>
      <c r="H634" s="1">
        <v>1</v>
      </c>
      <c r="I634" s="66">
        <v>0</v>
      </c>
      <c r="J634" s="66">
        <v>0</v>
      </c>
      <c r="K634" s="66">
        <v>0</v>
      </c>
      <c r="L634" s="66">
        <v>0</v>
      </c>
      <c r="M634" s="66">
        <v>0</v>
      </c>
      <c r="N634" s="66">
        <v>0</v>
      </c>
      <c r="O634" s="66">
        <v>0</v>
      </c>
      <c r="P634" s="66">
        <v>0</v>
      </c>
      <c r="Q634" s="66">
        <v>0</v>
      </c>
      <c r="R634" s="66">
        <v>0</v>
      </c>
      <c r="S634" s="66">
        <v>0</v>
      </c>
      <c r="T634" s="66">
        <v>0</v>
      </c>
      <c r="U634" s="66">
        <v>2</v>
      </c>
      <c r="V634" s="66">
        <v>0</v>
      </c>
      <c r="W634" s="66">
        <v>0</v>
      </c>
      <c r="X634" s="66">
        <v>0</v>
      </c>
      <c r="Y634" s="66">
        <v>0</v>
      </c>
      <c r="Z634" s="66">
        <v>0</v>
      </c>
      <c r="AA634" s="66">
        <v>0</v>
      </c>
      <c r="AB634" s="66">
        <v>0</v>
      </c>
      <c r="AC634" s="66">
        <v>7</v>
      </c>
      <c r="AD634" s="66">
        <v>0</v>
      </c>
      <c r="AE634" s="66">
        <v>0</v>
      </c>
      <c r="AF634" s="66">
        <v>0</v>
      </c>
      <c r="AG634" s="66" t="str">
        <f>VLOOKUP(BHRAF201920[[#This Row],[OrgID]],'Practice Panel'!$A$14:$F$129,4,FALSE)</f>
        <v>Havering</v>
      </c>
      <c r="AH634" s="66" t="str">
        <f>VLOOKUP(BHRAF201920[[#This Row],[OrgID]],'Practice Panel'!$A$14:$F$129,6,FALSE)</f>
        <v>Havering Crest</v>
      </c>
    </row>
    <row r="635" spans="1:34" x14ac:dyDescent="0.25">
      <c r="A635" s="1" t="s">
        <v>369</v>
      </c>
      <c r="B635" s="65">
        <v>44166</v>
      </c>
      <c r="C635" s="65">
        <v>44167</v>
      </c>
      <c r="D635" s="1" t="s">
        <v>312</v>
      </c>
      <c r="E635" s="66">
        <v>810</v>
      </c>
      <c r="F635" s="66">
        <v>18</v>
      </c>
      <c r="G635" s="66">
        <v>17</v>
      </c>
      <c r="H635" s="1">
        <v>1</v>
      </c>
      <c r="I635" s="66">
        <v>1</v>
      </c>
      <c r="J635" s="66">
        <v>0</v>
      </c>
      <c r="K635" s="66">
        <v>0</v>
      </c>
      <c r="L635" s="66">
        <v>0</v>
      </c>
      <c r="M635" s="66">
        <v>0</v>
      </c>
      <c r="N635" s="66">
        <v>0</v>
      </c>
      <c r="O635" s="66">
        <v>0</v>
      </c>
      <c r="P635" s="66">
        <v>0</v>
      </c>
      <c r="Q635" s="66">
        <v>0</v>
      </c>
      <c r="R635" s="66">
        <v>0</v>
      </c>
      <c r="S635" s="66">
        <v>0</v>
      </c>
      <c r="T635" s="66">
        <v>0</v>
      </c>
      <c r="U635" s="66">
        <v>2</v>
      </c>
      <c r="V635" s="66">
        <v>0</v>
      </c>
      <c r="W635" s="66">
        <v>0</v>
      </c>
      <c r="X635" s="66">
        <v>0</v>
      </c>
      <c r="Y635" s="66">
        <v>0</v>
      </c>
      <c r="Z635" s="66">
        <v>0</v>
      </c>
      <c r="AA635" s="66">
        <v>0</v>
      </c>
      <c r="AB635" s="66">
        <v>0</v>
      </c>
      <c r="AC635" s="66">
        <v>4</v>
      </c>
      <c r="AD635" s="66">
        <v>0</v>
      </c>
      <c r="AE635" s="66">
        <v>0</v>
      </c>
      <c r="AF635" s="66">
        <v>0</v>
      </c>
      <c r="AG635" s="66" t="str">
        <f>VLOOKUP(BHRAF201920[[#This Row],[OrgID]],'Practice Panel'!$A$14:$F$129,4,FALSE)</f>
        <v>Havering</v>
      </c>
      <c r="AH635" s="66" t="str">
        <f>VLOOKUP(BHRAF201920[[#This Row],[OrgID]],'Practice Panel'!$A$14:$F$129,6,FALSE)</f>
        <v>Havering North</v>
      </c>
    </row>
    <row r="636" spans="1:34" x14ac:dyDescent="0.25">
      <c r="A636" s="1" t="s">
        <v>369</v>
      </c>
      <c r="B636" s="65">
        <v>44166</v>
      </c>
      <c r="C636" s="65">
        <v>44167</v>
      </c>
      <c r="D636" s="1" t="s">
        <v>100</v>
      </c>
      <c r="E636" s="66">
        <v>7319</v>
      </c>
      <c r="F636" s="66">
        <v>36</v>
      </c>
      <c r="G636" s="66">
        <v>36</v>
      </c>
      <c r="H636" s="1">
        <v>0</v>
      </c>
      <c r="I636" s="66">
        <v>0</v>
      </c>
      <c r="J636" s="66">
        <v>0</v>
      </c>
      <c r="K636" s="66">
        <v>0</v>
      </c>
      <c r="L636" s="66">
        <v>0</v>
      </c>
      <c r="M636" s="66">
        <v>0</v>
      </c>
      <c r="N636" s="66">
        <v>0</v>
      </c>
      <c r="O636" s="66">
        <v>0</v>
      </c>
      <c r="P636" s="66">
        <v>0</v>
      </c>
      <c r="Q636" s="66">
        <v>0</v>
      </c>
      <c r="R636" s="66">
        <v>0</v>
      </c>
      <c r="S636" s="66">
        <v>0</v>
      </c>
      <c r="T636" s="66">
        <v>0</v>
      </c>
      <c r="U636" s="66">
        <v>4</v>
      </c>
      <c r="V636" s="66">
        <v>0</v>
      </c>
      <c r="W636" s="66">
        <v>0</v>
      </c>
      <c r="X636" s="66">
        <v>0</v>
      </c>
      <c r="Y636" s="66">
        <v>0</v>
      </c>
      <c r="Z636" s="66">
        <v>0</v>
      </c>
      <c r="AA636" s="66">
        <v>0</v>
      </c>
      <c r="AB636" s="66">
        <v>0</v>
      </c>
      <c r="AC636" s="66">
        <v>6</v>
      </c>
      <c r="AD636" s="66">
        <v>0</v>
      </c>
      <c r="AE636" s="66">
        <v>0</v>
      </c>
      <c r="AF636" s="66">
        <v>0</v>
      </c>
      <c r="AG636" s="66" t="str">
        <f>VLOOKUP(BHRAF201920[[#This Row],[OrgID]],'Practice Panel'!$A$14:$F$129,4,FALSE)</f>
        <v>Redbridge</v>
      </c>
      <c r="AH636" s="66" t="str">
        <f>VLOOKUP(BHRAF201920[[#This Row],[OrgID]],'Practice Panel'!$A$14:$F$129,6,FALSE)</f>
        <v>Loxford</v>
      </c>
    </row>
    <row r="637" spans="1:34" x14ac:dyDescent="0.25">
      <c r="A637" s="1" t="s">
        <v>369</v>
      </c>
      <c r="B637" s="65">
        <v>44166</v>
      </c>
      <c r="C637" s="65">
        <v>44167</v>
      </c>
      <c r="D637" s="1" t="s">
        <v>234</v>
      </c>
      <c r="E637" s="66">
        <v>3183</v>
      </c>
      <c r="F637" s="66">
        <v>43</v>
      </c>
      <c r="G637" s="66">
        <v>43</v>
      </c>
      <c r="H637" s="1">
        <v>0</v>
      </c>
      <c r="I637" s="66">
        <v>0</v>
      </c>
      <c r="J637" s="66">
        <v>0</v>
      </c>
      <c r="K637" s="66">
        <v>0</v>
      </c>
      <c r="L637" s="66">
        <v>0</v>
      </c>
      <c r="M637" s="66">
        <v>0</v>
      </c>
      <c r="N637" s="66">
        <v>0</v>
      </c>
      <c r="O637" s="66">
        <v>0</v>
      </c>
      <c r="P637" s="66">
        <v>0</v>
      </c>
      <c r="Q637" s="66">
        <v>0</v>
      </c>
      <c r="R637" s="66">
        <v>0</v>
      </c>
      <c r="S637" s="66">
        <v>0</v>
      </c>
      <c r="T637" s="66">
        <v>0</v>
      </c>
      <c r="U637" s="66">
        <v>1</v>
      </c>
      <c r="V637" s="66">
        <v>0</v>
      </c>
      <c r="W637" s="66">
        <v>0</v>
      </c>
      <c r="X637" s="66">
        <v>0</v>
      </c>
      <c r="Y637" s="66">
        <v>0</v>
      </c>
      <c r="Z637" s="66">
        <v>0</v>
      </c>
      <c r="AA637" s="66">
        <v>0</v>
      </c>
      <c r="AB637" s="66">
        <v>0</v>
      </c>
      <c r="AC637" s="66">
        <v>10</v>
      </c>
      <c r="AD637" s="66">
        <v>0</v>
      </c>
      <c r="AE637" s="66">
        <v>0</v>
      </c>
      <c r="AF637" s="66">
        <v>0</v>
      </c>
      <c r="AG637" s="66" t="str">
        <f>VLOOKUP(BHRAF201920[[#This Row],[OrgID]],'Practice Panel'!$A$14:$F$129,4,FALSE)</f>
        <v>Barking</v>
      </c>
      <c r="AH637" s="66" t="str">
        <f>VLOOKUP(BHRAF201920[[#This Row],[OrgID]],'Practice Panel'!$A$14:$F$129,6,FALSE)</f>
        <v>West</v>
      </c>
    </row>
    <row r="638" spans="1:34" x14ac:dyDescent="0.25">
      <c r="A638" s="1" t="s">
        <v>369</v>
      </c>
      <c r="B638" s="65">
        <v>44166</v>
      </c>
      <c r="C638" s="65">
        <v>44167</v>
      </c>
      <c r="D638" s="1" t="s">
        <v>352</v>
      </c>
      <c r="E638" s="66">
        <v>1545</v>
      </c>
      <c r="F638" s="66">
        <v>47</v>
      </c>
      <c r="G638" s="66">
        <v>47</v>
      </c>
      <c r="H638" s="1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1</v>
      </c>
      <c r="V638" s="66">
        <v>0</v>
      </c>
      <c r="W638" s="66">
        <v>0</v>
      </c>
      <c r="X638" s="66">
        <v>0</v>
      </c>
      <c r="Y638" s="66">
        <v>0</v>
      </c>
      <c r="Z638" s="66">
        <v>0</v>
      </c>
      <c r="AA638" s="66">
        <v>0</v>
      </c>
      <c r="AB638" s="66">
        <v>0</v>
      </c>
      <c r="AC638" s="66">
        <v>1</v>
      </c>
      <c r="AD638" s="66">
        <v>0</v>
      </c>
      <c r="AE638" s="66">
        <v>0</v>
      </c>
      <c r="AF638" s="66">
        <v>0</v>
      </c>
      <c r="AG638" s="66" t="str">
        <f>VLOOKUP(BHRAF201920[[#This Row],[OrgID]],'Practice Panel'!$A$14:$F$129,4,FALSE)</f>
        <v>Havering</v>
      </c>
      <c r="AH638" s="66" t="str">
        <f>VLOOKUP(BHRAF201920[[#This Row],[OrgID]],'Practice Panel'!$A$14:$F$129,6,FALSE)</f>
        <v>Havering South</v>
      </c>
    </row>
    <row r="639" spans="1:34" x14ac:dyDescent="0.25">
      <c r="A639" s="1" t="s">
        <v>369</v>
      </c>
      <c r="B639" s="65">
        <v>44166</v>
      </c>
      <c r="C639" s="65">
        <v>44167</v>
      </c>
      <c r="D639" s="1" t="s">
        <v>266</v>
      </c>
      <c r="E639" s="66">
        <v>5334</v>
      </c>
      <c r="F639" s="66">
        <v>10</v>
      </c>
      <c r="G639" s="66">
        <v>10</v>
      </c>
      <c r="H639" s="1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1</v>
      </c>
      <c r="V639" s="66">
        <v>0</v>
      </c>
      <c r="W639" s="66">
        <v>0</v>
      </c>
      <c r="X639" s="66">
        <v>0</v>
      </c>
      <c r="Y639" s="66">
        <v>0</v>
      </c>
      <c r="Z639" s="66">
        <v>0</v>
      </c>
      <c r="AA639" s="66">
        <v>0</v>
      </c>
      <c r="AB639" s="66">
        <v>0</v>
      </c>
      <c r="AC639" s="66">
        <v>5</v>
      </c>
      <c r="AD639" s="66">
        <v>0</v>
      </c>
      <c r="AE639" s="66">
        <v>0</v>
      </c>
      <c r="AF639" s="66">
        <v>0</v>
      </c>
      <c r="AG639" s="66" t="str">
        <f>VLOOKUP(BHRAF201920[[#This Row],[OrgID]],'Practice Panel'!$A$14:$F$129,4,FALSE)</f>
        <v>Barking</v>
      </c>
      <c r="AH639" s="66" t="str">
        <f>VLOOKUP(BHRAF201920[[#This Row],[OrgID]],'Practice Panel'!$A$14:$F$129,6,FALSE)</f>
        <v>North</v>
      </c>
    </row>
    <row r="640" spans="1:34" x14ac:dyDescent="0.25">
      <c r="A640" s="1" t="s">
        <v>369</v>
      </c>
      <c r="B640" s="65">
        <v>44166</v>
      </c>
      <c r="C640" s="65">
        <v>44167</v>
      </c>
      <c r="D640" s="1" t="s">
        <v>338</v>
      </c>
      <c r="E640" s="66">
        <v>6063</v>
      </c>
      <c r="F640" s="66">
        <v>90</v>
      </c>
      <c r="G640" s="66">
        <v>90</v>
      </c>
      <c r="H640" s="1">
        <v>0</v>
      </c>
      <c r="I640" s="66">
        <v>0</v>
      </c>
      <c r="J640" s="66">
        <v>0</v>
      </c>
      <c r="K640" s="66">
        <v>0</v>
      </c>
      <c r="L640" s="66">
        <v>0</v>
      </c>
      <c r="M640" s="66">
        <v>0</v>
      </c>
      <c r="N640" s="66">
        <v>0</v>
      </c>
      <c r="O640" s="66">
        <v>0</v>
      </c>
      <c r="P640" s="66">
        <v>0</v>
      </c>
      <c r="Q640" s="66">
        <v>0</v>
      </c>
      <c r="R640" s="66">
        <v>0</v>
      </c>
      <c r="S640" s="66">
        <v>0</v>
      </c>
      <c r="T640" s="66">
        <v>0</v>
      </c>
      <c r="U640" s="66">
        <v>7</v>
      </c>
      <c r="V640" s="66">
        <v>2</v>
      </c>
      <c r="W640" s="66">
        <v>0</v>
      </c>
      <c r="X640" s="66">
        <v>0</v>
      </c>
      <c r="Y640" s="66">
        <v>0</v>
      </c>
      <c r="Z640" s="66">
        <v>0</v>
      </c>
      <c r="AA640" s="66">
        <v>0</v>
      </c>
      <c r="AB640" s="66">
        <v>0</v>
      </c>
      <c r="AC640" s="66">
        <v>25</v>
      </c>
      <c r="AD640" s="66">
        <v>0</v>
      </c>
      <c r="AE640" s="66">
        <v>2</v>
      </c>
      <c r="AF640" s="66">
        <v>0</v>
      </c>
      <c r="AG640" s="66" t="str">
        <f>VLOOKUP(BHRAF201920[[#This Row],[OrgID]],'Practice Panel'!$A$14:$F$129,4,FALSE)</f>
        <v>Havering</v>
      </c>
      <c r="AH640" s="66" t="str">
        <f>VLOOKUP(BHRAF201920[[#This Row],[OrgID]],'Practice Panel'!$A$14:$F$129,6,FALSE)</f>
        <v>Havering South</v>
      </c>
    </row>
    <row r="641" spans="1:34" x14ac:dyDescent="0.25">
      <c r="A641" s="1" t="s">
        <v>369</v>
      </c>
      <c r="B641" s="65">
        <v>44166</v>
      </c>
      <c r="C641" s="65">
        <v>44167</v>
      </c>
      <c r="D641" s="1" t="s">
        <v>306</v>
      </c>
      <c r="E641" s="66">
        <v>3574</v>
      </c>
      <c r="F641" s="66">
        <v>14</v>
      </c>
      <c r="G641" s="66">
        <v>14</v>
      </c>
      <c r="H641" s="1">
        <v>0</v>
      </c>
      <c r="I641" s="66">
        <v>0</v>
      </c>
      <c r="J641" s="66">
        <v>0</v>
      </c>
      <c r="K641" s="66">
        <v>0</v>
      </c>
      <c r="L641" s="66">
        <v>0</v>
      </c>
      <c r="M641" s="66">
        <v>0</v>
      </c>
      <c r="N641" s="66">
        <v>0</v>
      </c>
      <c r="O641" s="66">
        <v>0</v>
      </c>
      <c r="P641" s="66">
        <v>0</v>
      </c>
      <c r="Q641" s="66">
        <v>0</v>
      </c>
      <c r="R641" s="66">
        <v>0</v>
      </c>
      <c r="S641" s="66">
        <v>0</v>
      </c>
      <c r="T641" s="66">
        <v>0</v>
      </c>
      <c r="U641" s="66">
        <v>2</v>
      </c>
      <c r="V641" s="66">
        <v>0</v>
      </c>
      <c r="W641" s="66">
        <v>0</v>
      </c>
      <c r="X641" s="66">
        <v>0</v>
      </c>
      <c r="Y641" s="66">
        <v>0</v>
      </c>
      <c r="Z641" s="66">
        <v>0</v>
      </c>
      <c r="AA641" s="66">
        <v>0</v>
      </c>
      <c r="AB641" s="66">
        <v>0</v>
      </c>
      <c r="AC641" s="66">
        <v>14</v>
      </c>
      <c r="AD641" s="66">
        <v>0</v>
      </c>
      <c r="AE641" s="66">
        <v>0</v>
      </c>
      <c r="AF641" s="66">
        <v>0</v>
      </c>
      <c r="AG641" s="66" t="str">
        <f>VLOOKUP(BHRAF201920[[#This Row],[OrgID]],'Practice Panel'!$A$14:$F$129,4,FALSE)</f>
        <v>Havering</v>
      </c>
      <c r="AH641" s="66" t="str">
        <f>VLOOKUP(BHRAF201920[[#This Row],[OrgID]],'Practice Panel'!$A$14:$F$129,6,FALSE)</f>
        <v>Havering North</v>
      </c>
    </row>
    <row r="642" spans="1:34" x14ac:dyDescent="0.25">
      <c r="A642" s="1" t="s">
        <v>369</v>
      </c>
      <c r="B642" s="65">
        <v>44166</v>
      </c>
      <c r="C642" s="65">
        <v>44167</v>
      </c>
      <c r="D642" s="1" t="s">
        <v>344</v>
      </c>
      <c r="E642" s="66">
        <v>8885</v>
      </c>
      <c r="F642" s="66">
        <v>115</v>
      </c>
      <c r="G642" s="66">
        <v>115</v>
      </c>
      <c r="H642" s="1">
        <v>0</v>
      </c>
      <c r="I642" s="66">
        <v>0</v>
      </c>
      <c r="J642" s="66">
        <v>0</v>
      </c>
      <c r="K642" s="66">
        <v>0</v>
      </c>
      <c r="L642" s="66">
        <v>0</v>
      </c>
      <c r="M642" s="66">
        <v>0</v>
      </c>
      <c r="N642" s="66">
        <v>0</v>
      </c>
      <c r="O642" s="66">
        <v>0</v>
      </c>
      <c r="P642" s="66">
        <v>0</v>
      </c>
      <c r="Q642" s="66">
        <v>0</v>
      </c>
      <c r="R642" s="66">
        <v>0</v>
      </c>
      <c r="S642" s="66">
        <v>0</v>
      </c>
      <c r="T642" s="66">
        <v>0</v>
      </c>
      <c r="U642" s="66">
        <v>3</v>
      </c>
      <c r="V642" s="66">
        <v>0</v>
      </c>
      <c r="W642" s="66">
        <v>0</v>
      </c>
      <c r="X642" s="66">
        <v>0</v>
      </c>
      <c r="Y642" s="66">
        <v>0</v>
      </c>
      <c r="Z642" s="66">
        <v>0</v>
      </c>
      <c r="AA642" s="66">
        <v>0</v>
      </c>
      <c r="AB642" s="66">
        <v>0</v>
      </c>
      <c r="AC642" s="66">
        <v>18</v>
      </c>
      <c r="AD642" s="66">
        <v>0</v>
      </c>
      <c r="AE642" s="66">
        <v>0</v>
      </c>
      <c r="AF642" s="66">
        <v>0</v>
      </c>
      <c r="AG642" s="66" t="str">
        <f>VLOOKUP(BHRAF201920[[#This Row],[OrgID]],'Practice Panel'!$A$14:$F$129,4,FALSE)</f>
        <v>Havering</v>
      </c>
      <c r="AH642" s="66" t="str">
        <f>VLOOKUP(BHRAF201920[[#This Row],[OrgID]],'Practice Panel'!$A$14:$F$129,6,FALSE)</f>
        <v>Havering South</v>
      </c>
    </row>
    <row r="643" spans="1:34" x14ac:dyDescent="0.25">
      <c r="A643" s="1" t="s">
        <v>369</v>
      </c>
      <c r="B643" s="65">
        <v>44166</v>
      </c>
      <c r="C643" s="65">
        <v>44167</v>
      </c>
      <c r="D643" s="1" t="s">
        <v>108</v>
      </c>
      <c r="E643" s="66">
        <v>1061</v>
      </c>
      <c r="F643" s="66">
        <v>7</v>
      </c>
      <c r="G643" s="66">
        <v>7</v>
      </c>
      <c r="H643" s="1">
        <v>0</v>
      </c>
      <c r="I643" s="66">
        <v>0</v>
      </c>
      <c r="J643" s="66">
        <v>0</v>
      </c>
      <c r="K643" s="66">
        <v>0</v>
      </c>
      <c r="L643" s="66">
        <v>0</v>
      </c>
      <c r="M643" s="66">
        <v>0</v>
      </c>
      <c r="N643" s="66">
        <v>0</v>
      </c>
      <c r="O643" s="66">
        <v>0</v>
      </c>
      <c r="P643" s="66">
        <v>0</v>
      </c>
      <c r="Q643" s="66">
        <v>0</v>
      </c>
      <c r="R643" s="66">
        <v>0</v>
      </c>
      <c r="S643" s="66">
        <v>0</v>
      </c>
      <c r="T643" s="66">
        <v>0</v>
      </c>
      <c r="U643" s="66">
        <v>1</v>
      </c>
      <c r="V643" s="66">
        <v>0</v>
      </c>
      <c r="W643" s="66">
        <v>0</v>
      </c>
      <c r="X643" s="66">
        <v>0</v>
      </c>
      <c r="Y643" s="66">
        <v>0</v>
      </c>
      <c r="Z643" s="66">
        <v>0</v>
      </c>
      <c r="AA643" s="66">
        <v>0</v>
      </c>
      <c r="AB643" s="66">
        <v>0</v>
      </c>
      <c r="AC643" s="66">
        <v>5</v>
      </c>
      <c r="AD643" s="66">
        <v>0</v>
      </c>
      <c r="AE643" s="66">
        <v>0</v>
      </c>
      <c r="AF643" s="66">
        <v>0</v>
      </c>
      <c r="AG643" s="66" t="str">
        <f>VLOOKUP(BHRAF201920[[#This Row],[OrgID]],'Practice Panel'!$A$14:$F$129,4,FALSE)</f>
        <v>Redbridge</v>
      </c>
      <c r="AH643" s="66" t="str">
        <f>VLOOKUP(BHRAF201920[[#This Row],[OrgID]],'Practice Panel'!$A$14:$F$129,6,FALSE)</f>
        <v>Fairlop</v>
      </c>
    </row>
    <row r="644" spans="1:34" x14ac:dyDescent="0.25">
      <c r="A644" s="1" t="s">
        <v>369</v>
      </c>
      <c r="B644" s="65">
        <v>44166</v>
      </c>
      <c r="C644" s="65">
        <v>44167</v>
      </c>
      <c r="D644" s="1" t="s">
        <v>47</v>
      </c>
      <c r="E644" s="66">
        <v>1104</v>
      </c>
      <c r="F644" s="66">
        <v>6</v>
      </c>
      <c r="G644" s="66">
        <v>6</v>
      </c>
      <c r="H644" s="1">
        <v>0</v>
      </c>
      <c r="I644" s="66">
        <v>0</v>
      </c>
      <c r="J644" s="66">
        <v>0</v>
      </c>
      <c r="K644" s="66">
        <v>0</v>
      </c>
      <c r="L644" s="66">
        <v>0</v>
      </c>
      <c r="M644" s="66">
        <v>0</v>
      </c>
      <c r="N644" s="66">
        <v>0</v>
      </c>
      <c r="O644" s="66">
        <v>0</v>
      </c>
      <c r="P644" s="66">
        <v>0</v>
      </c>
      <c r="Q644" s="66">
        <v>0</v>
      </c>
      <c r="R644" s="66">
        <v>0</v>
      </c>
      <c r="S644" s="66">
        <v>0</v>
      </c>
      <c r="T644" s="66">
        <v>0</v>
      </c>
      <c r="U644" s="66">
        <v>1</v>
      </c>
      <c r="V644" s="66">
        <v>0</v>
      </c>
      <c r="W644" s="66">
        <v>0</v>
      </c>
      <c r="X644" s="66">
        <v>0</v>
      </c>
      <c r="Y644" s="66">
        <v>0</v>
      </c>
      <c r="Z644" s="66">
        <v>0</v>
      </c>
      <c r="AA644" s="66">
        <v>0</v>
      </c>
      <c r="AB644" s="66">
        <v>0</v>
      </c>
      <c r="AC644" s="66">
        <v>4</v>
      </c>
      <c r="AD644" s="66">
        <v>0</v>
      </c>
      <c r="AE644" s="66">
        <v>0</v>
      </c>
      <c r="AF644" s="66">
        <v>0</v>
      </c>
      <c r="AG644" s="66" t="str">
        <f>VLOOKUP(BHRAF201920[[#This Row],[OrgID]],'Practice Panel'!$A$14:$F$129,4,FALSE)</f>
        <v>Redbridge</v>
      </c>
      <c r="AH644" s="66" t="str">
        <f>VLOOKUP(BHRAF201920[[#This Row],[OrgID]],'Practice Panel'!$A$14:$F$129,6,FALSE)</f>
        <v>Fairlop</v>
      </c>
    </row>
    <row r="645" spans="1:34" x14ac:dyDescent="0.25">
      <c r="A645" s="1" t="s">
        <v>369</v>
      </c>
      <c r="B645" s="65">
        <v>44166</v>
      </c>
      <c r="C645" s="65">
        <v>44167</v>
      </c>
      <c r="D645" s="1" t="s">
        <v>310</v>
      </c>
      <c r="E645" s="66">
        <v>1385</v>
      </c>
      <c r="F645" s="66">
        <v>7</v>
      </c>
      <c r="G645" s="66">
        <v>7</v>
      </c>
      <c r="H645" s="1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1</v>
      </c>
      <c r="V645" s="66">
        <v>0</v>
      </c>
      <c r="W645" s="66">
        <v>0</v>
      </c>
      <c r="X645" s="66">
        <v>0</v>
      </c>
      <c r="Y645" s="66">
        <v>0</v>
      </c>
      <c r="Z645" s="66">
        <v>0</v>
      </c>
      <c r="AA645" s="66">
        <v>0</v>
      </c>
      <c r="AB645" s="66">
        <v>0</v>
      </c>
      <c r="AC645" s="66">
        <v>3</v>
      </c>
      <c r="AD645" s="66">
        <v>0</v>
      </c>
      <c r="AE645" s="66">
        <v>0</v>
      </c>
      <c r="AF645" s="66">
        <v>0</v>
      </c>
      <c r="AG645" s="66" t="str">
        <f>VLOOKUP(BHRAF201920[[#This Row],[OrgID]],'Practice Panel'!$A$14:$F$129,4,FALSE)</f>
        <v>Havering</v>
      </c>
      <c r="AH645" s="66" t="str">
        <f>VLOOKUP(BHRAF201920[[#This Row],[OrgID]],'Practice Panel'!$A$14:$F$129,6,FALSE)</f>
        <v>Havering North</v>
      </c>
    </row>
    <row r="646" spans="1:34" x14ac:dyDescent="0.25">
      <c r="A646" s="1" t="s">
        <v>369</v>
      </c>
      <c r="B646" s="65">
        <v>44166</v>
      </c>
      <c r="C646" s="65">
        <v>44167</v>
      </c>
      <c r="D646" s="1" t="s">
        <v>294</v>
      </c>
      <c r="E646" s="66">
        <v>2539</v>
      </c>
      <c r="F646" s="66">
        <v>77</v>
      </c>
      <c r="G646" s="66">
        <v>77</v>
      </c>
      <c r="H646" s="1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1</v>
      </c>
      <c r="V646" s="66">
        <v>0</v>
      </c>
      <c r="W646" s="66">
        <v>0</v>
      </c>
      <c r="X646" s="66">
        <v>0</v>
      </c>
      <c r="Y646" s="66">
        <v>0</v>
      </c>
      <c r="Z646" s="66">
        <v>0</v>
      </c>
      <c r="AA646" s="66">
        <v>0</v>
      </c>
      <c r="AB646" s="66">
        <v>0</v>
      </c>
      <c r="AC646" s="66">
        <v>7</v>
      </c>
      <c r="AD646" s="66">
        <v>0</v>
      </c>
      <c r="AE646" s="66">
        <v>0</v>
      </c>
      <c r="AF646" s="66">
        <v>0</v>
      </c>
      <c r="AG646" s="66" t="str">
        <f>VLOOKUP(BHRAF201920[[#This Row],[OrgID]],'Practice Panel'!$A$14:$F$129,4,FALSE)</f>
        <v>Havering</v>
      </c>
      <c r="AH646" s="66" t="str">
        <f>VLOOKUP(BHRAF201920[[#This Row],[OrgID]],'Practice Panel'!$A$14:$F$129,6,FALSE)</f>
        <v>Havering Crest</v>
      </c>
    </row>
    <row r="647" spans="1:34" x14ac:dyDescent="0.25">
      <c r="A647" s="1" t="s">
        <v>369</v>
      </c>
      <c r="B647" s="65">
        <v>44166</v>
      </c>
      <c r="C647" s="65">
        <v>44167</v>
      </c>
      <c r="D647" s="1" t="s">
        <v>97</v>
      </c>
      <c r="E647" s="66">
        <v>5265</v>
      </c>
      <c r="F647" s="66">
        <v>37</v>
      </c>
      <c r="G647" s="66">
        <v>37</v>
      </c>
      <c r="H647" s="1">
        <v>0</v>
      </c>
      <c r="I647" s="66">
        <v>0</v>
      </c>
      <c r="J647" s="66">
        <v>0</v>
      </c>
      <c r="K647" s="66">
        <v>0</v>
      </c>
      <c r="L647" s="66">
        <v>0</v>
      </c>
      <c r="M647" s="66">
        <v>0</v>
      </c>
      <c r="N647" s="66">
        <v>0</v>
      </c>
      <c r="O647" s="66">
        <v>0</v>
      </c>
      <c r="P647" s="66">
        <v>0</v>
      </c>
      <c r="Q647" s="66">
        <v>0</v>
      </c>
      <c r="R647" s="66">
        <v>0</v>
      </c>
      <c r="S647" s="66">
        <v>0</v>
      </c>
      <c r="T647" s="66">
        <v>0</v>
      </c>
      <c r="U647" s="66">
        <v>2</v>
      </c>
      <c r="V647" s="66">
        <v>0</v>
      </c>
      <c r="W647" s="66">
        <v>0</v>
      </c>
      <c r="X647" s="66">
        <v>0</v>
      </c>
      <c r="Y647" s="66">
        <v>0</v>
      </c>
      <c r="Z647" s="66">
        <v>0</v>
      </c>
      <c r="AA647" s="66">
        <v>0</v>
      </c>
      <c r="AB647" s="66">
        <v>0</v>
      </c>
      <c r="AC647" s="66">
        <v>13</v>
      </c>
      <c r="AD647" s="66">
        <v>0</v>
      </c>
      <c r="AE647" s="66">
        <v>0</v>
      </c>
      <c r="AF647" s="66">
        <v>0</v>
      </c>
      <c r="AG647" s="66" t="str">
        <f>VLOOKUP(BHRAF201920[[#This Row],[OrgID]],'Practice Panel'!$A$14:$F$129,4,FALSE)</f>
        <v>Redbridge</v>
      </c>
      <c r="AH647" s="66" t="str">
        <f>VLOOKUP(BHRAF201920[[#This Row],[OrgID]],'Practice Panel'!$A$14:$F$129,6,FALSE)</f>
        <v>Loxford</v>
      </c>
    </row>
    <row r="648" spans="1:34" x14ac:dyDescent="0.25">
      <c r="A648" s="1" t="s">
        <v>369</v>
      </c>
      <c r="B648" s="65">
        <v>44166</v>
      </c>
      <c r="C648" s="65">
        <v>44167</v>
      </c>
      <c r="D648" s="1" t="s">
        <v>220</v>
      </c>
      <c r="E648" s="66">
        <v>1172</v>
      </c>
      <c r="F648" s="66">
        <v>48</v>
      </c>
      <c r="G648" s="66">
        <v>48</v>
      </c>
      <c r="H648" s="1">
        <v>0</v>
      </c>
      <c r="I648" s="66">
        <v>0</v>
      </c>
      <c r="J648" s="66">
        <v>0</v>
      </c>
      <c r="K648" s="66">
        <v>0</v>
      </c>
      <c r="L648" s="66">
        <v>0</v>
      </c>
      <c r="M648" s="66">
        <v>0</v>
      </c>
      <c r="N648" s="66">
        <v>0</v>
      </c>
      <c r="O648" s="66">
        <v>0</v>
      </c>
      <c r="P648" s="66">
        <v>0</v>
      </c>
      <c r="Q648" s="66">
        <v>0</v>
      </c>
      <c r="R648" s="66">
        <v>0</v>
      </c>
      <c r="S648" s="66">
        <v>1</v>
      </c>
      <c r="T648" s="66">
        <v>0</v>
      </c>
      <c r="U648" s="66">
        <v>1</v>
      </c>
      <c r="V648" s="66">
        <v>0</v>
      </c>
      <c r="W648" s="66">
        <v>0</v>
      </c>
      <c r="X648" s="66">
        <v>0</v>
      </c>
      <c r="Y648" s="66">
        <v>0</v>
      </c>
      <c r="Z648" s="66">
        <v>0</v>
      </c>
      <c r="AA648" s="66">
        <v>0</v>
      </c>
      <c r="AB648" s="66">
        <v>0</v>
      </c>
      <c r="AC648" s="66">
        <v>6</v>
      </c>
      <c r="AD648" s="66">
        <v>0</v>
      </c>
      <c r="AE648" s="66">
        <v>0</v>
      </c>
      <c r="AF648" s="66">
        <v>0</v>
      </c>
      <c r="AG648" s="66" t="str">
        <f>VLOOKUP(BHRAF201920[[#This Row],[OrgID]],'Practice Panel'!$A$14:$F$129,4,FALSE)</f>
        <v>Barking</v>
      </c>
      <c r="AH648" s="66" t="str">
        <f>VLOOKUP(BHRAF201920[[#This Row],[OrgID]],'Practice Panel'!$A$14:$F$129,6,FALSE)</f>
        <v>East One</v>
      </c>
    </row>
    <row r="649" spans="1:34" x14ac:dyDescent="0.25">
      <c r="A649" s="1" t="s">
        <v>369</v>
      </c>
      <c r="B649" s="65">
        <v>44166</v>
      </c>
      <c r="C649" s="65">
        <v>44167</v>
      </c>
      <c r="D649" s="1" t="s">
        <v>296</v>
      </c>
      <c r="E649" s="66">
        <v>3743</v>
      </c>
      <c r="F649" s="66">
        <v>0</v>
      </c>
      <c r="G649" s="66">
        <v>0</v>
      </c>
      <c r="H649" s="1">
        <v>0</v>
      </c>
      <c r="I649" s="66">
        <v>0</v>
      </c>
      <c r="J649" s="66">
        <v>0</v>
      </c>
      <c r="K649" s="66">
        <v>0</v>
      </c>
      <c r="L649" s="66">
        <v>0</v>
      </c>
      <c r="M649" s="66">
        <v>0</v>
      </c>
      <c r="N649" s="66">
        <v>0</v>
      </c>
      <c r="O649" s="66">
        <v>0</v>
      </c>
      <c r="P649" s="66">
        <v>0</v>
      </c>
      <c r="Q649" s="66">
        <v>0</v>
      </c>
      <c r="R649" s="66">
        <v>0</v>
      </c>
      <c r="S649" s="66">
        <v>0</v>
      </c>
      <c r="T649" s="66">
        <v>0</v>
      </c>
      <c r="U649" s="66">
        <v>0</v>
      </c>
      <c r="V649" s="66">
        <v>0</v>
      </c>
      <c r="W649" s="66">
        <v>3</v>
      </c>
      <c r="X649" s="66">
        <v>1</v>
      </c>
      <c r="Y649" s="66">
        <v>1</v>
      </c>
      <c r="Z649" s="66">
        <v>2</v>
      </c>
      <c r="AA649" s="66">
        <v>0</v>
      </c>
      <c r="AB649" s="66">
        <v>0</v>
      </c>
      <c r="AC649" s="66">
        <v>3</v>
      </c>
      <c r="AD649" s="66">
        <v>0</v>
      </c>
      <c r="AE649" s="66">
        <v>0</v>
      </c>
      <c r="AF649" s="66">
        <v>0</v>
      </c>
      <c r="AG649" s="66" t="str">
        <f>VLOOKUP(BHRAF201920[[#This Row],[OrgID]],'Practice Panel'!$A$14:$F$129,4,FALSE)</f>
        <v>Havering</v>
      </c>
      <c r="AH649" s="66" t="str">
        <f>VLOOKUP(BHRAF201920[[#This Row],[OrgID]],'Practice Panel'!$A$14:$F$129,6,FALSE)</f>
        <v>Havering Crest</v>
      </c>
    </row>
    <row r="650" spans="1:34" x14ac:dyDescent="0.25">
      <c r="A650" s="1" t="s">
        <v>369</v>
      </c>
      <c r="B650" s="65">
        <v>44166</v>
      </c>
      <c r="C650" s="65">
        <v>44167</v>
      </c>
      <c r="D650" s="1" t="s">
        <v>362</v>
      </c>
      <c r="E650" s="66">
        <v>3716</v>
      </c>
      <c r="F650" s="66">
        <v>44</v>
      </c>
      <c r="G650" s="66">
        <v>41</v>
      </c>
      <c r="H650" s="1">
        <v>1</v>
      </c>
      <c r="I650" s="66">
        <v>0</v>
      </c>
      <c r="J650" s="66">
        <v>0</v>
      </c>
      <c r="K650" s="66">
        <v>0</v>
      </c>
      <c r="L650" s="66">
        <v>0</v>
      </c>
      <c r="M650" s="66">
        <v>0</v>
      </c>
      <c r="N650" s="66">
        <v>0</v>
      </c>
      <c r="O650" s="66">
        <v>0</v>
      </c>
      <c r="P650" s="66">
        <v>0</v>
      </c>
      <c r="Q650" s="66">
        <v>7</v>
      </c>
      <c r="R650" s="66">
        <v>0</v>
      </c>
      <c r="S650" s="66">
        <v>0</v>
      </c>
      <c r="T650" s="66">
        <v>0</v>
      </c>
      <c r="U650" s="66">
        <v>0</v>
      </c>
      <c r="V650" s="66">
        <v>0</v>
      </c>
      <c r="W650" s="66">
        <v>7</v>
      </c>
      <c r="X650" s="66">
        <v>4</v>
      </c>
      <c r="Y650" s="66">
        <v>3</v>
      </c>
      <c r="Z650" s="66">
        <v>6</v>
      </c>
      <c r="AA650" s="66">
        <v>0</v>
      </c>
      <c r="AB650" s="66">
        <v>0</v>
      </c>
      <c r="AC650" s="66">
        <v>7</v>
      </c>
      <c r="AD650" s="66">
        <v>0</v>
      </c>
      <c r="AE650" s="66">
        <v>0</v>
      </c>
      <c r="AF650" s="66">
        <v>0</v>
      </c>
      <c r="AG650" s="66" t="str">
        <f>VLOOKUP(BHRAF201920[[#This Row],[OrgID]],'Practice Panel'!$A$14:$F$129,4,FALSE)</f>
        <v>Havering</v>
      </c>
      <c r="AH650" s="66" t="str">
        <f>VLOOKUP(BHRAF201920[[#This Row],[OrgID]],'Practice Panel'!$A$14:$F$129,6,FALSE)</f>
        <v>Havering South</v>
      </c>
    </row>
    <row r="651" spans="1:34" x14ac:dyDescent="0.25">
      <c r="A651" s="1" t="s">
        <v>369</v>
      </c>
      <c r="B651" s="65">
        <v>44166</v>
      </c>
      <c r="C651" s="65">
        <v>44167</v>
      </c>
      <c r="D651" s="1" t="s">
        <v>237</v>
      </c>
      <c r="E651" s="66">
        <v>1793</v>
      </c>
      <c r="F651" s="66">
        <v>36</v>
      </c>
      <c r="G651" s="66">
        <v>34</v>
      </c>
      <c r="H651" s="1">
        <v>2</v>
      </c>
      <c r="I651" s="66">
        <v>0</v>
      </c>
      <c r="J651" s="66">
        <v>1</v>
      </c>
      <c r="K651" s="66">
        <v>0</v>
      </c>
      <c r="L651" s="66">
        <v>0</v>
      </c>
      <c r="M651" s="66">
        <v>0</v>
      </c>
      <c r="N651" s="66">
        <v>0</v>
      </c>
      <c r="O651" s="66">
        <v>1</v>
      </c>
      <c r="P651" s="66">
        <v>0</v>
      </c>
      <c r="Q651" s="66">
        <v>1</v>
      </c>
      <c r="R651" s="66">
        <v>1</v>
      </c>
      <c r="S651" s="66">
        <v>0</v>
      </c>
      <c r="T651" s="66">
        <v>0</v>
      </c>
      <c r="U651" s="66">
        <v>0</v>
      </c>
      <c r="V651" s="66">
        <v>0</v>
      </c>
      <c r="W651" s="66">
        <v>0</v>
      </c>
      <c r="X651" s="66">
        <v>0</v>
      </c>
      <c r="Y651" s="66">
        <v>0</v>
      </c>
      <c r="Z651" s="66">
        <v>0</v>
      </c>
      <c r="AA651" s="66">
        <v>0</v>
      </c>
      <c r="AB651" s="66">
        <v>0</v>
      </c>
      <c r="AC651" s="66">
        <v>6</v>
      </c>
      <c r="AD651" s="66">
        <v>0</v>
      </c>
      <c r="AE651" s="66">
        <v>0</v>
      </c>
      <c r="AF651" s="66">
        <v>0</v>
      </c>
      <c r="AG651" s="66" t="str">
        <f>VLOOKUP(BHRAF201920[[#This Row],[OrgID]],'Practice Panel'!$A$14:$F$129,4,FALSE)</f>
        <v>Barking</v>
      </c>
      <c r="AH651" s="66" t="str">
        <f>VLOOKUP(BHRAF201920[[#This Row],[OrgID]],'Practice Panel'!$A$14:$F$129,6,FALSE)</f>
        <v>West</v>
      </c>
    </row>
    <row r="652" spans="1:34" x14ac:dyDescent="0.25">
      <c r="A652" s="1" t="s">
        <v>369</v>
      </c>
      <c r="B652" s="65">
        <v>44166</v>
      </c>
      <c r="C652" s="65">
        <v>44167</v>
      </c>
      <c r="D652" s="1" t="s">
        <v>330</v>
      </c>
      <c r="E652" s="66">
        <v>919</v>
      </c>
      <c r="F652" s="66">
        <v>34</v>
      </c>
      <c r="G652" s="66">
        <v>34</v>
      </c>
      <c r="H652" s="1">
        <v>0</v>
      </c>
      <c r="I652" s="66">
        <v>0</v>
      </c>
      <c r="J652" s="66">
        <v>1</v>
      </c>
      <c r="K652" s="66">
        <v>0</v>
      </c>
      <c r="L652" s="66">
        <v>0</v>
      </c>
      <c r="M652" s="66">
        <v>1</v>
      </c>
      <c r="N652" s="66">
        <v>0</v>
      </c>
      <c r="O652" s="66">
        <v>1</v>
      </c>
      <c r="P652" s="66">
        <v>0</v>
      </c>
      <c r="Q652" s="66">
        <v>0</v>
      </c>
      <c r="R652" s="66">
        <v>1</v>
      </c>
      <c r="S652" s="66">
        <v>0</v>
      </c>
      <c r="T652" s="66">
        <v>0</v>
      </c>
      <c r="U652" s="66">
        <v>0</v>
      </c>
      <c r="V652" s="66">
        <v>0</v>
      </c>
      <c r="W652" s="66">
        <v>1</v>
      </c>
      <c r="X652" s="66">
        <v>1</v>
      </c>
      <c r="Y652" s="66">
        <v>1</v>
      </c>
      <c r="Z652" s="66">
        <v>1</v>
      </c>
      <c r="AA652" s="66">
        <v>0</v>
      </c>
      <c r="AB652" s="66">
        <v>0</v>
      </c>
      <c r="AC652" s="66">
        <v>3</v>
      </c>
      <c r="AD652" s="66">
        <v>0</v>
      </c>
      <c r="AE652" s="66">
        <v>0</v>
      </c>
      <c r="AF652" s="66">
        <v>0</v>
      </c>
      <c r="AG652" s="66" t="str">
        <f>VLOOKUP(BHRAF201920[[#This Row],[OrgID]],'Practice Panel'!$A$14:$F$129,4,FALSE)</f>
        <v>Havering</v>
      </c>
      <c r="AH652" s="66" t="str">
        <f>VLOOKUP(BHRAF201920[[#This Row],[OrgID]],'Practice Panel'!$A$14:$F$129,6,FALSE)</f>
        <v>Havering North</v>
      </c>
    </row>
    <row r="653" spans="1:34" x14ac:dyDescent="0.25">
      <c r="A653" s="1" t="s">
        <v>369</v>
      </c>
      <c r="B653" s="65">
        <v>44166</v>
      </c>
      <c r="C653" s="65">
        <v>44167</v>
      </c>
      <c r="D653" s="1" t="s">
        <v>111</v>
      </c>
      <c r="E653" s="66">
        <v>6679</v>
      </c>
      <c r="F653" s="66">
        <v>209</v>
      </c>
      <c r="G653" s="66">
        <v>180</v>
      </c>
      <c r="H653" s="1">
        <v>29</v>
      </c>
      <c r="I653" s="66">
        <v>0</v>
      </c>
      <c r="J653" s="66">
        <v>1</v>
      </c>
      <c r="K653" s="66">
        <v>0</v>
      </c>
      <c r="L653" s="66">
        <v>0</v>
      </c>
      <c r="M653" s="66">
        <v>1</v>
      </c>
      <c r="N653" s="66">
        <v>0</v>
      </c>
      <c r="O653" s="66">
        <v>1</v>
      </c>
      <c r="P653" s="66">
        <v>0</v>
      </c>
      <c r="Q653" s="66">
        <v>0</v>
      </c>
      <c r="R653" s="66">
        <v>1</v>
      </c>
      <c r="S653" s="66">
        <v>0</v>
      </c>
      <c r="T653" s="66">
        <v>0</v>
      </c>
      <c r="U653" s="66">
        <v>5</v>
      </c>
      <c r="V653" s="66">
        <v>1</v>
      </c>
      <c r="W653" s="66">
        <v>1</v>
      </c>
      <c r="X653" s="66">
        <v>1</v>
      </c>
      <c r="Y653" s="66">
        <v>1</v>
      </c>
      <c r="Z653" s="66">
        <v>1</v>
      </c>
      <c r="AA653" s="66">
        <v>0</v>
      </c>
      <c r="AB653" s="66">
        <v>0</v>
      </c>
      <c r="AC653" s="66">
        <v>12</v>
      </c>
      <c r="AD653" s="66">
        <v>0</v>
      </c>
      <c r="AE653" s="66">
        <v>1</v>
      </c>
      <c r="AF653" s="66">
        <v>0</v>
      </c>
      <c r="AG653" s="66" t="str">
        <f>VLOOKUP(BHRAF201920[[#This Row],[OrgID]],'Practice Panel'!$A$14:$F$129,4,FALSE)</f>
        <v>Redbridge</v>
      </c>
      <c r="AH653" s="66" t="str">
        <f>VLOOKUP(BHRAF201920[[#This Row],[OrgID]],'Practice Panel'!$A$14:$F$129,6,FALSE)</f>
        <v>NewCross Alliance</v>
      </c>
    </row>
    <row r="654" spans="1:34" x14ac:dyDescent="0.25">
      <c r="A654" s="1" t="s">
        <v>369</v>
      </c>
      <c r="B654" s="65">
        <v>44166</v>
      </c>
      <c r="C654" s="65">
        <v>44167</v>
      </c>
      <c r="D654" s="1" t="s">
        <v>328</v>
      </c>
      <c r="E654" s="66">
        <v>2194</v>
      </c>
      <c r="F654" s="66">
        <v>47</v>
      </c>
      <c r="G654" s="66">
        <v>46</v>
      </c>
      <c r="H654" s="1">
        <v>1</v>
      </c>
      <c r="I654" s="66">
        <v>0</v>
      </c>
      <c r="J654" s="66">
        <v>1</v>
      </c>
      <c r="K654" s="66">
        <v>0</v>
      </c>
      <c r="L654" s="66">
        <v>1</v>
      </c>
      <c r="M654" s="66">
        <v>1</v>
      </c>
      <c r="N654" s="66">
        <v>0</v>
      </c>
      <c r="O654" s="66">
        <v>1</v>
      </c>
      <c r="P654" s="66">
        <v>0</v>
      </c>
      <c r="Q654" s="66">
        <v>0</v>
      </c>
      <c r="R654" s="66">
        <v>1</v>
      </c>
      <c r="S654" s="66">
        <v>0</v>
      </c>
      <c r="T654" s="66">
        <v>0</v>
      </c>
      <c r="U654" s="66">
        <v>0</v>
      </c>
      <c r="V654" s="66">
        <v>0</v>
      </c>
      <c r="W654" s="66">
        <v>1</v>
      </c>
      <c r="X654" s="66">
        <v>0</v>
      </c>
      <c r="Y654" s="66">
        <v>0</v>
      </c>
      <c r="Z654" s="66">
        <v>0</v>
      </c>
      <c r="AA654" s="66">
        <v>0</v>
      </c>
      <c r="AB654" s="66">
        <v>0</v>
      </c>
      <c r="AC654" s="66">
        <v>6</v>
      </c>
      <c r="AD654" s="66">
        <v>0</v>
      </c>
      <c r="AE654" s="66">
        <v>0</v>
      </c>
      <c r="AF654" s="66">
        <v>0</v>
      </c>
      <c r="AG654" s="66" t="str">
        <f>VLOOKUP(BHRAF201920[[#This Row],[OrgID]],'Practice Panel'!$A$14:$F$129,4,FALSE)</f>
        <v>Havering</v>
      </c>
      <c r="AH654" s="66" t="str">
        <f>VLOOKUP(BHRAF201920[[#This Row],[OrgID]],'Practice Panel'!$A$14:$F$129,6,FALSE)</f>
        <v>Havering North</v>
      </c>
    </row>
    <row r="655" spans="1:34" x14ac:dyDescent="0.25">
      <c r="A655" s="1" t="s">
        <v>369</v>
      </c>
      <c r="B655" s="65">
        <v>44166</v>
      </c>
      <c r="C655" s="65">
        <v>44167</v>
      </c>
      <c r="D655" s="1" t="s">
        <v>276</v>
      </c>
      <c r="E655" s="66">
        <v>1360</v>
      </c>
      <c r="F655" s="66">
        <v>44</v>
      </c>
      <c r="G655" s="66">
        <v>44</v>
      </c>
      <c r="H655" s="1">
        <v>0</v>
      </c>
      <c r="I655" s="66">
        <v>0</v>
      </c>
      <c r="J655" s="66">
        <v>1</v>
      </c>
      <c r="K655" s="66">
        <v>1</v>
      </c>
      <c r="L655" s="66">
        <v>0</v>
      </c>
      <c r="M655" s="66">
        <v>1</v>
      </c>
      <c r="N655" s="66">
        <v>0</v>
      </c>
      <c r="O655" s="66">
        <v>1</v>
      </c>
      <c r="P655" s="66">
        <v>0</v>
      </c>
      <c r="Q655" s="66">
        <v>0</v>
      </c>
      <c r="R655" s="66">
        <v>1</v>
      </c>
      <c r="S655" s="66">
        <v>0</v>
      </c>
      <c r="T655" s="66">
        <v>0</v>
      </c>
      <c r="U655" s="66">
        <v>1</v>
      </c>
      <c r="V655" s="66">
        <v>0</v>
      </c>
      <c r="W655" s="66">
        <v>1</v>
      </c>
      <c r="X655" s="66">
        <v>0</v>
      </c>
      <c r="Y655" s="66">
        <v>0</v>
      </c>
      <c r="Z655" s="66">
        <v>0</v>
      </c>
      <c r="AA655" s="66">
        <v>0</v>
      </c>
      <c r="AB655" s="66">
        <v>0</v>
      </c>
      <c r="AC655" s="66">
        <v>6</v>
      </c>
      <c r="AD655" s="66">
        <v>0</v>
      </c>
      <c r="AE655" s="66">
        <v>0</v>
      </c>
      <c r="AF655" s="66">
        <v>0</v>
      </c>
      <c r="AG655" s="66" t="str">
        <f>VLOOKUP(BHRAF201920[[#This Row],[OrgID]],'Practice Panel'!$A$14:$F$129,4,FALSE)</f>
        <v>Barking</v>
      </c>
      <c r="AH655" s="66" t="str">
        <f>VLOOKUP(BHRAF201920[[#This Row],[OrgID]],'Practice Panel'!$A$14:$F$129,6,FALSE)</f>
        <v>Central</v>
      </c>
    </row>
    <row r="656" spans="1:34" x14ac:dyDescent="0.25">
      <c r="A656" s="1" t="s">
        <v>369</v>
      </c>
      <c r="B656" s="65">
        <v>44166</v>
      </c>
      <c r="C656" s="65">
        <v>44167</v>
      </c>
      <c r="D656" s="1" t="s">
        <v>334</v>
      </c>
      <c r="E656" s="66">
        <v>1484</v>
      </c>
      <c r="F656" s="66">
        <v>221</v>
      </c>
      <c r="G656" s="66">
        <v>221</v>
      </c>
      <c r="H656" s="1">
        <v>0</v>
      </c>
      <c r="I656" s="66">
        <v>0</v>
      </c>
      <c r="J656" s="66">
        <v>3</v>
      </c>
      <c r="K656" s="66">
        <v>1</v>
      </c>
      <c r="L656" s="66">
        <v>1</v>
      </c>
      <c r="M656" s="66">
        <v>1</v>
      </c>
      <c r="N656" s="66">
        <v>0</v>
      </c>
      <c r="O656" s="66">
        <v>3</v>
      </c>
      <c r="P656" s="66">
        <v>0</v>
      </c>
      <c r="Q656" s="66">
        <v>1</v>
      </c>
      <c r="R656" s="66">
        <v>2</v>
      </c>
      <c r="S656" s="66">
        <v>0</v>
      </c>
      <c r="T656" s="66">
        <v>0</v>
      </c>
      <c r="U656" s="66">
        <v>3</v>
      </c>
      <c r="V656" s="66">
        <v>0</v>
      </c>
      <c r="W656" s="66">
        <v>1</v>
      </c>
      <c r="X656" s="66">
        <v>1</v>
      </c>
      <c r="Y656" s="66">
        <v>1</v>
      </c>
      <c r="Z656" s="66">
        <v>1</v>
      </c>
      <c r="AA656" s="66">
        <v>0</v>
      </c>
      <c r="AB656" s="66">
        <v>0</v>
      </c>
      <c r="AC656" s="66">
        <v>5</v>
      </c>
      <c r="AD656" s="66">
        <v>1</v>
      </c>
      <c r="AE656" s="66">
        <v>0</v>
      </c>
      <c r="AF656" s="66">
        <v>0</v>
      </c>
      <c r="AG656" s="66" t="str">
        <f>VLOOKUP(BHRAF201920[[#This Row],[OrgID]],'Practice Panel'!$A$14:$F$129,4,FALSE)</f>
        <v>Havering</v>
      </c>
      <c r="AH656" s="66" t="str">
        <f>VLOOKUP(BHRAF201920[[#This Row],[OrgID]],'Practice Panel'!$A$14:$F$129,6,FALSE)</f>
        <v>Havering South</v>
      </c>
    </row>
    <row r="657" spans="1:34" x14ac:dyDescent="0.25">
      <c r="A657" s="1" t="s">
        <v>369</v>
      </c>
      <c r="B657" s="65">
        <v>44166</v>
      </c>
      <c r="C657" s="65">
        <v>44167</v>
      </c>
      <c r="D657" s="1" t="s">
        <v>356</v>
      </c>
      <c r="E657" s="66">
        <v>4778</v>
      </c>
      <c r="F657" s="66">
        <v>91</v>
      </c>
      <c r="G657" s="66">
        <v>91</v>
      </c>
      <c r="H657" s="1">
        <v>0</v>
      </c>
      <c r="I657" s="66">
        <v>0</v>
      </c>
      <c r="J657" s="66">
        <v>1</v>
      </c>
      <c r="K657" s="66">
        <v>1</v>
      </c>
      <c r="L657" s="66">
        <v>1</v>
      </c>
      <c r="M657" s="66">
        <v>1</v>
      </c>
      <c r="N657" s="66">
        <v>0</v>
      </c>
      <c r="O657" s="66">
        <v>1</v>
      </c>
      <c r="P657" s="66">
        <v>0</v>
      </c>
      <c r="Q657" s="66">
        <v>1</v>
      </c>
      <c r="R657" s="66">
        <v>1</v>
      </c>
      <c r="S657" s="66">
        <v>0</v>
      </c>
      <c r="T657" s="66">
        <v>0</v>
      </c>
      <c r="U657" s="66">
        <v>0</v>
      </c>
      <c r="V657" s="66">
        <v>0</v>
      </c>
      <c r="W657" s="66">
        <v>0</v>
      </c>
      <c r="X657" s="66">
        <v>0</v>
      </c>
      <c r="Y657" s="66">
        <v>0</v>
      </c>
      <c r="Z657" s="66">
        <v>0</v>
      </c>
      <c r="AA657" s="66">
        <v>0</v>
      </c>
      <c r="AB657" s="66">
        <v>0</v>
      </c>
      <c r="AC657" s="66">
        <v>12</v>
      </c>
      <c r="AD657" s="66">
        <v>1</v>
      </c>
      <c r="AE657" s="66">
        <v>0</v>
      </c>
      <c r="AF657" s="66">
        <v>0</v>
      </c>
      <c r="AG657" s="66" t="str">
        <f>VLOOKUP(BHRAF201920[[#This Row],[OrgID]],'Practice Panel'!$A$14:$F$129,4,FALSE)</f>
        <v>Havering</v>
      </c>
      <c r="AH657" s="66" t="str">
        <f>VLOOKUP(BHRAF201920[[#This Row],[OrgID]],'Practice Panel'!$A$14:$F$129,6,FALSE)</f>
        <v>Havering South</v>
      </c>
    </row>
    <row r="658" spans="1:34" x14ac:dyDescent="0.25">
      <c r="A658" s="1" t="s">
        <v>369</v>
      </c>
      <c r="B658" s="65">
        <v>44166</v>
      </c>
      <c r="C658" s="65">
        <v>44167</v>
      </c>
      <c r="D658" s="1" t="s">
        <v>316</v>
      </c>
      <c r="E658" s="66">
        <v>2912</v>
      </c>
      <c r="F658" s="66">
        <v>16</v>
      </c>
      <c r="G658" s="66">
        <v>15</v>
      </c>
      <c r="H658" s="1">
        <v>1</v>
      </c>
      <c r="I658" s="66">
        <v>0</v>
      </c>
      <c r="J658" s="66">
        <v>1</v>
      </c>
      <c r="K658" s="66">
        <v>1</v>
      </c>
      <c r="L658" s="66">
        <v>1</v>
      </c>
      <c r="M658" s="66">
        <v>1</v>
      </c>
      <c r="N658" s="66">
        <v>0</v>
      </c>
      <c r="O658" s="66">
        <v>1</v>
      </c>
      <c r="P658" s="66">
        <v>0</v>
      </c>
      <c r="Q658" s="66">
        <v>1</v>
      </c>
      <c r="R658" s="66">
        <v>1</v>
      </c>
      <c r="S658" s="66">
        <v>0</v>
      </c>
      <c r="T658" s="66">
        <v>0</v>
      </c>
      <c r="U658" s="66">
        <v>1</v>
      </c>
      <c r="V658" s="66">
        <v>1</v>
      </c>
      <c r="W658" s="66">
        <v>0</v>
      </c>
      <c r="X658" s="66">
        <v>0</v>
      </c>
      <c r="Y658" s="66">
        <v>0</v>
      </c>
      <c r="Z658" s="66">
        <v>0</v>
      </c>
      <c r="AA658" s="66">
        <v>0</v>
      </c>
      <c r="AB658" s="66">
        <v>0</v>
      </c>
      <c r="AC658" s="66">
        <v>9</v>
      </c>
      <c r="AD658" s="66">
        <v>1</v>
      </c>
      <c r="AE658" s="66">
        <v>1</v>
      </c>
      <c r="AF658" s="66">
        <v>0</v>
      </c>
      <c r="AG658" s="66" t="str">
        <f>VLOOKUP(BHRAF201920[[#This Row],[OrgID]],'Practice Panel'!$A$14:$F$129,4,FALSE)</f>
        <v>Havering</v>
      </c>
      <c r="AH658" s="66" t="str">
        <f>VLOOKUP(BHRAF201920[[#This Row],[OrgID]],'Practice Panel'!$A$14:$F$129,6,FALSE)</f>
        <v>Havering North</v>
      </c>
    </row>
    <row r="659" spans="1:34" x14ac:dyDescent="0.25">
      <c r="A659" s="1" t="s">
        <v>369</v>
      </c>
      <c r="B659" s="65">
        <v>44166</v>
      </c>
      <c r="C659" s="65">
        <v>44167</v>
      </c>
      <c r="D659" s="1" t="s">
        <v>91</v>
      </c>
      <c r="E659" s="66">
        <v>1537</v>
      </c>
      <c r="F659" s="66">
        <v>223</v>
      </c>
      <c r="G659" s="66">
        <v>223</v>
      </c>
      <c r="H659" s="1">
        <v>0</v>
      </c>
      <c r="I659" s="66">
        <v>0</v>
      </c>
      <c r="J659" s="66">
        <v>1</v>
      </c>
      <c r="K659" s="66">
        <v>1</v>
      </c>
      <c r="L659" s="66">
        <v>1</v>
      </c>
      <c r="M659" s="66">
        <v>1</v>
      </c>
      <c r="N659" s="66">
        <v>0</v>
      </c>
      <c r="O659" s="66">
        <v>1</v>
      </c>
      <c r="P659" s="66">
        <v>0</v>
      </c>
      <c r="Q659" s="66">
        <v>0</v>
      </c>
      <c r="R659" s="66">
        <v>1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66">
        <v>0</v>
      </c>
      <c r="Z659" s="66">
        <v>0</v>
      </c>
      <c r="AA659" s="66">
        <v>0</v>
      </c>
      <c r="AB659" s="66">
        <v>0</v>
      </c>
      <c r="AC659" s="66">
        <v>12</v>
      </c>
      <c r="AD659" s="66">
        <v>1</v>
      </c>
      <c r="AE659" s="66">
        <v>0</v>
      </c>
      <c r="AF659" s="66">
        <v>0</v>
      </c>
      <c r="AG659" s="66" t="str">
        <f>VLOOKUP(BHRAF201920[[#This Row],[OrgID]],'Practice Panel'!$A$14:$F$129,4,FALSE)</f>
        <v>Redbridge</v>
      </c>
      <c r="AH659" s="66" t="str">
        <f>VLOOKUP(BHRAF201920[[#This Row],[OrgID]],'Practice Panel'!$A$14:$F$129,6,FALSE)</f>
        <v>Wanstead &amp; Woodford</v>
      </c>
    </row>
    <row r="660" spans="1:34" x14ac:dyDescent="0.25">
      <c r="A660" s="1" t="s">
        <v>369</v>
      </c>
      <c r="B660" s="65">
        <v>44166</v>
      </c>
      <c r="C660" s="65">
        <v>44167</v>
      </c>
      <c r="D660" s="1" t="s">
        <v>81</v>
      </c>
      <c r="E660" s="66">
        <v>903</v>
      </c>
      <c r="F660" s="66">
        <v>32</v>
      </c>
      <c r="G660" s="66">
        <v>30</v>
      </c>
      <c r="H660" s="1">
        <v>2</v>
      </c>
      <c r="I660" s="66">
        <v>2</v>
      </c>
      <c r="J660" s="66">
        <v>6</v>
      </c>
      <c r="K660" s="66">
        <v>3</v>
      </c>
      <c r="L660" s="66">
        <v>3</v>
      </c>
      <c r="M660" s="66">
        <v>4</v>
      </c>
      <c r="N660" s="66">
        <v>0</v>
      </c>
      <c r="O660" s="66">
        <v>6</v>
      </c>
      <c r="P660" s="66">
        <v>0</v>
      </c>
      <c r="Q660" s="66">
        <v>3</v>
      </c>
      <c r="R660" s="66">
        <v>6</v>
      </c>
      <c r="S660" s="66">
        <v>2</v>
      </c>
      <c r="T660" s="66">
        <v>0</v>
      </c>
      <c r="U660" s="66">
        <v>3</v>
      </c>
      <c r="V660" s="66">
        <v>1</v>
      </c>
      <c r="W660" s="66">
        <v>4</v>
      </c>
      <c r="X660" s="66">
        <v>2</v>
      </c>
      <c r="Y660" s="66">
        <v>2</v>
      </c>
      <c r="Z660" s="66">
        <v>2</v>
      </c>
      <c r="AA660" s="66">
        <v>0</v>
      </c>
      <c r="AB660" s="66">
        <v>0</v>
      </c>
      <c r="AC660" s="66">
        <v>6</v>
      </c>
      <c r="AD660" s="66">
        <v>1</v>
      </c>
      <c r="AE660" s="66">
        <v>2</v>
      </c>
      <c r="AF660" s="66">
        <v>0</v>
      </c>
      <c r="AG660" s="66" t="str">
        <f>VLOOKUP(BHRAF201920[[#This Row],[OrgID]],'Practice Panel'!$A$14:$F$129,4,FALSE)</f>
        <v>Redbridge</v>
      </c>
      <c r="AH660" s="66" t="str">
        <f>VLOOKUP(BHRAF201920[[#This Row],[OrgID]],'Practice Panel'!$A$14:$F$129,6,FALSE)</f>
        <v>Wanstead &amp; Woodford</v>
      </c>
    </row>
    <row r="661" spans="1:34" x14ac:dyDescent="0.25">
      <c r="A661" s="1" t="s">
        <v>369</v>
      </c>
      <c r="B661" s="65">
        <v>44166</v>
      </c>
      <c r="C661" s="65">
        <v>44167</v>
      </c>
      <c r="D661" s="1" t="s">
        <v>70</v>
      </c>
      <c r="E661" s="66">
        <v>3069</v>
      </c>
      <c r="F661" s="66">
        <v>21</v>
      </c>
      <c r="G661" s="66">
        <v>21</v>
      </c>
      <c r="H661" s="1">
        <v>0</v>
      </c>
      <c r="I661" s="66">
        <v>0</v>
      </c>
      <c r="J661" s="66">
        <v>1</v>
      </c>
      <c r="K661" s="66">
        <v>1</v>
      </c>
      <c r="L661" s="66">
        <v>1</v>
      </c>
      <c r="M661" s="66">
        <v>1</v>
      </c>
      <c r="N661" s="66">
        <v>0</v>
      </c>
      <c r="O661" s="66">
        <v>1</v>
      </c>
      <c r="P661" s="66">
        <v>0</v>
      </c>
      <c r="Q661" s="66">
        <v>0</v>
      </c>
      <c r="R661" s="66">
        <v>1</v>
      </c>
      <c r="S661" s="66">
        <v>0</v>
      </c>
      <c r="T661" s="66">
        <v>0</v>
      </c>
      <c r="U661" s="66">
        <v>1</v>
      </c>
      <c r="V661" s="66">
        <v>0</v>
      </c>
      <c r="W661" s="66">
        <v>1</v>
      </c>
      <c r="X661" s="66">
        <v>1</v>
      </c>
      <c r="Y661" s="66">
        <v>1</v>
      </c>
      <c r="Z661" s="66">
        <v>1</v>
      </c>
      <c r="AA661" s="66">
        <v>0</v>
      </c>
      <c r="AB661" s="66">
        <v>0</v>
      </c>
      <c r="AC661" s="66">
        <v>5</v>
      </c>
      <c r="AD661" s="66">
        <v>1</v>
      </c>
      <c r="AE661" s="66">
        <v>0</v>
      </c>
      <c r="AF661" s="66">
        <v>0</v>
      </c>
      <c r="AG661" s="66" t="str">
        <f>VLOOKUP(BHRAF201920[[#This Row],[OrgID]],'Practice Panel'!$A$14:$F$129,4,FALSE)</f>
        <v>Redbridge</v>
      </c>
      <c r="AH661" s="66" t="str">
        <f>VLOOKUP(BHRAF201920[[#This Row],[OrgID]],'Practice Panel'!$A$14:$F$129,6,FALSE)</f>
        <v>Seven Kings</v>
      </c>
    </row>
    <row r="662" spans="1:34" x14ac:dyDescent="0.25">
      <c r="A662" s="1" t="s">
        <v>369</v>
      </c>
      <c r="B662" s="65">
        <v>44166</v>
      </c>
      <c r="C662" s="65">
        <v>44167</v>
      </c>
      <c r="D662" s="1" t="s">
        <v>360</v>
      </c>
      <c r="E662" s="66">
        <v>1465</v>
      </c>
      <c r="F662" s="66">
        <v>67</v>
      </c>
      <c r="G662" s="66">
        <v>66</v>
      </c>
      <c r="H662" s="1">
        <v>1</v>
      </c>
      <c r="I662" s="66">
        <v>1</v>
      </c>
      <c r="J662" s="66">
        <v>2</v>
      </c>
      <c r="K662" s="66">
        <v>2</v>
      </c>
      <c r="L662" s="66">
        <v>2</v>
      </c>
      <c r="M662" s="66">
        <v>0</v>
      </c>
      <c r="N662" s="66">
        <v>0</v>
      </c>
      <c r="O662" s="66">
        <v>2</v>
      </c>
      <c r="P662" s="66">
        <v>1</v>
      </c>
      <c r="Q662" s="66">
        <v>0</v>
      </c>
      <c r="R662" s="66">
        <v>2</v>
      </c>
      <c r="S662" s="66">
        <v>0</v>
      </c>
      <c r="T662" s="66">
        <v>0</v>
      </c>
      <c r="U662" s="66">
        <v>1</v>
      </c>
      <c r="V662" s="66">
        <v>1</v>
      </c>
      <c r="W662" s="66">
        <v>2</v>
      </c>
      <c r="X662" s="66">
        <v>2</v>
      </c>
      <c r="Y662" s="66">
        <v>2</v>
      </c>
      <c r="Z662" s="66">
        <v>2</v>
      </c>
      <c r="AA662" s="66">
        <v>0</v>
      </c>
      <c r="AB662" s="66">
        <v>0</v>
      </c>
      <c r="AC662" s="66">
        <v>6</v>
      </c>
      <c r="AD662" s="66">
        <v>2</v>
      </c>
      <c r="AE662" s="66">
        <v>1</v>
      </c>
      <c r="AF662" s="66">
        <v>0</v>
      </c>
      <c r="AG662" s="66" t="str">
        <f>VLOOKUP(BHRAF201920[[#This Row],[OrgID]],'Practice Panel'!$A$14:$F$129,4,FALSE)</f>
        <v>Havering</v>
      </c>
      <c r="AH662" s="66" t="str">
        <f>VLOOKUP(BHRAF201920[[#This Row],[OrgID]],'Practice Panel'!$A$14:$F$129,6,FALSE)</f>
        <v>Havering South</v>
      </c>
    </row>
    <row r="663" spans="1:34" x14ac:dyDescent="0.25">
      <c r="A663" s="1" t="s">
        <v>369</v>
      </c>
      <c r="B663" s="65">
        <v>44166</v>
      </c>
      <c r="C663" s="65">
        <v>44167</v>
      </c>
      <c r="D663" s="1" t="s">
        <v>340</v>
      </c>
      <c r="E663" s="66">
        <v>2452</v>
      </c>
      <c r="F663" s="66">
        <v>53</v>
      </c>
      <c r="G663" s="66">
        <v>52</v>
      </c>
      <c r="H663" s="1">
        <v>1</v>
      </c>
      <c r="I663" s="66">
        <v>1</v>
      </c>
      <c r="J663" s="66">
        <v>4</v>
      </c>
      <c r="K663" s="66">
        <v>3</v>
      </c>
      <c r="L663" s="66">
        <v>3</v>
      </c>
      <c r="M663" s="66">
        <v>4</v>
      </c>
      <c r="N663" s="66">
        <v>0</v>
      </c>
      <c r="O663" s="66">
        <v>4</v>
      </c>
      <c r="P663" s="66">
        <v>3</v>
      </c>
      <c r="Q663" s="66">
        <v>3</v>
      </c>
      <c r="R663" s="66">
        <v>3</v>
      </c>
      <c r="S663" s="66">
        <v>1</v>
      </c>
      <c r="T663" s="66">
        <v>0</v>
      </c>
      <c r="U663" s="66">
        <v>1</v>
      </c>
      <c r="V663" s="66">
        <v>1</v>
      </c>
      <c r="W663" s="66">
        <v>4</v>
      </c>
      <c r="X663" s="66">
        <v>3</v>
      </c>
      <c r="Y663" s="66">
        <v>3</v>
      </c>
      <c r="Z663" s="66">
        <v>4</v>
      </c>
      <c r="AA663" s="66">
        <v>0</v>
      </c>
      <c r="AB663" s="66">
        <v>2</v>
      </c>
      <c r="AC663" s="66">
        <v>10</v>
      </c>
      <c r="AD663" s="66">
        <v>1</v>
      </c>
      <c r="AE663" s="66">
        <v>1</v>
      </c>
      <c r="AF663" s="66">
        <v>0</v>
      </c>
      <c r="AG663" s="66" t="str">
        <f>VLOOKUP(BHRAF201920[[#This Row],[OrgID]],'Practice Panel'!$A$14:$F$129,4,FALSE)</f>
        <v>Havering</v>
      </c>
      <c r="AH663" s="66" t="str">
        <f>VLOOKUP(BHRAF201920[[#This Row],[OrgID]],'Practice Panel'!$A$14:$F$129,6,FALSE)</f>
        <v>Havering South</v>
      </c>
    </row>
    <row r="664" spans="1:34" x14ac:dyDescent="0.25">
      <c r="A664" s="1" t="s">
        <v>369</v>
      </c>
      <c r="B664" s="65">
        <v>44166</v>
      </c>
      <c r="C664" s="65">
        <v>44167</v>
      </c>
      <c r="D664" s="1" t="s">
        <v>302</v>
      </c>
      <c r="E664" s="66">
        <v>8041</v>
      </c>
      <c r="F664" s="66">
        <v>167</v>
      </c>
      <c r="G664" s="66">
        <v>165</v>
      </c>
      <c r="H664" s="1">
        <v>2</v>
      </c>
      <c r="I664" s="66">
        <v>1</v>
      </c>
      <c r="J664" s="66">
        <v>1</v>
      </c>
      <c r="K664" s="66">
        <v>1</v>
      </c>
      <c r="L664" s="66">
        <v>1</v>
      </c>
      <c r="M664" s="66">
        <v>1</v>
      </c>
      <c r="N664" s="66">
        <v>0</v>
      </c>
      <c r="O664" s="66">
        <v>1</v>
      </c>
      <c r="P664" s="66">
        <v>1</v>
      </c>
      <c r="Q664" s="66">
        <v>1</v>
      </c>
      <c r="R664" s="66">
        <v>1</v>
      </c>
      <c r="S664" s="66">
        <v>1</v>
      </c>
      <c r="T664" s="66">
        <v>0</v>
      </c>
      <c r="U664" s="66">
        <v>3</v>
      </c>
      <c r="V664" s="66">
        <v>1</v>
      </c>
      <c r="W664" s="66">
        <v>1</v>
      </c>
      <c r="X664" s="66">
        <v>1</v>
      </c>
      <c r="Y664" s="66">
        <v>1</v>
      </c>
      <c r="Z664" s="66">
        <v>1</v>
      </c>
      <c r="AA664" s="66">
        <v>1</v>
      </c>
      <c r="AB664" s="66">
        <v>1</v>
      </c>
      <c r="AC664" s="66">
        <v>34</v>
      </c>
      <c r="AD664" s="66">
        <v>1</v>
      </c>
      <c r="AE664" s="66">
        <v>1</v>
      </c>
      <c r="AF664" s="66">
        <v>0</v>
      </c>
      <c r="AG664" s="66" t="str">
        <f>VLOOKUP(BHRAF201920[[#This Row],[OrgID]],'Practice Panel'!$A$14:$F$129,4,FALSE)</f>
        <v>Havering</v>
      </c>
      <c r="AH664" s="66" t="str">
        <f>VLOOKUP(BHRAF201920[[#This Row],[OrgID]],'Practice Panel'!$A$14:$F$129,6,FALSE)</f>
        <v>Havering Marshall</v>
      </c>
    </row>
    <row r="665" spans="1:34" x14ac:dyDescent="0.25">
      <c r="A665" s="1" t="s">
        <v>369</v>
      </c>
      <c r="B665" s="65">
        <v>44166</v>
      </c>
      <c r="C665" s="65">
        <v>44167</v>
      </c>
      <c r="D665" s="1" t="s">
        <v>208</v>
      </c>
      <c r="E665" s="66">
        <v>2848</v>
      </c>
      <c r="F665" s="66">
        <v>44</v>
      </c>
      <c r="G665" s="66">
        <v>43</v>
      </c>
      <c r="H665" s="1">
        <v>1</v>
      </c>
      <c r="I665" s="66">
        <v>1</v>
      </c>
      <c r="J665" s="66">
        <v>4</v>
      </c>
      <c r="K665" s="66">
        <v>4</v>
      </c>
      <c r="L665" s="66">
        <v>4</v>
      </c>
      <c r="M665" s="66">
        <v>4</v>
      </c>
      <c r="N665" s="66">
        <v>0</v>
      </c>
      <c r="O665" s="66">
        <v>4</v>
      </c>
      <c r="P665" s="66">
        <v>4</v>
      </c>
      <c r="Q665" s="66">
        <v>4</v>
      </c>
      <c r="R665" s="66">
        <v>4</v>
      </c>
      <c r="S665" s="66">
        <v>1</v>
      </c>
      <c r="T665" s="66">
        <v>0</v>
      </c>
      <c r="U665" s="66">
        <v>3</v>
      </c>
      <c r="V665" s="66">
        <v>0</v>
      </c>
      <c r="W665" s="66">
        <v>3</v>
      </c>
      <c r="X665" s="66">
        <v>2</v>
      </c>
      <c r="Y665" s="66">
        <v>2</v>
      </c>
      <c r="Z665" s="66">
        <v>2</v>
      </c>
      <c r="AA665" s="66">
        <v>0</v>
      </c>
      <c r="AB665" s="66">
        <v>0</v>
      </c>
      <c r="AC665" s="66">
        <v>6</v>
      </c>
      <c r="AD665" s="66">
        <v>4</v>
      </c>
      <c r="AE665" s="66">
        <v>0</v>
      </c>
      <c r="AF665" s="66">
        <v>0</v>
      </c>
      <c r="AG665" s="66" t="str">
        <f>VLOOKUP(BHRAF201920[[#This Row],[OrgID]],'Practice Panel'!$A$14:$F$129,4,FALSE)</f>
        <v>Barking</v>
      </c>
      <c r="AH665" s="66" t="str">
        <f>VLOOKUP(BHRAF201920[[#This Row],[OrgID]],'Practice Panel'!$A$14:$F$129,6,FALSE)</f>
        <v>East One</v>
      </c>
    </row>
    <row r="666" spans="1:34" x14ac:dyDescent="0.25">
      <c r="A666" s="1" t="s">
        <v>369</v>
      </c>
      <c r="B666" s="65">
        <v>44166</v>
      </c>
      <c r="C666" s="65">
        <v>44167</v>
      </c>
      <c r="D666" s="1" t="s">
        <v>292</v>
      </c>
      <c r="E666" s="66">
        <v>1654</v>
      </c>
      <c r="F666" s="66">
        <v>43</v>
      </c>
      <c r="G666" s="66">
        <v>41</v>
      </c>
      <c r="H666" s="1">
        <v>2</v>
      </c>
      <c r="I666" s="66">
        <v>2</v>
      </c>
      <c r="J666" s="66">
        <v>1</v>
      </c>
      <c r="K666" s="66">
        <v>1</v>
      </c>
      <c r="L666" s="66">
        <v>1</v>
      </c>
      <c r="M666" s="66">
        <v>1</v>
      </c>
      <c r="N666" s="66">
        <v>0</v>
      </c>
      <c r="O666" s="66">
        <v>1</v>
      </c>
      <c r="P666" s="66">
        <v>1</v>
      </c>
      <c r="Q666" s="66">
        <v>1</v>
      </c>
      <c r="R666" s="66">
        <v>1</v>
      </c>
      <c r="S666" s="66">
        <v>0</v>
      </c>
      <c r="T666" s="66">
        <v>0</v>
      </c>
      <c r="U666" s="66">
        <v>0</v>
      </c>
      <c r="V666" s="66">
        <v>0</v>
      </c>
      <c r="W666" s="66">
        <v>1</v>
      </c>
      <c r="X666" s="66">
        <v>0</v>
      </c>
      <c r="Y666" s="66">
        <v>0</v>
      </c>
      <c r="Z666" s="66">
        <v>1</v>
      </c>
      <c r="AA666" s="66">
        <v>0</v>
      </c>
      <c r="AB666" s="66">
        <v>0</v>
      </c>
      <c r="AC666" s="66">
        <v>4</v>
      </c>
      <c r="AD666" s="66">
        <v>1</v>
      </c>
      <c r="AE666" s="66">
        <v>0</v>
      </c>
      <c r="AF666" s="66">
        <v>0</v>
      </c>
      <c r="AG666" s="66" t="str">
        <f>VLOOKUP(BHRAF201920[[#This Row],[OrgID]],'Practice Panel'!$A$14:$F$129,4,FALSE)</f>
        <v>Havering</v>
      </c>
      <c r="AH666" s="66" t="str">
        <f>VLOOKUP(BHRAF201920[[#This Row],[OrgID]],'Practice Panel'!$A$14:$F$129,6,FALSE)</f>
        <v>Havering Crest</v>
      </c>
    </row>
    <row r="667" spans="1:34" x14ac:dyDescent="0.25">
      <c r="A667" s="1" t="s">
        <v>369</v>
      </c>
      <c r="B667" s="65">
        <v>44166</v>
      </c>
      <c r="C667" s="65">
        <v>44167</v>
      </c>
      <c r="D667" s="1" t="s">
        <v>83</v>
      </c>
      <c r="E667" s="66">
        <v>3805</v>
      </c>
      <c r="F667" s="66">
        <v>59</v>
      </c>
      <c r="G667" s="66">
        <v>57</v>
      </c>
      <c r="H667" s="1">
        <v>2</v>
      </c>
      <c r="I667" s="66">
        <v>1</v>
      </c>
      <c r="J667" s="66">
        <v>8</v>
      </c>
      <c r="K667" s="66">
        <v>5</v>
      </c>
      <c r="L667" s="66">
        <v>7</v>
      </c>
      <c r="M667" s="66">
        <v>5</v>
      </c>
      <c r="N667" s="66">
        <v>0</v>
      </c>
      <c r="O667" s="66">
        <v>8</v>
      </c>
      <c r="P667" s="66">
        <v>6</v>
      </c>
      <c r="Q667" s="66">
        <v>8</v>
      </c>
      <c r="R667" s="66">
        <v>8</v>
      </c>
      <c r="S667" s="66">
        <v>3</v>
      </c>
      <c r="T667" s="66">
        <v>0</v>
      </c>
      <c r="U667" s="66">
        <v>3</v>
      </c>
      <c r="V667" s="66">
        <v>3</v>
      </c>
      <c r="W667" s="66">
        <v>8</v>
      </c>
      <c r="X667" s="66">
        <v>8</v>
      </c>
      <c r="Y667" s="66">
        <v>8</v>
      </c>
      <c r="Z667" s="66">
        <v>8</v>
      </c>
      <c r="AA667" s="66">
        <v>8</v>
      </c>
      <c r="AB667" s="66">
        <v>2</v>
      </c>
      <c r="AC667" s="66">
        <v>10</v>
      </c>
      <c r="AD667" s="66">
        <v>5</v>
      </c>
      <c r="AE667" s="66">
        <v>3</v>
      </c>
      <c r="AF667" s="66">
        <v>0</v>
      </c>
      <c r="AG667" s="66" t="str">
        <f>VLOOKUP(BHRAF201920[[#This Row],[OrgID]],'Practice Panel'!$A$14:$F$129,4,FALSE)</f>
        <v>Redbridge</v>
      </c>
      <c r="AH667" s="66" t="str">
        <f>VLOOKUP(BHRAF201920[[#This Row],[OrgID]],'Practice Panel'!$A$14:$F$129,6,FALSE)</f>
        <v>Wanstead &amp; Woodford</v>
      </c>
    </row>
    <row r="668" spans="1:34" x14ac:dyDescent="0.25">
      <c r="A668" s="1" t="s">
        <v>369</v>
      </c>
      <c r="B668" s="65">
        <v>44166</v>
      </c>
      <c r="C668" s="65">
        <v>44167</v>
      </c>
      <c r="D668" s="1" t="s">
        <v>93</v>
      </c>
      <c r="E668" s="66">
        <v>2677</v>
      </c>
      <c r="F668" s="66">
        <v>106</v>
      </c>
      <c r="G668" s="66">
        <v>104</v>
      </c>
      <c r="H668" s="1">
        <v>2</v>
      </c>
      <c r="I668" s="66">
        <v>1</v>
      </c>
      <c r="J668" s="66">
        <v>2</v>
      </c>
      <c r="K668" s="66">
        <v>1</v>
      </c>
      <c r="L668" s="66">
        <v>2</v>
      </c>
      <c r="M668" s="66">
        <v>1</v>
      </c>
      <c r="N668" s="66">
        <v>0</v>
      </c>
      <c r="O668" s="66">
        <v>2</v>
      </c>
      <c r="P668" s="66">
        <v>2</v>
      </c>
      <c r="Q668" s="66">
        <v>0</v>
      </c>
      <c r="R668" s="66">
        <v>2</v>
      </c>
      <c r="S668" s="66">
        <v>3</v>
      </c>
      <c r="T668" s="66">
        <v>2</v>
      </c>
      <c r="U668" s="66">
        <v>1</v>
      </c>
      <c r="V668" s="66">
        <v>0</v>
      </c>
      <c r="W668" s="66">
        <v>2</v>
      </c>
      <c r="X668" s="66">
        <v>2</v>
      </c>
      <c r="Y668" s="66">
        <v>2</v>
      </c>
      <c r="Z668" s="66">
        <v>2</v>
      </c>
      <c r="AA668" s="66">
        <v>2</v>
      </c>
      <c r="AB668" s="66">
        <v>1</v>
      </c>
      <c r="AC668" s="66">
        <v>12</v>
      </c>
      <c r="AD668" s="66">
        <v>1</v>
      </c>
      <c r="AE668" s="66">
        <v>0</v>
      </c>
      <c r="AF668" s="66">
        <v>0</v>
      </c>
      <c r="AG668" s="66" t="str">
        <f>VLOOKUP(BHRAF201920[[#This Row],[OrgID]],'Practice Panel'!$A$14:$F$129,4,FALSE)</f>
        <v>Redbridge</v>
      </c>
      <c r="AH668" s="66" t="str">
        <f>VLOOKUP(BHRAF201920[[#This Row],[OrgID]],'Practice Panel'!$A$14:$F$129,6,FALSE)</f>
        <v>Wanstead &amp; Woodford</v>
      </c>
    </row>
    <row r="669" spans="1:34" x14ac:dyDescent="0.25">
      <c r="A669" s="1" t="s">
        <v>369</v>
      </c>
      <c r="B669" s="65">
        <v>44166</v>
      </c>
      <c r="C669" s="65">
        <v>44167</v>
      </c>
      <c r="D669" s="1" t="s">
        <v>200</v>
      </c>
      <c r="E669" s="66">
        <v>928</v>
      </c>
      <c r="F669" s="66">
        <v>8</v>
      </c>
      <c r="G669" s="66">
        <v>8</v>
      </c>
      <c r="H669" s="1">
        <v>0</v>
      </c>
      <c r="I669" s="66">
        <v>0</v>
      </c>
      <c r="J669" s="66">
        <v>1</v>
      </c>
      <c r="K669" s="66">
        <v>1</v>
      </c>
      <c r="L669" s="66">
        <v>1</v>
      </c>
      <c r="M669" s="66">
        <v>1</v>
      </c>
      <c r="N669" s="66">
        <v>0</v>
      </c>
      <c r="O669" s="66">
        <v>1</v>
      </c>
      <c r="P669" s="66">
        <v>1</v>
      </c>
      <c r="Q669" s="66">
        <v>0</v>
      </c>
      <c r="R669" s="66">
        <v>1</v>
      </c>
      <c r="S669" s="66">
        <v>0</v>
      </c>
      <c r="T669" s="66">
        <v>0</v>
      </c>
      <c r="U669" s="66">
        <v>0</v>
      </c>
      <c r="V669" s="66">
        <v>0</v>
      </c>
      <c r="W669" s="66">
        <v>1</v>
      </c>
      <c r="X669" s="66">
        <v>0</v>
      </c>
      <c r="Y669" s="66">
        <v>0</v>
      </c>
      <c r="Z669" s="66">
        <v>0</v>
      </c>
      <c r="AA669" s="66">
        <v>0</v>
      </c>
      <c r="AB669" s="66">
        <v>0</v>
      </c>
      <c r="AC669" s="66">
        <v>5</v>
      </c>
      <c r="AD669" s="66">
        <v>1</v>
      </c>
      <c r="AE669" s="66">
        <v>0</v>
      </c>
      <c r="AF669" s="66">
        <v>0</v>
      </c>
      <c r="AG669" s="66" t="str">
        <f>VLOOKUP(BHRAF201920[[#This Row],[OrgID]],'Practice Panel'!$A$14:$F$129,4,FALSE)</f>
        <v>Barking</v>
      </c>
      <c r="AH669" s="66" t="str">
        <f>VLOOKUP(BHRAF201920[[#This Row],[OrgID]],'Practice Panel'!$A$14:$F$129,6,FALSE)</f>
        <v>East</v>
      </c>
    </row>
    <row r="670" spans="1:34" x14ac:dyDescent="0.25">
      <c r="A670" s="1" t="s">
        <v>369</v>
      </c>
      <c r="B670" s="65">
        <v>44166</v>
      </c>
      <c r="C670" s="65">
        <v>44167</v>
      </c>
      <c r="D670" s="1" t="s">
        <v>188</v>
      </c>
      <c r="E670" s="66">
        <v>2033</v>
      </c>
      <c r="F670" s="66">
        <v>106</v>
      </c>
      <c r="G670" s="66">
        <v>106</v>
      </c>
      <c r="H670" s="1">
        <v>0</v>
      </c>
      <c r="I670" s="66">
        <v>0</v>
      </c>
      <c r="J670" s="66">
        <v>1</v>
      </c>
      <c r="K670" s="66">
        <v>1</v>
      </c>
      <c r="L670" s="66">
        <v>1</v>
      </c>
      <c r="M670" s="66">
        <v>1</v>
      </c>
      <c r="N670" s="66">
        <v>0</v>
      </c>
      <c r="O670" s="66">
        <v>1</v>
      </c>
      <c r="P670" s="66">
        <v>1</v>
      </c>
      <c r="Q670" s="66">
        <v>1</v>
      </c>
      <c r="R670" s="66">
        <v>0</v>
      </c>
      <c r="S670" s="66">
        <v>1</v>
      </c>
      <c r="T670" s="66">
        <v>0</v>
      </c>
      <c r="U670" s="66">
        <v>1</v>
      </c>
      <c r="V670" s="66">
        <v>0</v>
      </c>
      <c r="W670" s="66">
        <v>0</v>
      </c>
      <c r="X670" s="66">
        <v>0</v>
      </c>
      <c r="Y670" s="66">
        <v>0</v>
      </c>
      <c r="Z670" s="66">
        <v>0</v>
      </c>
      <c r="AA670" s="66">
        <v>0</v>
      </c>
      <c r="AB670" s="66">
        <v>0</v>
      </c>
      <c r="AC670" s="66">
        <v>5</v>
      </c>
      <c r="AD670" s="66">
        <v>0</v>
      </c>
      <c r="AE670" s="66">
        <v>0</v>
      </c>
      <c r="AF670" s="66">
        <v>0</v>
      </c>
      <c r="AG670" s="66" t="str">
        <f>VLOOKUP(BHRAF201920[[#This Row],[OrgID]],'Practice Panel'!$A$14:$F$129,4,FALSE)</f>
        <v>Barking</v>
      </c>
      <c r="AH670" s="66" t="str">
        <f>VLOOKUP(BHRAF201920[[#This Row],[OrgID]],'Practice Panel'!$A$14:$F$129,6,FALSE)</f>
        <v>East</v>
      </c>
    </row>
    <row r="671" spans="1:34" x14ac:dyDescent="0.25">
      <c r="A671" s="1" t="s">
        <v>369</v>
      </c>
      <c r="B671" s="65">
        <v>44166</v>
      </c>
      <c r="C671" s="65">
        <v>44167</v>
      </c>
      <c r="D671" s="1" t="s">
        <v>282</v>
      </c>
      <c r="E671" s="66">
        <v>4942</v>
      </c>
      <c r="F671" s="66">
        <v>39</v>
      </c>
      <c r="G671" s="66">
        <v>39</v>
      </c>
      <c r="H671" s="1">
        <v>0</v>
      </c>
      <c r="I671" s="66">
        <v>0</v>
      </c>
      <c r="J671" s="66">
        <v>1</v>
      </c>
      <c r="K671" s="66">
        <v>0</v>
      </c>
      <c r="L671" s="66">
        <v>1</v>
      </c>
      <c r="M671" s="66">
        <v>1</v>
      </c>
      <c r="N671" s="66">
        <v>0</v>
      </c>
      <c r="O671" s="66">
        <v>1</v>
      </c>
      <c r="P671" s="66">
        <v>1</v>
      </c>
      <c r="Q671" s="66">
        <v>1</v>
      </c>
      <c r="R671" s="66">
        <v>1</v>
      </c>
      <c r="S671" s="66">
        <v>0</v>
      </c>
      <c r="T671" s="66">
        <v>0</v>
      </c>
      <c r="U671" s="66">
        <v>0</v>
      </c>
      <c r="V671" s="66">
        <v>0</v>
      </c>
      <c r="W671" s="66">
        <v>1</v>
      </c>
      <c r="X671" s="66">
        <v>1</v>
      </c>
      <c r="Y671" s="66">
        <v>0</v>
      </c>
      <c r="Z671" s="66">
        <v>1</v>
      </c>
      <c r="AA671" s="66">
        <v>0</v>
      </c>
      <c r="AB671" s="66">
        <v>0</v>
      </c>
      <c r="AC671" s="66">
        <v>15</v>
      </c>
      <c r="AD671" s="66">
        <v>0</v>
      </c>
      <c r="AE671" s="66">
        <v>0</v>
      </c>
      <c r="AF671" s="66">
        <v>0</v>
      </c>
      <c r="AG671" s="66" t="str">
        <f>VLOOKUP(BHRAF201920[[#This Row],[OrgID]],'Practice Panel'!$A$14:$F$129,4,FALSE)</f>
        <v>Havering</v>
      </c>
      <c r="AH671" s="66" t="str">
        <f>VLOOKUP(BHRAF201920[[#This Row],[OrgID]],'Practice Panel'!$A$14:$F$129,6,FALSE)</f>
        <v>Havering Crest</v>
      </c>
    </row>
    <row r="672" spans="1:34" x14ac:dyDescent="0.25">
      <c r="A672" s="1" t="s">
        <v>369</v>
      </c>
      <c r="B672" s="65">
        <v>44166</v>
      </c>
      <c r="C672" s="65">
        <v>44167</v>
      </c>
      <c r="D672" s="1" t="s">
        <v>314</v>
      </c>
      <c r="E672" s="66">
        <v>3423</v>
      </c>
      <c r="F672" s="66">
        <v>169</v>
      </c>
      <c r="G672" s="66">
        <v>169</v>
      </c>
      <c r="H672" s="1">
        <v>0</v>
      </c>
      <c r="I672" s="66">
        <v>0</v>
      </c>
      <c r="J672" s="66">
        <v>2</v>
      </c>
      <c r="K672" s="66">
        <v>2</v>
      </c>
      <c r="L672" s="66">
        <v>2</v>
      </c>
      <c r="M672" s="66">
        <v>2</v>
      </c>
      <c r="N672" s="66">
        <v>0</v>
      </c>
      <c r="O672" s="66">
        <v>2</v>
      </c>
      <c r="P672" s="66">
        <v>2</v>
      </c>
      <c r="Q672" s="66">
        <v>2</v>
      </c>
      <c r="R672" s="66">
        <v>2</v>
      </c>
      <c r="S672" s="66">
        <v>0</v>
      </c>
      <c r="T672" s="66">
        <v>0</v>
      </c>
      <c r="U672" s="66">
        <v>2</v>
      </c>
      <c r="V672" s="66">
        <v>1</v>
      </c>
      <c r="W672" s="66">
        <v>1</v>
      </c>
      <c r="X672" s="66">
        <v>1</v>
      </c>
      <c r="Y672" s="66">
        <v>1</v>
      </c>
      <c r="Z672" s="66">
        <v>1</v>
      </c>
      <c r="AA672" s="66">
        <v>0</v>
      </c>
      <c r="AB672" s="66">
        <v>0</v>
      </c>
      <c r="AC672" s="66">
        <v>9</v>
      </c>
      <c r="AD672" s="66">
        <v>2</v>
      </c>
      <c r="AE672" s="66">
        <v>1</v>
      </c>
      <c r="AF672" s="66">
        <v>0</v>
      </c>
      <c r="AG672" s="66" t="str">
        <f>VLOOKUP(BHRAF201920[[#This Row],[OrgID]],'Practice Panel'!$A$14:$F$129,4,FALSE)</f>
        <v>Havering</v>
      </c>
      <c r="AH672" s="66" t="str">
        <f>VLOOKUP(BHRAF201920[[#This Row],[OrgID]],'Practice Panel'!$A$14:$F$129,6,FALSE)</f>
        <v>Havering North</v>
      </c>
    </row>
    <row r="673" spans="1:34" x14ac:dyDescent="0.25">
      <c r="A673" s="1" t="s">
        <v>369</v>
      </c>
      <c r="B673" s="65">
        <v>44166</v>
      </c>
      <c r="C673" s="65">
        <v>44167</v>
      </c>
      <c r="D673" s="1" t="s">
        <v>60</v>
      </c>
      <c r="E673" s="66">
        <v>2107</v>
      </c>
      <c r="F673" s="66">
        <v>86</v>
      </c>
      <c r="G673" s="66">
        <v>86</v>
      </c>
      <c r="H673" s="1">
        <v>0</v>
      </c>
      <c r="I673" s="66">
        <v>0</v>
      </c>
      <c r="J673" s="66">
        <v>3</v>
      </c>
      <c r="K673" s="66">
        <v>2</v>
      </c>
      <c r="L673" s="66">
        <v>3</v>
      </c>
      <c r="M673" s="66">
        <v>3</v>
      </c>
      <c r="N673" s="66">
        <v>0</v>
      </c>
      <c r="O673" s="66">
        <v>3</v>
      </c>
      <c r="P673" s="66">
        <v>3</v>
      </c>
      <c r="Q673" s="66">
        <v>3</v>
      </c>
      <c r="R673" s="66">
        <v>3</v>
      </c>
      <c r="S673" s="66">
        <v>0</v>
      </c>
      <c r="T673" s="66">
        <v>0</v>
      </c>
      <c r="U673" s="66">
        <v>4</v>
      </c>
      <c r="V673" s="66">
        <v>2</v>
      </c>
      <c r="W673" s="66">
        <v>3</v>
      </c>
      <c r="X673" s="66">
        <v>3</v>
      </c>
      <c r="Y673" s="66">
        <v>3</v>
      </c>
      <c r="Z673" s="66">
        <v>3</v>
      </c>
      <c r="AA673" s="66">
        <v>1</v>
      </c>
      <c r="AB673" s="66">
        <v>1</v>
      </c>
      <c r="AC673" s="66">
        <v>4</v>
      </c>
      <c r="AD673" s="66">
        <v>2</v>
      </c>
      <c r="AE673" s="66">
        <v>2</v>
      </c>
      <c r="AF673" s="66">
        <v>0</v>
      </c>
      <c r="AG673" s="66" t="str">
        <f>VLOOKUP(BHRAF201920[[#This Row],[OrgID]],'Practice Panel'!$A$14:$F$129,4,FALSE)</f>
        <v>Redbridge</v>
      </c>
      <c r="AH673" s="66" t="str">
        <f>VLOOKUP(BHRAF201920[[#This Row],[OrgID]],'Practice Panel'!$A$14:$F$129,6,FALSE)</f>
        <v>Seven Kings</v>
      </c>
    </row>
    <row r="674" spans="1:34" x14ac:dyDescent="0.25">
      <c r="A674" s="1" t="s">
        <v>369</v>
      </c>
      <c r="B674" s="65">
        <v>44166</v>
      </c>
      <c r="C674" s="65">
        <v>44167</v>
      </c>
      <c r="D674" s="1" t="s">
        <v>64</v>
      </c>
      <c r="E674" s="66">
        <v>2757</v>
      </c>
      <c r="F674" s="66">
        <v>54</v>
      </c>
      <c r="G674" s="66">
        <v>54</v>
      </c>
      <c r="H674" s="1">
        <v>0</v>
      </c>
      <c r="I674" s="66">
        <v>0</v>
      </c>
      <c r="J674" s="66">
        <v>1</v>
      </c>
      <c r="K674" s="66">
        <v>0</v>
      </c>
      <c r="L674" s="66">
        <v>1</v>
      </c>
      <c r="M674" s="66">
        <v>0</v>
      </c>
      <c r="N674" s="66">
        <v>0</v>
      </c>
      <c r="O674" s="66">
        <v>1</v>
      </c>
      <c r="P674" s="66">
        <v>1</v>
      </c>
      <c r="Q674" s="66">
        <v>0</v>
      </c>
      <c r="R674" s="66">
        <v>1</v>
      </c>
      <c r="S674" s="66">
        <v>0</v>
      </c>
      <c r="T674" s="66">
        <v>0</v>
      </c>
      <c r="U674" s="66">
        <v>0</v>
      </c>
      <c r="V674" s="66">
        <v>0</v>
      </c>
      <c r="W674" s="66">
        <v>1</v>
      </c>
      <c r="X674" s="66">
        <v>1</v>
      </c>
      <c r="Y674" s="66">
        <v>1</v>
      </c>
      <c r="Z674" s="66">
        <v>1</v>
      </c>
      <c r="AA674" s="66">
        <v>0</v>
      </c>
      <c r="AB674" s="66">
        <v>0</v>
      </c>
      <c r="AC674" s="66">
        <v>5</v>
      </c>
      <c r="AD674" s="66">
        <v>0</v>
      </c>
      <c r="AE674" s="66">
        <v>0</v>
      </c>
      <c r="AF674" s="66">
        <v>0</v>
      </c>
      <c r="AG674" s="66" t="str">
        <f>VLOOKUP(BHRAF201920[[#This Row],[OrgID]],'Practice Panel'!$A$14:$F$129,4,FALSE)</f>
        <v>Redbridge</v>
      </c>
      <c r="AH674" s="66" t="str">
        <f>VLOOKUP(BHRAF201920[[#This Row],[OrgID]],'Practice Panel'!$A$14:$F$129,6,FALSE)</f>
        <v>Seven Kings</v>
      </c>
    </row>
    <row r="675" spans="1:34" x14ac:dyDescent="0.25">
      <c r="A675" s="1" t="s">
        <v>369</v>
      </c>
      <c r="B675" s="65">
        <v>44166</v>
      </c>
      <c r="C675" s="65">
        <v>44167</v>
      </c>
      <c r="D675" s="1" t="s">
        <v>30</v>
      </c>
      <c r="E675" s="66">
        <v>1249</v>
      </c>
      <c r="F675" s="66">
        <v>88</v>
      </c>
      <c r="G675" s="66">
        <v>88</v>
      </c>
      <c r="H675" s="1">
        <v>0</v>
      </c>
      <c r="I675" s="66">
        <v>0</v>
      </c>
      <c r="J675" s="66">
        <v>5</v>
      </c>
      <c r="K675" s="66">
        <v>4</v>
      </c>
      <c r="L675" s="66">
        <v>4</v>
      </c>
      <c r="M675" s="66">
        <v>4</v>
      </c>
      <c r="N675" s="66">
        <v>0</v>
      </c>
      <c r="O675" s="66">
        <v>5</v>
      </c>
      <c r="P675" s="66">
        <v>4</v>
      </c>
      <c r="Q675" s="66">
        <v>4</v>
      </c>
      <c r="R675" s="66">
        <v>4</v>
      </c>
      <c r="S675" s="66">
        <v>0</v>
      </c>
      <c r="T675" s="66">
        <v>0</v>
      </c>
      <c r="U675" s="66">
        <v>5</v>
      </c>
      <c r="V675" s="66">
        <v>4</v>
      </c>
      <c r="W675" s="66">
        <v>5</v>
      </c>
      <c r="X675" s="66">
        <v>4</v>
      </c>
      <c r="Y675" s="66">
        <v>4</v>
      </c>
      <c r="Z675" s="66">
        <v>5</v>
      </c>
      <c r="AA675" s="66">
        <v>0</v>
      </c>
      <c r="AB675" s="66">
        <v>1</v>
      </c>
      <c r="AC675" s="66">
        <v>6</v>
      </c>
      <c r="AD675" s="66">
        <v>3</v>
      </c>
      <c r="AE675" s="66">
        <v>4</v>
      </c>
      <c r="AF675" s="66">
        <v>0</v>
      </c>
      <c r="AG675" s="66" t="str">
        <f>VLOOKUP(BHRAF201920[[#This Row],[OrgID]],'Practice Panel'!$A$14:$F$129,4,FALSE)</f>
        <v>Redbridge</v>
      </c>
      <c r="AH675" s="66" t="str">
        <f>VLOOKUP(BHRAF201920[[#This Row],[OrgID]],'Practice Panel'!$A$14:$F$129,6,FALSE)</f>
        <v>Cranbrook</v>
      </c>
    </row>
    <row r="676" spans="1:34" x14ac:dyDescent="0.25">
      <c r="A676" s="1" t="s">
        <v>369</v>
      </c>
      <c r="B676" s="65">
        <v>44166</v>
      </c>
      <c r="C676" s="65">
        <v>44167</v>
      </c>
      <c r="D676" s="1" t="s">
        <v>324</v>
      </c>
      <c r="E676" s="66">
        <v>12890</v>
      </c>
      <c r="F676" s="66">
        <v>9</v>
      </c>
      <c r="G676" s="66">
        <v>9</v>
      </c>
      <c r="H676" s="1">
        <v>0</v>
      </c>
      <c r="I676" s="66">
        <v>0</v>
      </c>
      <c r="J676" s="66">
        <v>3</v>
      </c>
      <c r="K676" s="66">
        <v>2</v>
      </c>
      <c r="L676" s="66">
        <v>2</v>
      </c>
      <c r="M676" s="66">
        <v>3</v>
      </c>
      <c r="N676" s="66">
        <v>0</v>
      </c>
      <c r="O676" s="66">
        <v>3</v>
      </c>
      <c r="P676" s="66">
        <v>1</v>
      </c>
      <c r="Q676" s="66">
        <v>2</v>
      </c>
      <c r="R676" s="66">
        <v>3</v>
      </c>
      <c r="S676" s="66">
        <v>1</v>
      </c>
      <c r="T676" s="66">
        <v>1</v>
      </c>
      <c r="U676" s="66">
        <v>1</v>
      </c>
      <c r="V676" s="66">
        <v>0</v>
      </c>
      <c r="W676" s="66">
        <v>2</v>
      </c>
      <c r="X676" s="66">
        <v>2</v>
      </c>
      <c r="Y676" s="66">
        <v>2</v>
      </c>
      <c r="Z676" s="66">
        <v>2</v>
      </c>
      <c r="AA676" s="66">
        <v>0</v>
      </c>
      <c r="AB676" s="66">
        <v>0</v>
      </c>
      <c r="AC676" s="66">
        <v>5</v>
      </c>
      <c r="AD676" s="66">
        <v>2</v>
      </c>
      <c r="AE676" s="66">
        <v>0</v>
      </c>
      <c r="AF676" s="66">
        <v>0</v>
      </c>
      <c r="AG676" s="66" t="str">
        <f>VLOOKUP(BHRAF201920[[#This Row],[OrgID]],'Practice Panel'!$A$14:$F$129,4,FALSE)</f>
        <v>Havering</v>
      </c>
      <c r="AH676" s="66" t="str">
        <f>VLOOKUP(BHRAF201920[[#This Row],[OrgID]],'Practice Panel'!$A$14:$F$129,6,FALSE)</f>
        <v>Havering North</v>
      </c>
    </row>
    <row r="677" spans="1:34" x14ac:dyDescent="0.25">
      <c r="A677" s="1" t="s">
        <v>369</v>
      </c>
      <c r="B677" s="65">
        <v>44166</v>
      </c>
      <c r="C677" s="65">
        <v>44167</v>
      </c>
      <c r="D677" s="1" t="s">
        <v>342</v>
      </c>
      <c r="E677" s="66">
        <v>1122</v>
      </c>
      <c r="F677" s="66">
        <v>4</v>
      </c>
      <c r="G677" s="66">
        <v>4</v>
      </c>
      <c r="H677" s="1">
        <v>0</v>
      </c>
      <c r="I677" s="66">
        <v>0</v>
      </c>
      <c r="J677" s="66">
        <v>2</v>
      </c>
      <c r="K677" s="66">
        <v>1</v>
      </c>
      <c r="L677" s="66">
        <v>2</v>
      </c>
      <c r="M677" s="66">
        <v>0</v>
      </c>
      <c r="N677" s="66">
        <v>0</v>
      </c>
      <c r="O677" s="66">
        <v>2</v>
      </c>
      <c r="P677" s="66">
        <v>1</v>
      </c>
      <c r="Q677" s="66">
        <v>1</v>
      </c>
      <c r="R677" s="66">
        <v>2</v>
      </c>
      <c r="S677" s="66">
        <v>0</v>
      </c>
      <c r="T677" s="66">
        <v>0</v>
      </c>
      <c r="U677" s="66">
        <v>1</v>
      </c>
      <c r="V677" s="66">
        <v>0</v>
      </c>
      <c r="W677" s="66">
        <v>2</v>
      </c>
      <c r="X677" s="66">
        <v>1</v>
      </c>
      <c r="Y677" s="66">
        <v>2</v>
      </c>
      <c r="Z677" s="66">
        <v>2</v>
      </c>
      <c r="AA677" s="66">
        <v>0</v>
      </c>
      <c r="AB677" s="66">
        <v>0</v>
      </c>
      <c r="AC677" s="66">
        <v>8</v>
      </c>
      <c r="AD677" s="66">
        <v>1</v>
      </c>
      <c r="AE677" s="66">
        <v>1</v>
      </c>
      <c r="AF677" s="66">
        <v>0</v>
      </c>
      <c r="AG677" s="66" t="str">
        <f>VLOOKUP(BHRAF201920[[#This Row],[OrgID]],'Practice Panel'!$A$14:$F$129,4,FALSE)</f>
        <v>Havering</v>
      </c>
      <c r="AH677" s="66" t="str">
        <f>VLOOKUP(BHRAF201920[[#This Row],[OrgID]],'Practice Panel'!$A$14:$F$129,6,FALSE)</f>
        <v>Havering South</v>
      </c>
    </row>
    <row r="678" spans="1:34" x14ac:dyDescent="0.25">
      <c r="A678" s="1" t="s">
        <v>369</v>
      </c>
      <c r="B678" s="65">
        <v>44166</v>
      </c>
      <c r="C678" s="65">
        <v>44167</v>
      </c>
      <c r="D678" s="1" t="s">
        <v>79</v>
      </c>
      <c r="E678" s="66">
        <v>3426</v>
      </c>
      <c r="F678" s="66">
        <v>41</v>
      </c>
      <c r="G678" s="66">
        <v>41</v>
      </c>
      <c r="H678" s="1">
        <v>0</v>
      </c>
      <c r="I678" s="66">
        <v>0</v>
      </c>
      <c r="J678" s="66">
        <v>5</v>
      </c>
      <c r="K678" s="66">
        <v>4</v>
      </c>
      <c r="L678" s="66">
        <v>4</v>
      </c>
      <c r="M678" s="66">
        <v>4</v>
      </c>
      <c r="N678" s="66">
        <v>0</v>
      </c>
      <c r="O678" s="66">
        <v>5</v>
      </c>
      <c r="P678" s="66">
        <v>5</v>
      </c>
      <c r="Q678" s="66">
        <v>5</v>
      </c>
      <c r="R678" s="66">
        <v>4</v>
      </c>
      <c r="S678" s="66">
        <v>2</v>
      </c>
      <c r="T678" s="66">
        <v>0</v>
      </c>
      <c r="U678" s="66">
        <v>3</v>
      </c>
      <c r="V678" s="66">
        <v>3</v>
      </c>
      <c r="W678" s="66">
        <v>5</v>
      </c>
      <c r="X678" s="66">
        <v>4</v>
      </c>
      <c r="Y678" s="66">
        <v>4</v>
      </c>
      <c r="Z678" s="66">
        <v>4</v>
      </c>
      <c r="AA678" s="66">
        <v>4</v>
      </c>
      <c r="AB678" s="66">
        <v>0</v>
      </c>
      <c r="AC678" s="66">
        <v>6</v>
      </c>
      <c r="AD678" s="66">
        <v>3</v>
      </c>
      <c r="AE678" s="66">
        <v>3</v>
      </c>
      <c r="AF678" s="66">
        <v>0</v>
      </c>
      <c r="AG678" s="66" t="str">
        <f>VLOOKUP(BHRAF201920[[#This Row],[OrgID]],'Practice Panel'!$A$14:$F$129,4,FALSE)</f>
        <v>Redbridge</v>
      </c>
      <c r="AH678" s="66" t="str">
        <f>VLOOKUP(BHRAF201920[[#This Row],[OrgID]],'Practice Panel'!$A$14:$F$129,6,FALSE)</f>
        <v>Wanstead &amp; Woodford</v>
      </c>
    </row>
    <row r="679" spans="1:34" x14ac:dyDescent="0.25">
      <c r="A679" s="1" t="s">
        <v>369</v>
      </c>
      <c r="B679" s="65">
        <v>44166</v>
      </c>
      <c r="C679" s="65">
        <v>44167</v>
      </c>
      <c r="D679" s="1" t="s">
        <v>270</v>
      </c>
      <c r="E679" s="66">
        <v>770</v>
      </c>
      <c r="F679" s="66">
        <v>4</v>
      </c>
      <c r="G679" s="66">
        <v>4</v>
      </c>
      <c r="H679" s="1">
        <v>0</v>
      </c>
      <c r="I679" s="66">
        <v>0</v>
      </c>
      <c r="J679" s="66">
        <v>5</v>
      </c>
      <c r="K679" s="66">
        <v>5</v>
      </c>
      <c r="L679" s="66">
        <v>5</v>
      </c>
      <c r="M679" s="66">
        <v>5</v>
      </c>
      <c r="N679" s="66">
        <v>0</v>
      </c>
      <c r="O679" s="66">
        <v>5</v>
      </c>
      <c r="P679" s="66">
        <v>5</v>
      </c>
      <c r="Q679" s="66">
        <v>2</v>
      </c>
      <c r="R679" s="66">
        <v>5</v>
      </c>
      <c r="S679" s="66">
        <v>0</v>
      </c>
      <c r="T679" s="66">
        <v>0</v>
      </c>
      <c r="U679" s="66">
        <v>0</v>
      </c>
      <c r="V679" s="66">
        <v>0</v>
      </c>
      <c r="W679" s="66">
        <v>4</v>
      </c>
      <c r="X679" s="66">
        <v>2</v>
      </c>
      <c r="Y679" s="66">
        <v>2</v>
      </c>
      <c r="Z679" s="66">
        <v>3</v>
      </c>
      <c r="AA679" s="66">
        <v>0</v>
      </c>
      <c r="AB679" s="66">
        <v>0</v>
      </c>
      <c r="AC679" s="66">
        <v>5</v>
      </c>
      <c r="AD679" s="66">
        <v>5</v>
      </c>
      <c r="AE679" s="66">
        <v>0</v>
      </c>
      <c r="AF679" s="66">
        <v>0</v>
      </c>
      <c r="AG679" s="66" t="str">
        <f>VLOOKUP(BHRAF201920[[#This Row],[OrgID]],'Practice Panel'!$A$14:$F$129,4,FALSE)</f>
        <v>Barking</v>
      </c>
      <c r="AH679" s="66" t="str">
        <f>VLOOKUP(BHRAF201920[[#This Row],[OrgID]],'Practice Panel'!$A$14:$F$129,6,FALSE)</f>
        <v>North</v>
      </c>
    </row>
    <row r="680" spans="1:34" x14ac:dyDescent="0.25">
      <c r="A680" s="1" t="s">
        <v>369</v>
      </c>
      <c r="B680" s="65">
        <v>44166</v>
      </c>
      <c r="C680" s="65">
        <v>44167</v>
      </c>
      <c r="D680" s="1" t="s">
        <v>32</v>
      </c>
      <c r="E680" s="66">
        <v>974</v>
      </c>
      <c r="F680" s="66">
        <v>12</v>
      </c>
      <c r="G680" s="66">
        <v>12</v>
      </c>
      <c r="H680" s="1">
        <v>0</v>
      </c>
      <c r="I680" s="66">
        <v>0</v>
      </c>
      <c r="J680" s="66">
        <v>2</v>
      </c>
      <c r="K680" s="66">
        <v>2</v>
      </c>
      <c r="L680" s="66">
        <v>2</v>
      </c>
      <c r="M680" s="66">
        <v>2</v>
      </c>
      <c r="N680" s="66">
        <v>0</v>
      </c>
      <c r="O680" s="66">
        <v>2</v>
      </c>
      <c r="P680" s="66">
        <v>2</v>
      </c>
      <c r="Q680" s="66">
        <v>2</v>
      </c>
      <c r="R680" s="66">
        <v>2</v>
      </c>
      <c r="S680" s="66">
        <v>1</v>
      </c>
      <c r="T680" s="66">
        <v>0</v>
      </c>
      <c r="U680" s="66">
        <v>1</v>
      </c>
      <c r="V680" s="66">
        <v>1</v>
      </c>
      <c r="W680" s="66">
        <v>2</v>
      </c>
      <c r="X680" s="66">
        <v>2</v>
      </c>
      <c r="Y680" s="66">
        <v>1</v>
      </c>
      <c r="Z680" s="66">
        <v>2</v>
      </c>
      <c r="AA680" s="66">
        <v>0</v>
      </c>
      <c r="AB680" s="66">
        <v>0</v>
      </c>
      <c r="AC680" s="66">
        <v>3</v>
      </c>
      <c r="AD680" s="66">
        <v>2</v>
      </c>
      <c r="AE680" s="66">
        <v>1</v>
      </c>
      <c r="AF680" s="66">
        <v>0</v>
      </c>
      <c r="AG680" s="66" t="str">
        <f>VLOOKUP(BHRAF201920[[#This Row],[OrgID]],'Practice Panel'!$A$14:$F$129,4,FALSE)</f>
        <v>Redbridge</v>
      </c>
      <c r="AH680" s="66" t="str">
        <f>VLOOKUP(BHRAF201920[[#This Row],[OrgID]],'Practice Panel'!$A$14:$F$129,6,FALSE)</f>
        <v>Cranbrook</v>
      </c>
    </row>
    <row r="681" spans="1:34" x14ac:dyDescent="0.25">
      <c r="A681" s="1" t="s">
        <v>369</v>
      </c>
      <c r="B681" s="65">
        <v>44166</v>
      </c>
      <c r="C681" s="65">
        <v>44167</v>
      </c>
      <c r="D681" s="1" t="s">
        <v>332</v>
      </c>
      <c r="E681" s="66">
        <v>2055</v>
      </c>
      <c r="F681" s="66">
        <v>100</v>
      </c>
      <c r="G681" s="66">
        <v>99</v>
      </c>
      <c r="H681" s="1">
        <v>1</v>
      </c>
      <c r="I681" s="66">
        <v>0</v>
      </c>
      <c r="J681" s="66">
        <v>8</v>
      </c>
      <c r="K681" s="66">
        <v>5</v>
      </c>
      <c r="L681" s="66">
        <v>6</v>
      </c>
      <c r="M681" s="66">
        <v>4</v>
      </c>
      <c r="N681" s="66">
        <v>0</v>
      </c>
      <c r="O681" s="66">
        <v>7</v>
      </c>
      <c r="P681" s="66">
        <v>7</v>
      </c>
      <c r="Q681" s="66">
        <v>7</v>
      </c>
      <c r="R681" s="66">
        <v>7</v>
      </c>
      <c r="S681" s="66">
        <v>1</v>
      </c>
      <c r="T681" s="66">
        <v>0</v>
      </c>
      <c r="U681" s="66">
        <v>5</v>
      </c>
      <c r="V681" s="66">
        <v>5</v>
      </c>
      <c r="W681" s="66">
        <v>7</v>
      </c>
      <c r="X681" s="66">
        <v>7</v>
      </c>
      <c r="Y681" s="66">
        <v>7</v>
      </c>
      <c r="Z681" s="66">
        <v>7</v>
      </c>
      <c r="AA681" s="66">
        <v>7</v>
      </c>
      <c r="AB681" s="66">
        <v>0</v>
      </c>
      <c r="AC681" s="66">
        <v>14</v>
      </c>
      <c r="AD681" s="66">
        <v>4</v>
      </c>
      <c r="AE681" s="66">
        <v>5</v>
      </c>
      <c r="AF681" s="66">
        <v>4</v>
      </c>
      <c r="AG681" s="66" t="str">
        <f>VLOOKUP(BHRAF201920[[#This Row],[OrgID]],'Practice Panel'!$A$14:$F$129,4,FALSE)</f>
        <v>Havering</v>
      </c>
      <c r="AH681" s="66" t="str">
        <f>VLOOKUP(BHRAF201920[[#This Row],[OrgID]],'Practice Panel'!$A$14:$F$129,6,FALSE)</f>
        <v>Havering South</v>
      </c>
    </row>
    <row r="682" spans="1:34" x14ac:dyDescent="0.25">
      <c r="A682" s="1" t="s">
        <v>369</v>
      </c>
      <c r="B682" s="65">
        <v>44166</v>
      </c>
      <c r="C682" s="65">
        <v>44167</v>
      </c>
      <c r="D682" s="1" t="s">
        <v>346</v>
      </c>
      <c r="E682" s="66">
        <v>1030</v>
      </c>
      <c r="F682" s="66">
        <v>67</v>
      </c>
      <c r="G682" s="66">
        <v>67</v>
      </c>
      <c r="H682" s="1">
        <v>0</v>
      </c>
      <c r="I682" s="66">
        <v>0</v>
      </c>
      <c r="J682" s="66">
        <v>8</v>
      </c>
      <c r="K682" s="66">
        <v>8</v>
      </c>
      <c r="L682" s="66">
        <v>8</v>
      </c>
      <c r="M682" s="66">
        <v>8</v>
      </c>
      <c r="N682" s="66">
        <v>0</v>
      </c>
      <c r="O682" s="66">
        <v>8</v>
      </c>
      <c r="P682" s="66">
        <v>8</v>
      </c>
      <c r="Q682" s="66">
        <v>8</v>
      </c>
      <c r="R682" s="66">
        <v>8</v>
      </c>
      <c r="S682" s="66">
        <v>1</v>
      </c>
      <c r="T682" s="66">
        <v>0</v>
      </c>
      <c r="U682" s="66">
        <v>7</v>
      </c>
      <c r="V682" s="66">
        <v>7</v>
      </c>
      <c r="W682" s="66">
        <v>8</v>
      </c>
      <c r="X682" s="66">
        <v>7</v>
      </c>
      <c r="Y682" s="66">
        <v>7</v>
      </c>
      <c r="Z682" s="66">
        <v>7</v>
      </c>
      <c r="AA682" s="66">
        <v>7</v>
      </c>
      <c r="AB682" s="66">
        <v>0</v>
      </c>
      <c r="AC682" s="66">
        <v>8</v>
      </c>
      <c r="AD682" s="66">
        <v>8</v>
      </c>
      <c r="AE682" s="66">
        <v>7</v>
      </c>
      <c r="AF682" s="66">
        <v>3</v>
      </c>
      <c r="AG682" s="66" t="str">
        <f>VLOOKUP(BHRAF201920[[#This Row],[OrgID]],'Practice Panel'!$A$14:$F$129,4,FALSE)</f>
        <v>Havering</v>
      </c>
      <c r="AH682" s="66" t="str">
        <f>VLOOKUP(BHRAF201920[[#This Row],[OrgID]],'Practice Panel'!$A$14:$F$129,6,FALSE)</f>
        <v>Havering South</v>
      </c>
    </row>
    <row r="683" spans="1:34" x14ac:dyDescent="0.25">
      <c r="A683" s="1" t="s">
        <v>369</v>
      </c>
      <c r="B683" s="65">
        <v>44166</v>
      </c>
      <c r="C683" s="65">
        <v>44167</v>
      </c>
      <c r="D683" s="1" t="s">
        <v>300</v>
      </c>
      <c r="E683" s="66">
        <v>4887</v>
      </c>
      <c r="F683" s="66">
        <v>8</v>
      </c>
      <c r="G683" s="66">
        <v>8</v>
      </c>
      <c r="H683" s="1">
        <v>0</v>
      </c>
      <c r="I683" s="66">
        <v>0</v>
      </c>
      <c r="J683" s="66">
        <v>8</v>
      </c>
      <c r="K683" s="66">
        <v>8</v>
      </c>
      <c r="L683" s="66">
        <v>8</v>
      </c>
      <c r="M683" s="66">
        <v>8</v>
      </c>
      <c r="N683" s="66">
        <v>0</v>
      </c>
      <c r="O683" s="66">
        <v>8</v>
      </c>
      <c r="P683" s="66">
        <v>8</v>
      </c>
      <c r="Q683" s="66">
        <v>8</v>
      </c>
      <c r="R683" s="66">
        <v>8</v>
      </c>
      <c r="S683" s="66">
        <v>1</v>
      </c>
      <c r="T683" s="66">
        <v>0</v>
      </c>
      <c r="U683" s="66">
        <v>7</v>
      </c>
      <c r="V683" s="66">
        <v>5</v>
      </c>
      <c r="W683" s="66">
        <v>7</v>
      </c>
      <c r="X683" s="66">
        <v>6</v>
      </c>
      <c r="Y683" s="66">
        <v>5</v>
      </c>
      <c r="Z683" s="66">
        <v>7</v>
      </c>
      <c r="AA683" s="66">
        <v>1</v>
      </c>
      <c r="AB683" s="66">
        <v>2</v>
      </c>
      <c r="AC683" s="66">
        <v>12</v>
      </c>
      <c r="AD683" s="66">
        <v>8</v>
      </c>
      <c r="AE683" s="66">
        <v>6</v>
      </c>
      <c r="AF683" s="66">
        <v>2</v>
      </c>
      <c r="AG683" s="66" t="str">
        <f>VLOOKUP(BHRAF201920[[#This Row],[OrgID]],'Practice Panel'!$A$14:$F$129,4,FALSE)</f>
        <v>Havering</v>
      </c>
      <c r="AH683" s="66" t="str">
        <f>VLOOKUP(BHRAF201920[[#This Row],[OrgID]],'Practice Panel'!$A$14:$F$129,6,FALSE)</f>
        <v>Havering Marshall</v>
      </c>
    </row>
    <row r="684" spans="1:34" x14ac:dyDescent="0.25">
      <c r="A684" s="1" t="s">
        <v>369</v>
      </c>
      <c r="B684" s="65">
        <v>44166</v>
      </c>
      <c r="C684" s="65">
        <v>44167</v>
      </c>
      <c r="D684" s="1" t="s">
        <v>268</v>
      </c>
      <c r="E684" s="66">
        <v>853</v>
      </c>
      <c r="F684" s="66">
        <v>0</v>
      </c>
      <c r="G684" s="66">
        <v>0</v>
      </c>
      <c r="H684" s="1">
        <v>0</v>
      </c>
      <c r="I684" s="66">
        <v>0</v>
      </c>
      <c r="J684" s="66">
        <v>2</v>
      </c>
      <c r="K684" s="66">
        <v>2</v>
      </c>
      <c r="L684" s="66">
        <v>2</v>
      </c>
      <c r="M684" s="66">
        <v>2</v>
      </c>
      <c r="N684" s="66">
        <v>0</v>
      </c>
      <c r="O684" s="66">
        <v>2</v>
      </c>
      <c r="P684" s="66">
        <v>2</v>
      </c>
      <c r="Q684" s="66">
        <v>2</v>
      </c>
      <c r="R684" s="66">
        <v>2</v>
      </c>
      <c r="S684" s="66">
        <v>0</v>
      </c>
      <c r="T684" s="66">
        <v>0</v>
      </c>
      <c r="U684" s="66">
        <v>2</v>
      </c>
      <c r="V684" s="66">
        <v>2</v>
      </c>
      <c r="W684" s="66">
        <v>2</v>
      </c>
      <c r="X684" s="66">
        <v>2</v>
      </c>
      <c r="Y684" s="66">
        <v>2</v>
      </c>
      <c r="Z684" s="66">
        <v>2</v>
      </c>
      <c r="AA684" s="66">
        <v>1</v>
      </c>
      <c r="AB684" s="66">
        <v>0</v>
      </c>
      <c r="AC684" s="66">
        <v>2</v>
      </c>
      <c r="AD684" s="66">
        <v>2</v>
      </c>
      <c r="AE684" s="66">
        <v>2</v>
      </c>
      <c r="AF684" s="66">
        <v>2</v>
      </c>
      <c r="AG684" s="66" t="str">
        <f>VLOOKUP(BHRAF201920[[#This Row],[OrgID]],'Practice Panel'!$A$14:$F$129,4,FALSE)</f>
        <v>Barking</v>
      </c>
      <c r="AH684" s="66" t="str">
        <f>VLOOKUP(BHRAF201920[[#This Row],[OrgID]],'Practice Panel'!$A$14:$F$129,6,FALSE)</f>
        <v>North</v>
      </c>
    </row>
    <row r="685" spans="1:34" x14ac:dyDescent="0.25">
      <c r="A685" s="1" t="s">
        <v>369</v>
      </c>
      <c r="B685" s="65">
        <v>44166</v>
      </c>
      <c r="C685" s="65">
        <v>44167</v>
      </c>
      <c r="D685" s="1" t="s">
        <v>354</v>
      </c>
      <c r="E685" s="66">
        <v>1182</v>
      </c>
      <c r="F685" s="66">
        <v>7</v>
      </c>
      <c r="G685" s="66">
        <v>7</v>
      </c>
      <c r="H685" s="1">
        <v>0</v>
      </c>
      <c r="I685" s="66">
        <v>0</v>
      </c>
      <c r="J685" s="66">
        <v>8</v>
      </c>
      <c r="K685" s="66">
        <v>8</v>
      </c>
      <c r="L685" s="66">
        <v>8</v>
      </c>
      <c r="M685" s="66">
        <v>8</v>
      </c>
      <c r="N685" s="66">
        <v>0</v>
      </c>
      <c r="O685" s="66">
        <v>8</v>
      </c>
      <c r="P685" s="66">
        <v>8</v>
      </c>
      <c r="Q685" s="66">
        <v>8</v>
      </c>
      <c r="R685" s="66">
        <v>8</v>
      </c>
      <c r="S685" s="66">
        <v>1</v>
      </c>
      <c r="T685" s="66">
        <v>0</v>
      </c>
      <c r="U685" s="66">
        <v>7</v>
      </c>
      <c r="V685" s="66">
        <v>7</v>
      </c>
      <c r="W685" s="66">
        <v>6</v>
      </c>
      <c r="X685" s="66">
        <v>5</v>
      </c>
      <c r="Y685" s="66">
        <v>5</v>
      </c>
      <c r="Z685" s="66">
        <v>5</v>
      </c>
      <c r="AA685" s="66">
        <v>4</v>
      </c>
      <c r="AB685" s="66">
        <v>0</v>
      </c>
      <c r="AC685" s="66">
        <v>8</v>
      </c>
      <c r="AD685" s="66">
        <v>8</v>
      </c>
      <c r="AE685" s="66">
        <v>7</v>
      </c>
      <c r="AF685" s="66">
        <v>3</v>
      </c>
      <c r="AG685" s="66" t="str">
        <f>VLOOKUP(BHRAF201920[[#This Row],[OrgID]],'Practice Panel'!$A$14:$F$129,4,FALSE)</f>
        <v>Havering</v>
      </c>
      <c r="AH685" s="66" t="str">
        <f>VLOOKUP(BHRAF201920[[#This Row],[OrgID]],'Practice Panel'!$A$14:$F$129,6,FALSE)</f>
        <v>Havering South</v>
      </c>
    </row>
    <row r="686" spans="1:34" x14ac:dyDescent="0.25">
      <c r="A686" s="1" t="s">
        <v>369</v>
      </c>
      <c r="B686" s="65">
        <v>44166</v>
      </c>
      <c r="C686" s="65">
        <v>44167</v>
      </c>
      <c r="D686" s="1" t="s">
        <v>77</v>
      </c>
      <c r="E686" s="66">
        <v>3781</v>
      </c>
      <c r="F686" s="66">
        <v>19</v>
      </c>
      <c r="G686" s="66">
        <v>19</v>
      </c>
      <c r="H686" s="1">
        <v>0</v>
      </c>
      <c r="I686" s="66">
        <v>0</v>
      </c>
      <c r="J686" s="66">
        <v>10</v>
      </c>
      <c r="K686" s="66">
        <v>7</v>
      </c>
      <c r="L686" s="66">
        <v>8</v>
      </c>
      <c r="M686" s="66">
        <v>10</v>
      </c>
      <c r="N686" s="66">
        <v>0</v>
      </c>
      <c r="O686" s="66">
        <v>10</v>
      </c>
      <c r="P686" s="66">
        <v>10</v>
      </c>
      <c r="Q686" s="66">
        <v>10</v>
      </c>
      <c r="R686" s="66">
        <v>10</v>
      </c>
      <c r="S686" s="66">
        <v>0</v>
      </c>
      <c r="T686" s="66">
        <v>0</v>
      </c>
      <c r="U686" s="66">
        <v>10</v>
      </c>
      <c r="V686" s="66">
        <v>10</v>
      </c>
      <c r="W686" s="66">
        <v>9</v>
      </c>
      <c r="X686" s="66">
        <v>9</v>
      </c>
      <c r="Y686" s="66">
        <v>5</v>
      </c>
      <c r="Z686" s="66">
        <v>9</v>
      </c>
      <c r="AA686" s="66">
        <v>6</v>
      </c>
      <c r="AB686" s="66">
        <v>2</v>
      </c>
      <c r="AC686" s="66">
        <v>15</v>
      </c>
      <c r="AD686" s="66">
        <v>5</v>
      </c>
      <c r="AE686" s="66">
        <v>10</v>
      </c>
      <c r="AF686" s="66">
        <v>5</v>
      </c>
      <c r="AG686" s="66" t="str">
        <f>VLOOKUP(BHRAF201920[[#This Row],[OrgID]],'Practice Panel'!$A$14:$F$129,4,FALSE)</f>
        <v>Redbridge</v>
      </c>
      <c r="AH686" s="66" t="str">
        <f>VLOOKUP(BHRAF201920[[#This Row],[OrgID]],'Practice Panel'!$A$14:$F$129,6,FALSE)</f>
        <v>Wanstead &amp; Woodford</v>
      </c>
    </row>
    <row r="687" spans="1:34" x14ac:dyDescent="0.25">
      <c r="A687" s="1" t="s">
        <v>369</v>
      </c>
      <c r="B687" s="65">
        <v>44166</v>
      </c>
      <c r="C687" s="65"/>
      <c r="D687" s="1" t="s">
        <v>256</v>
      </c>
      <c r="E687" s="66">
        <v>583</v>
      </c>
      <c r="F687" s="66">
        <v>152</v>
      </c>
      <c r="G687" s="66">
        <v>145</v>
      </c>
      <c r="H687" s="1">
        <v>7</v>
      </c>
      <c r="I687" s="66">
        <v>1</v>
      </c>
      <c r="J687" s="66">
        <v>0</v>
      </c>
      <c r="K687" s="66">
        <v>0</v>
      </c>
      <c r="L687" s="66">
        <v>0</v>
      </c>
      <c r="M687" s="66">
        <v>0</v>
      </c>
      <c r="N687" s="66">
        <v>0</v>
      </c>
      <c r="O687" s="66">
        <v>0</v>
      </c>
      <c r="P687" s="66">
        <v>0</v>
      </c>
      <c r="Q687" s="66">
        <v>0</v>
      </c>
      <c r="R687" s="66">
        <v>0</v>
      </c>
      <c r="S687" s="66">
        <v>0</v>
      </c>
      <c r="T687" s="66">
        <v>0</v>
      </c>
      <c r="U687" s="66">
        <v>1</v>
      </c>
      <c r="V687" s="66">
        <v>0</v>
      </c>
      <c r="W687" s="66">
        <v>0</v>
      </c>
      <c r="X687" s="66">
        <v>0</v>
      </c>
      <c r="Y687" s="66">
        <v>0</v>
      </c>
      <c r="Z687" s="66">
        <v>0</v>
      </c>
      <c r="AA687" s="66">
        <v>0</v>
      </c>
      <c r="AB687" s="66">
        <v>0</v>
      </c>
      <c r="AC687" s="66">
        <v>10</v>
      </c>
      <c r="AD687" s="66">
        <v>0</v>
      </c>
      <c r="AE687" s="66">
        <v>0</v>
      </c>
      <c r="AF687" s="66">
        <v>0</v>
      </c>
      <c r="AG687" s="66" t="str">
        <f>VLOOKUP(BHRAF201920[[#This Row],[OrgID]],'Practice Panel'!$A$14:$F$129,4,FALSE)</f>
        <v>Barking</v>
      </c>
      <c r="AH687" s="66" t="str">
        <f>VLOOKUP(BHRAF201920[[#This Row],[OrgID]],'Practice Panel'!$A$14:$F$129,6,FALSE)</f>
        <v>West One</v>
      </c>
    </row>
    <row r="688" spans="1:34" x14ac:dyDescent="0.25">
      <c r="A688" s="1" t="s">
        <v>369</v>
      </c>
      <c r="B688" s="65">
        <v>44166</v>
      </c>
      <c r="C688" s="65"/>
      <c r="D688" s="1" t="s">
        <v>74</v>
      </c>
      <c r="E688" s="66">
        <v>506</v>
      </c>
      <c r="F688" s="66">
        <v>15</v>
      </c>
      <c r="G688" s="66">
        <v>15</v>
      </c>
      <c r="H688" s="1">
        <v>0</v>
      </c>
      <c r="I688" s="66">
        <v>0</v>
      </c>
      <c r="J688" s="66">
        <v>0</v>
      </c>
      <c r="K688" s="66">
        <v>0</v>
      </c>
      <c r="L688" s="66">
        <v>0</v>
      </c>
      <c r="M688" s="66">
        <v>0</v>
      </c>
      <c r="N688" s="66">
        <v>0</v>
      </c>
      <c r="O688" s="66">
        <v>0</v>
      </c>
      <c r="P688" s="66">
        <v>0</v>
      </c>
      <c r="Q688" s="66">
        <v>0</v>
      </c>
      <c r="R688" s="66">
        <v>0</v>
      </c>
      <c r="S688" s="66">
        <v>0</v>
      </c>
      <c r="T688" s="66">
        <v>0</v>
      </c>
      <c r="U688" s="66">
        <v>0</v>
      </c>
      <c r="V688" s="66">
        <v>0</v>
      </c>
      <c r="W688" s="66">
        <v>0</v>
      </c>
      <c r="X688" s="66">
        <v>0</v>
      </c>
      <c r="Y688" s="66">
        <v>0</v>
      </c>
      <c r="Z688" s="66">
        <v>0</v>
      </c>
      <c r="AA688" s="66">
        <v>0</v>
      </c>
      <c r="AB688" s="66">
        <v>0</v>
      </c>
      <c r="AC688" s="66">
        <v>8</v>
      </c>
      <c r="AD688" s="66">
        <v>0</v>
      </c>
      <c r="AE688" s="66">
        <v>0</v>
      </c>
      <c r="AF688" s="66">
        <v>0</v>
      </c>
      <c r="AG688" s="66" t="str">
        <f>VLOOKUP(BHRAF201920[[#This Row],[OrgID]],'Practice Panel'!$A$14:$F$129,4,FALSE)</f>
        <v>Redbridge</v>
      </c>
      <c r="AH688" s="66" t="str">
        <f>VLOOKUP(BHRAF201920[[#This Row],[OrgID]],'Practice Panel'!$A$14:$F$129,6,FALSE)</f>
        <v>Wanstead &amp; Woodford</v>
      </c>
    </row>
    <row r="689" spans="1:34" x14ac:dyDescent="0.25">
      <c r="A689" s="1" t="s">
        <v>369</v>
      </c>
      <c r="B689" s="65">
        <v>44166</v>
      </c>
      <c r="C689" s="65"/>
      <c r="D689" s="1" t="s">
        <v>106</v>
      </c>
      <c r="E689" s="66">
        <v>803</v>
      </c>
      <c r="F689" s="66">
        <v>164</v>
      </c>
      <c r="G689" s="66">
        <v>164</v>
      </c>
      <c r="H689" s="1">
        <v>0</v>
      </c>
      <c r="I689" s="66">
        <v>0</v>
      </c>
      <c r="J689" s="66">
        <v>0</v>
      </c>
      <c r="K689" s="66">
        <v>0</v>
      </c>
      <c r="L689" s="66">
        <v>0</v>
      </c>
      <c r="M689" s="66">
        <v>0</v>
      </c>
      <c r="N689" s="66">
        <v>0</v>
      </c>
      <c r="O689" s="66">
        <v>0</v>
      </c>
      <c r="P689" s="66">
        <v>0</v>
      </c>
      <c r="Q689" s="66">
        <v>0</v>
      </c>
      <c r="R689" s="66">
        <v>0</v>
      </c>
      <c r="S689" s="66">
        <v>0</v>
      </c>
      <c r="T689" s="66">
        <v>0</v>
      </c>
      <c r="U689" s="66">
        <v>0</v>
      </c>
      <c r="V689" s="66">
        <v>0</v>
      </c>
      <c r="W689" s="66">
        <v>0</v>
      </c>
      <c r="X689" s="66">
        <v>0</v>
      </c>
      <c r="Y689" s="66">
        <v>0</v>
      </c>
      <c r="Z689" s="66">
        <v>0</v>
      </c>
      <c r="AA689" s="66">
        <v>0</v>
      </c>
      <c r="AB689" s="66">
        <v>0</v>
      </c>
      <c r="AC689" s="66">
        <v>3</v>
      </c>
      <c r="AD689" s="66">
        <v>0</v>
      </c>
      <c r="AE689" s="66">
        <v>0</v>
      </c>
      <c r="AF689" s="66">
        <v>0</v>
      </c>
      <c r="AG689" s="66" t="str">
        <f>VLOOKUP(BHRAF201920[[#This Row],[OrgID]],'Practice Panel'!$A$14:$F$129,4,FALSE)</f>
        <v>Redbridge</v>
      </c>
      <c r="AH689" s="66" t="str">
        <f>VLOOKUP(BHRAF201920[[#This Row],[OrgID]],'Practice Panel'!$A$14:$F$129,6,FALSE)</f>
        <v>Loxford</v>
      </c>
    </row>
    <row r="690" spans="1:34" x14ac:dyDescent="0.25">
      <c r="A690" s="1" t="s">
        <v>369</v>
      </c>
      <c r="B690" s="65">
        <v>44166</v>
      </c>
      <c r="C690" s="65"/>
      <c r="D690" s="1" t="s">
        <v>104</v>
      </c>
      <c r="E690" s="66">
        <v>415</v>
      </c>
      <c r="F690" s="66">
        <v>123</v>
      </c>
      <c r="G690" s="66">
        <v>121</v>
      </c>
      <c r="H690" s="1">
        <v>2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66">
        <v>0</v>
      </c>
      <c r="Z690" s="66">
        <v>0</v>
      </c>
      <c r="AA690" s="66">
        <v>0</v>
      </c>
      <c r="AB690" s="66">
        <v>0</v>
      </c>
      <c r="AC690" s="66">
        <v>3</v>
      </c>
      <c r="AD690" s="66">
        <v>0</v>
      </c>
      <c r="AE690" s="66">
        <v>0</v>
      </c>
      <c r="AF690" s="66">
        <v>0</v>
      </c>
      <c r="AG690" s="66" t="str">
        <f>VLOOKUP(BHRAF201920[[#This Row],[OrgID]],'Practice Panel'!$A$14:$F$129,4,FALSE)</f>
        <v>Redbridge</v>
      </c>
      <c r="AH690" s="66" t="str">
        <f>VLOOKUP(BHRAF201920[[#This Row],[OrgID]],'Practice Panel'!$A$14:$F$129,6,FALSE)</f>
        <v>Loxford</v>
      </c>
    </row>
    <row r="691" spans="1:34" x14ac:dyDescent="0.25">
      <c r="A691" s="1" t="s">
        <v>369</v>
      </c>
      <c r="B691" s="65">
        <v>44166</v>
      </c>
      <c r="C691" s="65"/>
      <c r="D691" s="1" t="s">
        <v>40</v>
      </c>
      <c r="E691" s="66">
        <v>331</v>
      </c>
      <c r="F691" s="66">
        <v>38</v>
      </c>
      <c r="G691" s="66">
        <v>38</v>
      </c>
      <c r="H691" s="1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66">
        <v>0</v>
      </c>
      <c r="Z691" s="66">
        <v>0</v>
      </c>
      <c r="AA691" s="66">
        <v>0</v>
      </c>
      <c r="AB691" s="66">
        <v>0</v>
      </c>
      <c r="AC691" s="66">
        <v>2</v>
      </c>
      <c r="AD691" s="66">
        <v>0</v>
      </c>
      <c r="AE691" s="66">
        <v>0</v>
      </c>
      <c r="AF691" s="66">
        <v>0</v>
      </c>
      <c r="AG691" s="66" t="str">
        <f>VLOOKUP(BHRAF201920[[#This Row],[OrgID]],'Practice Panel'!$A$14:$F$129,4,FALSE)</f>
        <v>Redbridge</v>
      </c>
      <c r="AH691" s="66" t="str">
        <f>VLOOKUP(BHRAF201920[[#This Row],[OrgID]],'Practice Panel'!$A$14:$F$129,6,FALSE)</f>
        <v>Cranbrook</v>
      </c>
    </row>
    <row r="692" spans="1:34" x14ac:dyDescent="0.25">
      <c r="A692" s="1" t="s">
        <v>369</v>
      </c>
      <c r="B692" s="65">
        <v>44166</v>
      </c>
      <c r="C692" s="65"/>
      <c r="D692" s="1" t="s">
        <v>72</v>
      </c>
      <c r="E692" s="66">
        <v>369</v>
      </c>
      <c r="F692" s="66">
        <v>141</v>
      </c>
      <c r="G692" s="66">
        <v>141</v>
      </c>
      <c r="H692" s="1">
        <v>0</v>
      </c>
      <c r="I692" s="66">
        <v>0</v>
      </c>
      <c r="J692" s="66">
        <v>2</v>
      </c>
      <c r="K692" s="66">
        <v>2</v>
      </c>
      <c r="L692" s="66">
        <v>2</v>
      </c>
      <c r="M692" s="66">
        <v>2</v>
      </c>
      <c r="N692" s="66">
        <v>2</v>
      </c>
      <c r="O692" s="66">
        <v>2</v>
      </c>
      <c r="P692" s="66">
        <v>2</v>
      </c>
      <c r="Q692" s="66">
        <v>2</v>
      </c>
      <c r="R692" s="66">
        <v>2</v>
      </c>
      <c r="S692" s="66">
        <v>0</v>
      </c>
      <c r="T692" s="66">
        <v>0</v>
      </c>
      <c r="U692" s="66">
        <v>0</v>
      </c>
      <c r="V692" s="66">
        <v>0</v>
      </c>
      <c r="W692" s="66">
        <v>2</v>
      </c>
      <c r="X692" s="66">
        <v>1</v>
      </c>
      <c r="Y692" s="66">
        <v>1</v>
      </c>
      <c r="Z692" s="66">
        <v>1</v>
      </c>
      <c r="AA692" s="66">
        <v>0</v>
      </c>
      <c r="AB692" s="66">
        <v>0</v>
      </c>
      <c r="AC692" s="66">
        <v>3</v>
      </c>
      <c r="AD692" s="66">
        <v>2</v>
      </c>
      <c r="AE692" s="66">
        <v>0</v>
      </c>
      <c r="AF692" s="66">
        <v>0</v>
      </c>
      <c r="AG692" s="66" t="str">
        <f>VLOOKUP(BHRAF201920[[#This Row],[OrgID]],'Practice Panel'!$A$14:$F$129,4,FALSE)</f>
        <v>Redbridge</v>
      </c>
      <c r="AH692" s="66" t="str">
        <f>VLOOKUP(BHRAF201920[[#This Row],[OrgID]],'Practice Panel'!$A$14:$F$129,6,FALSE)</f>
        <v>Seven Kings</v>
      </c>
    </row>
    <row r="693" spans="1:34" x14ac:dyDescent="0.25">
      <c r="A693" s="1" t="s">
        <v>369</v>
      </c>
      <c r="B693" s="65">
        <v>44197</v>
      </c>
      <c r="C693" s="65"/>
      <c r="D693" s="1" t="s">
        <v>72</v>
      </c>
      <c r="E693" s="66">
        <v>372</v>
      </c>
      <c r="F693" s="66">
        <v>159</v>
      </c>
      <c r="G693" s="66">
        <v>159</v>
      </c>
      <c r="H693" s="1">
        <v>0</v>
      </c>
      <c r="I693" s="66">
        <v>0</v>
      </c>
      <c r="J693" s="66">
        <v>2</v>
      </c>
      <c r="K693" s="66">
        <v>2</v>
      </c>
      <c r="L693" s="66">
        <v>2</v>
      </c>
      <c r="M693" s="66">
        <v>2</v>
      </c>
      <c r="N693" s="66">
        <v>2</v>
      </c>
      <c r="O693" s="66">
        <v>2</v>
      </c>
      <c r="P693" s="66">
        <v>2</v>
      </c>
      <c r="Q693" s="66">
        <v>2</v>
      </c>
      <c r="R693" s="66">
        <v>2</v>
      </c>
      <c r="S693" s="66">
        <v>0</v>
      </c>
      <c r="T693" s="66">
        <v>0</v>
      </c>
      <c r="U693" s="66">
        <v>0</v>
      </c>
      <c r="V693" s="66">
        <v>0</v>
      </c>
      <c r="W693" s="66">
        <v>2</v>
      </c>
      <c r="X693" s="66">
        <v>1</v>
      </c>
      <c r="Y693" s="66">
        <v>1</v>
      </c>
      <c r="Z693" s="66">
        <v>1</v>
      </c>
      <c r="AA693" s="66">
        <v>0</v>
      </c>
      <c r="AB693" s="66">
        <v>1</v>
      </c>
      <c r="AC693" s="66">
        <v>3</v>
      </c>
      <c r="AD693" s="66">
        <v>2</v>
      </c>
      <c r="AE693" s="66">
        <v>0</v>
      </c>
      <c r="AF693" s="66">
        <v>0</v>
      </c>
      <c r="AG693" s="66" t="str">
        <f>VLOOKUP(BHRAF201920[[#This Row],[OrgID]],'Practice Panel'!$A$14:$F$129,4,FALSE)</f>
        <v>Redbridge</v>
      </c>
      <c r="AH693" s="66" t="str">
        <f>VLOOKUP(BHRAF201920[[#This Row],[OrgID]],'Practice Panel'!$A$14:$F$129,6,FALSE)</f>
        <v>Seven Kings</v>
      </c>
    </row>
    <row r="694" spans="1:34" x14ac:dyDescent="0.25">
      <c r="A694" s="1" t="s">
        <v>369</v>
      </c>
      <c r="B694" s="65">
        <v>44197</v>
      </c>
      <c r="C694" s="65"/>
      <c r="D694" s="1" t="s">
        <v>40</v>
      </c>
      <c r="E694" s="66">
        <v>329</v>
      </c>
      <c r="F694" s="66">
        <v>40</v>
      </c>
      <c r="G694" s="66">
        <v>40</v>
      </c>
      <c r="H694" s="1">
        <v>0</v>
      </c>
      <c r="I694" s="66">
        <v>0</v>
      </c>
      <c r="J694" s="66">
        <v>0</v>
      </c>
      <c r="K694" s="66">
        <v>0</v>
      </c>
      <c r="L694" s="66">
        <v>0</v>
      </c>
      <c r="M694" s="66">
        <v>0</v>
      </c>
      <c r="N694" s="66">
        <v>0</v>
      </c>
      <c r="O694" s="66">
        <v>0</v>
      </c>
      <c r="P694" s="66">
        <v>0</v>
      </c>
      <c r="Q694" s="66">
        <v>0</v>
      </c>
      <c r="R694" s="66">
        <v>0</v>
      </c>
      <c r="S694" s="66">
        <v>0</v>
      </c>
      <c r="T694" s="66">
        <v>0</v>
      </c>
      <c r="U694" s="66">
        <v>0</v>
      </c>
      <c r="V694" s="66">
        <v>0</v>
      </c>
      <c r="W694" s="66">
        <v>0</v>
      </c>
      <c r="X694" s="66">
        <v>0</v>
      </c>
      <c r="Y694" s="66">
        <v>0</v>
      </c>
      <c r="Z694" s="66">
        <v>0</v>
      </c>
      <c r="AA694" s="66">
        <v>0</v>
      </c>
      <c r="AB694" s="66">
        <v>0</v>
      </c>
      <c r="AC694" s="66">
        <v>1</v>
      </c>
      <c r="AD694" s="66">
        <v>0</v>
      </c>
      <c r="AE694" s="66">
        <v>0</v>
      </c>
      <c r="AF694" s="66">
        <v>0</v>
      </c>
      <c r="AG694" s="66" t="str">
        <f>VLOOKUP(BHRAF201920[[#This Row],[OrgID]],'Practice Panel'!$A$14:$F$129,4,FALSE)</f>
        <v>Redbridge</v>
      </c>
      <c r="AH694" s="66" t="str">
        <f>VLOOKUP(BHRAF201920[[#This Row],[OrgID]],'Practice Panel'!$A$14:$F$129,6,FALSE)</f>
        <v>Cranbrook</v>
      </c>
    </row>
    <row r="695" spans="1:34" x14ac:dyDescent="0.25">
      <c r="A695" s="1" t="s">
        <v>369</v>
      </c>
      <c r="B695" s="65">
        <v>44197</v>
      </c>
      <c r="C695" s="65"/>
      <c r="D695" s="1" t="s">
        <v>104</v>
      </c>
      <c r="E695" s="66">
        <v>414</v>
      </c>
      <c r="F695" s="66">
        <v>141</v>
      </c>
      <c r="G695" s="66">
        <v>139</v>
      </c>
      <c r="H695" s="1">
        <v>2</v>
      </c>
      <c r="I695" s="66">
        <v>0</v>
      </c>
      <c r="J695" s="66">
        <v>0</v>
      </c>
      <c r="K695" s="66">
        <v>0</v>
      </c>
      <c r="L695" s="66">
        <v>0</v>
      </c>
      <c r="M695" s="66">
        <v>0</v>
      </c>
      <c r="N695" s="66">
        <v>0</v>
      </c>
      <c r="O695" s="66">
        <v>0</v>
      </c>
      <c r="P695" s="66">
        <v>0</v>
      </c>
      <c r="Q695" s="66">
        <v>0</v>
      </c>
      <c r="R695" s="66">
        <v>0</v>
      </c>
      <c r="S695" s="66">
        <v>0</v>
      </c>
      <c r="T695" s="66">
        <v>0</v>
      </c>
      <c r="U695" s="66">
        <v>0</v>
      </c>
      <c r="V695" s="66">
        <v>0</v>
      </c>
      <c r="W695" s="66">
        <v>0</v>
      </c>
      <c r="X695" s="66">
        <v>0</v>
      </c>
      <c r="Y695" s="66">
        <v>0</v>
      </c>
      <c r="Z695" s="66">
        <v>0</v>
      </c>
      <c r="AA695" s="66">
        <v>0</v>
      </c>
      <c r="AB695" s="66">
        <v>0</v>
      </c>
      <c r="AC695" s="66">
        <v>5</v>
      </c>
      <c r="AD695" s="66">
        <v>0</v>
      </c>
      <c r="AE695" s="66">
        <v>0</v>
      </c>
      <c r="AF695" s="66">
        <v>0</v>
      </c>
      <c r="AG695" s="66" t="str">
        <f>VLOOKUP(BHRAF201920[[#This Row],[OrgID]],'Practice Panel'!$A$14:$F$129,4,FALSE)</f>
        <v>Redbridge</v>
      </c>
      <c r="AH695" s="66" t="str">
        <f>VLOOKUP(BHRAF201920[[#This Row],[OrgID]],'Practice Panel'!$A$14:$F$129,6,FALSE)</f>
        <v>Loxford</v>
      </c>
    </row>
    <row r="696" spans="1:34" x14ac:dyDescent="0.25">
      <c r="A696" s="1" t="s">
        <v>369</v>
      </c>
      <c r="B696" s="65">
        <v>44197</v>
      </c>
      <c r="C696" s="65"/>
      <c r="D696" s="1" t="s">
        <v>106</v>
      </c>
      <c r="E696" s="66">
        <v>799</v>
      </c>
      <c r="F696" s="66">
        <v>189</v>
      </c>
      <c r="G696" s="66">
        <v>188</v>
      </c>
      <c r="H696" s="1">
        <v>1</v>
      </c>
      <c r="I696" s="66">
        <v>0</v>
      </c>
      <c r="J696" s="66">
        <v>0</v>
      </c>
      <c r="K696" s="66">
        <v>0</v>
      </c>
      <c r="L696" s="66">
        <v>0</v>
      </c>
      <c r="M696" s="66">
        <v>0</v>
      </c>
      <c r="N696" s="66">
        <v>0</v>
      </c>
      <c r="O696" s="66">
        <v>0</v>
      </c>
      <c r="P696" s="66">
        <v>0</v>
      </c>
      <c r="Q696" s="66">
        <v>0</v>
      </c>
      <c r="R696" s="66">
        <v>0</v>
      </c>
      <c r="S696" s="66">
        <v>0</v>
      </c>
      <c r="T696" s="66">
        <v>0</v>
      </c>
      <c r="U696" s="66">
        <v>1</v>
      </c>
      <c r="V696" s="66">
        <v>0</v>
      </c>
      <c r="W696" s="66">
        <v>0</v>
      </c>
      <c r="X696" s="66">
        <v>0</v>
      </c>
      <c r="Y696" s="66">
        <v>0</v>
      </c>
      <c r="Z696" s="66">
        <v>0</v>
      </c>
      <c r="AA696" s="66">
        <v>0</v>
      </c>
      <c r="AB696" s="66">
        <v>0</v>
      </c>
      <c r="AC696" s="66">
        <v>3</v>
      </c>
      <c r="AD696" s="66">
        <v>0</v>
      </c>
      <c r="AE696" s="66">
        <v>1</v>
      </c>
      <c r="AF696" s="66">
        <v>0</v>
      </c>
      <c r="AG696" s="66" t="str">
        <f>VLOOKUP(BHRAF201920[[#This Row],[OrgID]],'Practice Panel'!$A$14:$F$129,4,FALSE)</f>
        <v>Redbridge</v>
      </c>
      <c r="AH696" s="66" t="str">
        <f>VLOOKUP(BHRAF201920[[#This Row],[OrgID]],'Practice Panel'!$A$14:$F$129,6,FALSE)</f>
        <v>Loxford</v>
      </c>
    </row>
    <row r="697" spans="1:34" x14ac:dyDescent="0.25">
      <c r="A697" s="1" t="s">
        <v>369</v>
      </c>
      <c r="B697" s="65">
        <v>44197</v>
      </c>
      <c r="C697" s="65"/>
      <c r="D697" s="1" t="s">
        <v>74</v>
      </c>
      <c r="E697" s="66">
        <v>510</v>
      </c>
      <c r="F697" s="66">
        <v>18</v>
      </c>
      <c r="G697" s="66">
        <v>18</v>
      </c>
      <c r="H697" s="1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66">
        <v>0</v>
      </c>
      <c r="Z697" s="66">
        <v>0</v>
      </c>
      <c r="AA697" s="66">
        <v>0</v>
      </c>
      <c r="AB697" s="66">
        <v>0</v>
      </c>
      <c r="AC697" s="66">
        <v>12</v>
      </c>
      <c r="AD697" s="66">
        <v>0</v>
      </c>
      <c r="AE697" s="66">
        <v>0</v>
      </c>
      <c r="AF697" s="66">
        <v>0</v>
      </c>
      <c r="AG697" s="66" t="str">
        <f>VLOOKUP(BHRAF201920[[#This Row],[OrgID]],'Practice Panel'!$A$14:$F$129,4,FALSE)</f>
        <v>Redbridge</v>
      </c>
      <c r="AH697" s="66" t="str">
        <f>VLOOKUP(BHRAF201920[[#This Row],[OrgID]],'Practice Panel'!$A$14:$F$129,6,FALSE)</f>
        <v>Wanstead &amp; Woodford</v>
      </c>
    </row>
    <row r="698" spans="1:34" x14ac:dyDescent="0.25">
      <c r="A698" s="1" t="s">
        <v>369</v>
      </c>
      <c r="B698" s="65">
        <v>44197</v>
      </c>
      <c r="C698" s="65">
        <v>44202</v>
      </c>
      <c r="D698" s="1" t="s">
        <v>332</v>
      </c>
      <c r="E698" s="66">
        <v>2058</v>
      </c>
      <c r="F698" s="66">
        <v>104</v>
      </c>
      <c r="G698" s="66">
        <v>103</v>
      </c>
      <c r="H698" s="1">
        <v>1</v>
      </c>
      <c r="I698" s="66">
        <v>0</v>
      </c>
      <c r="J698" s="66">
        <v>8</v>
      </c>
      <c r="K698" s="66">
        <v>5</v>
      </c>
      <c r="L698" s="66">
        <v>6</v>
      </c>
      <c r="M698" s="66">
        <v>4</v>
      </c>
      <c r="N698" s="66">
        <v>0</v>
      </c>
      <c r="O698" s="66">
        <v>7</v>
      </c>
      <c r="P698" s="66">
        <v>7</v>
      </c>
      <c r="Q698" s="66">
        <v>7</v>
      </c>
      <c r="R698" s="66">
        <v>7</v>
      </c>
      <c r="S698" s="66">
        <v>1</v>
      </c>
      <c r="T698" s="66">
        <v>0</v>
      </c>
      <c r="U698" s="66">
        <v>5</v>
      </c>
      <c r="V698" s="66">
        <v>5</v>
      </c>
      <c r="W698" s="66">
        <v>7</v>
      </c>
      <c r="X698" s="66">
        <v>7</v>
      </c>
      <c r="Y698" s="66">
        <v>7</v>
      </c>
      <c r="Z698" s="66">
        <v>7</v>
      </c>
      <c r="AA698" s="66">
        <v>7</v>
      </c>
      <c r="AB698" s="66">
        <v>0</v>
      </c>
      <c r="AC698" s="66">
        <v>15</v>
      </c>
      <c r="AD698" s="66">
        <v>4</v>
      </c>
      <c r="AE698" s="66">
        <v>5</v>
      </c>
      <c r="AF698" s="66">
        <v>4</v>
      </c>
      <c r="AG698" s="66" t="str">
        <f>VLOOKUP(BHRAF201920[[#This Row],[OrgID]],'Practice Panel'!$A$14:$F$129,4,FALSE)</f>
        <v>Havering</v>
      </c>
      <c r="AH698" s="66" t="str">
        <f>VLOOKUP(BHRAF201920[[#This Row],[OrgID]],'Practice Panel'!$A$14:$F$129,6,FALSE)</f>
        <v>Havering South</v>
      </c>
    </row>
    <row r="699" spans="1:34" x14ac:dyDescent="0.25">
      <c r="A699" s="1" t="s">
        <v>369</v>
      </c>
      <c r="B699" s="65">
        <v>44197</v>
      </c>
      <c r="C699" s="65">
        <v>44202</v>
      </c>
      <c r="D699" s="1" t="s">
        <v>346</v>
      </c>
      <c r="E699" s="66">
        <v>1035</v>
      </c>
      <c r="F699" s="66">
        <v>68</v>
      </c>
      <c r="G699" s="66">
        <v>68</v>
      </c>
      <c r="H699" s="1">
        <v>0</v>
      </c>
      <c r="I699" s="66">
        <v>0</v>
      </c>
      <c r="J699" s="66">
        <v>9</v>
      </c>
      <c r="K699" s="66">
        <v>9</v>
      </c>
      <c r="L699" s="66">
        <v>9</v>
      </c>
      <c r="M699" s="66">
        <v>9</v>
      </c>
      <c r="N699" s="66">
        <v>0</v>
      </c>
      <c r="O699" s="66">
        <v>9</v>
      </c>
      <c r="P699" s="66">
        <v>9</v>
      </c>
      <c r="Q699" s="66">
        <v>9</v>
      </c>
      <c r="R699" s="66">
        <v>9</v>
      </c>
      <c r="S699" s="66">
        <v>1</v>
      </c>
      <c r="T699" s="66">
        <v>0</v>
      </c>
      <c r="U699" s="66">
        <v>8</v>
      </c>
      <c r="V699" s="66">
        <v>7</v>
      </c>
      <c r="W699" s="66">
        <v>8</v>
      </c>
      <c r="X699" s="66">
        <v>7</v>
      </c>
      <c r="Y699" s="66">
        <v>7</v>
      </c>
      <c r="Z699" s="66">
        <v>7</v>
      </c>
      <c r="AA699" s="66">
        <v>7</v>
      </c>
      <c r="AB699" s="66">
        <v>0</v>
      </c>
      <c r="AC699" s="66">
        <v>9</v>
      </c>
      <c r="AD699" s="66">
        <v>9</v>
      </c>
      <c r="AE699" s="66">
        <v>8</v>
      </c>
      <c r="AF699" s="66">
        <v>4</v>
      </c>
      <c r="AG699" s="66" t="str">
        <f>VLOOKUP(BHRAF201920[[#This Row],[OrgID]],'Practice Panel'!$A$14:$F$129,4,FALSE)</f>
        <v>Havering</v>
      </c>
      <c r="AH699" s="66" t="str">
        <f>VLOOKUP(BHRAF201920[[#This Row],[OrgID]],'Practice Panel'!$A$14:$F$129,6,FALSE)</f>
        <v>Havering South</v>
      </c>
    </row>
    <row r="700" spans="1:34" x14ac:dyDescent="0.25">
      <c r="A700" s="1" t="s">
        <v>369</v>
      </c>
      <c r="B700" s="65">
        <v>44197</v>
      </c>
      <c r="C700" s="65">
        <v>44202</v>
      </c>
      <c r="D700" s="1" t="s">
        <v>314</v>
      </c>
      <c r="E700" s="66">
        <v>3432</v>
      </c>
      <c r="F700" s="66">
        <v>187</v>
      </c>
      <c r="G700" s="66">
        <v>187</v>
      </c>
      <c r="H700" s="1">
        <v>0</v>
      </c>
      <c r="I700" s="66">
        <v>0</v>
      </c>
      <c r="J700" s="66">
        <v>2</v>
      </c>
      <c r="K700" s="66">
        <v>2</v>
      </c>
      <c r="L700" s="66">
        <v>2</v>
      </c>
      <c r="M700" s="66">
        <v>2</v>
      </c>
      <c r="N700" s="66">
        <v>0</v>
      </c>
      <c r="O700" s="66">
        <v>2</v>
      </c>
      <c r="P700" s="66">
        <v>2</v>
      </c>
      <c r="Q700" s="66">
        <v>2</v>
      </c>
      <c r="R700" s="66">
        <v>2</v>
      </c>
      <c r="S700" s="66">
        <v>0</v>
      </c>
      <c r="T700" s="66">
        <v>0</v>
      </c>
      <c r="U700" s="66">
        <v>2</v>
      </c>
      <c r="V700" s="66">
        <v>1</v>
      </c>
      <c r="W700" s="66">
        <v>1</v>
      </c>
      <c r="X700" s="66">
        <v>1</v>
      </c>
      <c r="Y700" s="66">
        <v>1</v>
      </c>
      <c r="Z700" s="66">
        <v>1</v>
      </c>
      <c r="AA700" s="66">
        <v>0</v>
      </c>
      <c r="AB700" s="66">
        <v>0</v>
      </c>
      <c r="AC700" s="66">
        <v>10</v>
      </c>
      <c r="AD700" s="66">
        <v>2</v>
      </c>
      <c r="AE700" s="66">
        <v>1</v>
      </c>
      <c r="AF700" s="66">
        <v>1</v>
      </c>
      <c r="AG700" s="66" t="str">
        <f>VLOOKUP(BHRAF201920[[#This Row],[OrgID]],'Practice Panel'!$A$14:$F$129,4,FALSE)</f>
        <v>Havering</v>
      </c>
      <c r="AH700" s="66" t="str">
        <f>VLOOKUP(BHRAF201920[[#This Row],[OrgID]],'Practice Panel'!$A$14:$F$129,6,FALSE)</f>
        <v>Havering North</v>
      </c>
    </row>
    <row r="701" spans="1:34" x14ac:dyDescent="0.25">
      <c r="A701" s="1" t="s">
        <v>369</v>
      </c>
      <c r="B701" s="65">
        <v>44197</v>
      </c>
      <c r="C701" s="65">
        <v>44202</v>
      </c>
      <c r="D701" s="1" t="s">
        <v>300</v>
      </c>
      <c r="E701" s="66">
        <v>4905</v>
      </c>
      <c r="F701" s="66">
        <v>9</v>
      </c>
      <c r="G701" s="66">
        <v>9</v>
      </c>
      <c r="H701" s="1">
        <v>0</v>
      </c>
      <c r="I701" s="66">
        <v>0</v>
      </c>
      <c r="J701" s="66">
        <v>8</v>
      </c>
      <c r="K701" s="66">
        <v>8</v>
      </c>
      <c r="L701" s="66">
        <v>8</v>
      </c>
      <c r="M701" s="66">
        <v>8</v>
      </c>
      <c r="N701" s="66">
        <v>0</v>
      </c>
      <c r="O701" s="66">
        <v>8</v>
      </c>
      <c r="P701" s="66">
        <v>8</v>
      </c>
      <c r="Q701" s="66">
        <v>8</v>
      </c>
      <c r="R701" s="66">
        <v>8</v>
      </c>
      <c r="S701" s="66">
        <v>1</v>
      </c>
      <c r="T701" s="66">
        <v>0</v>
      </c>
      <c r="U701" s="66">
        <v>8</v>
      </c>
      <c r="V701" s="66">
        <v>5</v>
      </c>
      <c r="W701" s="66">
        <v>7</v>
      </c>
      <c r="X701" s="66">
        <v>6</v>
      </c>
      <c r="Y701" s="66">
        <v>5</v>
      </c>
      <c r="Z701" s="66">
        <v>7</v>
      </c>
      <c r="AA701" s="66">
        <v>1</v>
      </c>
      <c r="AB701" s="66">
        <v>2</v>
      </c>
      <c r="AC701" s="66">
        <v>13</v>
      </c>
      <c r="AD701" s="66">
        <v>8</v>
      </c>
      <c r="AE701" s="66">
        <v>6</v>
      </c>
      <c r="AF701" s="66">
        <v>2</v>
      </c>
      <c r="AG701" s="66" t="str">
        <f>VLOOKUP(BHRAF201920[[#This Row],[OrgID]],'Practice Panel'!$A$14:$F$129,4,FALSE)</f>
        <v>Havering</v>
      </c>
      <c r="AH701" s="66" t="str">
        <f>VLOOKUP(BHRAF201920[[#This Row],[OrgID]],'Practice Panel'!$A$14:$F$129,6,FALSE)</f>
        <v>Havering Marshall</v>
      </c>
    </row>
    <row r="702" spans="1:34" x14ac:dyDescent="0.25">
      <c r="A702" s="1" t="s">
        <v>369</v>
      </c>
      <c r="B702" s="65">
        <v>44197</v>
      </c>
      <c r="C702" s="65">
        <v>44202</v>
      </c>
      <c r="D702" s="1" t="s">
        <v>268</v>
      </c>
      <c r="E702" s="66">
        <v>860</v>
      </c>
      <c r="F702" s="66">
        <v>2</v>
      </c>
      <c r="G702" s="66">
        <v>2</v>
      </c>
      <c r="H702" s="1">
        <v>0</v>
      </c>
      <c r="I702" s="66">
        <v>0</v>
      </c>
      <c r="J702" s="66">
        <v>2</v>
      </c>
      <c r="K702" s="66">
        <v>2</v>
      </c>
      <c r="L702" s="66">
        <v>2</v>
      </c>
      <c r="M702" s="66">
        <v>2</v>
      </c>
      <c r="N702" s="66">
        <v>0</v>
      </c>
      <c r="O702" s="66">
        <v>2</v>
      </c>
      <c r="P702" s="66">
        <v>2</v>
      </c>
      <c r="Q702" s="66">
        <v>2</v>
      </c>
      <c r="R702" s="66">
        <v>2</v>
      </c>
      <c r="S702" s="66">
        <v>0</v>
      </c>
      <c r="T702" s="66">
        <v>0</v>
      </c>
      <c r="U702" s="66">
        <v>2</v>
      </c>
      <c r="V702" s="66">
        <v>2</v>
      </c>
      <c r="W702" s="66">
        <v>2</v>
      </c>
      <c r="X702" s="66">
        <v>2</v>
      </c>
      <c r="Y702" s="66">
        <v>2</v>
      </c>
      <c r="Z702" s="66">
        <v>2</v>
      </c>
      <c r="AA702" s="66">
        <v>1</v>
      </c>
      <c r="AB702" s="66">
        <v>0</v>
      </c>
      <c r="AC702" s="66">
        <v>2</v>
      </c>
      <c r="AD702" s="66">
        <v>2</v>
      </c>
      <c r="AE702" s="66">
        <v>2</v>
      </c>
      <c r="AF702" s="66">
        <v>2</v>
      </c>
      <c r="AG702" s="66" t="str">
        <f>VLOOKUP(BHRAF201920[[#This Row],[OrgID]],'Practice Panel'!$A$14:$F$129,4,FALSE)</f>
        <v>Barking</v>
      </c>
      <c r="AH702" s="66" t="str">
        <f>VLOOKUP(BHRAF201920[[#This Row],[OrgID]],'Practice Panel'!$A$14:$F$129,6,FALSE)</f>
        <v>North</v>
      </c>
    </row>
    <row r="703" spans="1:34" x14ac:dyDescent="0.25">
      <c r="A703" s="1" t="s">
        <v>369</v>
      </c>
      <c r="B703" s="65">
        <v>44197</v>
      </c>
      <c r="C703" s="65">
        <v>44202</v>
      </c>
      <c r="D703" s="1" t="s">
        <v>354</v>
      </c>
      <c r="E703" s="66">
        <v>1185</v>
      </c>
      <c r="F703" s="66">
        <v>9</v>
      </c>
      <c r="G703" s="66">
        <v>9</v>
      </c>
      <c r="H703" s="1">
        <v>0</v>
      </c>
      <c r="I703" s="66">
        <v>0</v>
      </c>
      <c r="J703" s="66">
        <v>10</v>
      </c>
      <c r="K703" s="66">
        <v>10</v>
      </c>
      <c r="L703" s="66">
        <v>10</v>
      </c>
      <c r="M703" s="66">
        <v>9</v>
      </c>
      <c r="N703" s="66">
        <v>0</v>
      </c>
      <c r="O703" s="66">
        <v>10</v>
      </c>
      <c r="P703" s="66">
        <v>10</v>
      </c>
      <c r="Q703" s="66">
        <v>10</v>
      </c>
      <c r="R703" s="66">
        <v>10</v>
      </c>
      <c r="S703" s="66">
        <v>3</v>
      </c>
      <c r="T703" s="66">
        <v>0</v>
      </c>
      <c r="U703" s="66">
        <v>8</v>
      </c>
      <c r="V703" s="66">
        <v>7</v>
      </c>
      <c r="W703" s="66">
        <v>8</v>
      </c>
      <c r="X703" s="66">
        <v>6</v>
      </c>
      <c r="Y703" s="66">
        <v>6</v>
      </c>
      <c r="Z703" s="66">
        <v>6</v>
      </c>
      <c r="AA703" s="66">
        <v>6</v>
      </c>
      <c r="AB703" s="66">
        <v>0</v>
      </c>
      <c r="AC703" s="66">
        <v>11</v>
      </c>
      <c r="AD703" s="66">
        <v>10</v>
      </c>
      <c r="AE703" s="66">
        <v>7</v>
      </c>
      <c r="AF703" s="66">
        <v>3</v>
      </c>
      <c r="AG703" s="66" t="str">
        <f>VLOOKUP(BHRAF201920[[#This Row],[OrgID]],'Practice Panel'!$A$14:$F$129,4,FALSE)</f>
        <v>Havering</v>
      </c>
      <c r="AH703" s="66" t="str">
        <f>VLOOKUP(BHRAF201920[[#This Row],[OrgID]],'Practice Panel'!$A$14:$F$129,6,FALSE)</f>
        <v>Havering South</v>
      </c>
    </row>
    <row r="704" spans="1:34" x14ac:dyDescent="0.25">
      <c r="A704" s="1" t="s">
        <v>369</v>
      </c>
      <c r="B704" s="65">
        <v>44197</v>
      </c>
      <c r="C704" s="65">
        <v>44202</v>
      </c>
      <c r="D704" s="1" t="s">
        <v>304</v>
      </c>
      <c r="E704" s="66">
        <v>890</v>
      </c>
      <c r="F704" s="66">
        <v>14</v>
      </c>
      <c r="G704" s="66">
        <v>14</v>
      </c>
      <c r="H704" s="1">
        <v>0</v>
      </c>
      <c r="I704" s="66">
        <v>0</v>
      </c>
      <c r="J704" s="66">
        <v>1</v>
      </c>
      <c r="K704" s="66">
        <v>1</v>
      </c>
      <c r="L704" s="66">
        <v>1</v>
      </c>
      <c r="M704" s="66">
        <v>1</v>
      </c>
      <c r="N704" s="66">
        <v>0</v>
      </c>
      <c r="O704" s="66">
        <v>1</v>
      </c>
      <c r="P704" s="66">
        <v>1</v>
      </c>
      <c r="Q704" s="66">
        <v>1</v>
      </c>
      <c r="R704" s="66">
        <v>1</v>
      </c>
      <c r="S704" s="66">
        <v>0</v>
      </c>
      <c r="T704" s="66">
        <v>0</v>
      </c>
      <c r="U704" s="66">
        <v>1</v>
      </c>
      <c r="V704" s="66">
        <v>1</v>
      </c>
      <c r="W704" s="66">
        <v>1</v>
      </c>
      <c r="X704" s="66">
        <v>1</v>
      </c>
      <c r="Y704" s="66">
        <v>1</v>
      </c>
      <c r="Z704" s="66">
        <v>1</v>
      </c>
      <c r="AA704" s="66">
        <v>0</v>
      </c>
      <c r="AB704" s="66">
        <v>0</v>
      </c>
      <c r="AC704" s="66">
        <v>4</v>
      </c>
      <c r="AD704" s="66">
        <v>1</v>
      </c>
      <c r="AE704" s="66">
        <v>1</v>
      </c>
      <c r="AF704" s="66">
        <v>1</v>
      </c>
      <c r="AG704" s="66" t="str">
        <f>VLOOKUP(BHRAF201920[[#This Row],[OrgID]],'Practice Panel'!$A$14:$F$129,4,FALSE)</f>
        <v>Havering</v>
      </c>
      <c r="AH704" s="66" t="str">
        <f>VLOOKUP(BHRAF201920[[#This Row],[OrgID]],'Practice Panel'!$A$14:$F$129,6,FALSE)</f>
        <v>Havering North</v>
      </c>
    </row>
    <row r="705" spans="1:34" x14ac:dyDescent="0.25">
      <c r="A705" s="1" t="s">
        <v>369</v>
      </c>
      <c r="B705" s="65">
        <v>44197</v>
      </c>
      <c r="C705" s="65">
        <v>44202</v>
      </c>
      <c r="D705" s="1" t="s">
        <v>77</v>
      </c>
      <c r="E705" s="66">
        <v>3797</v>
      </c>
      <c r="F705" s="66">
        <v>22</v>
      </c>
      <c r="G705" s="66">
        <v>21</v>
      </c>
      <c r="H705" s="1">
        <v>1</v>
      </c>
      <c r="I705" s="66">
        <v>0</v>
      </c>
      <c r="J705" s="66">
        <v>10</v>
      </c>
      <c r="K705" s="66">
        <v>7</v>
      </c>
      <c r="L705" s="66">
        <v>8</v>
      </c>
      <c r="M705" s="66">
        <v>10</v>
      </c>
      <c r="N705" s="66">
        <v>0</v>
      </c>
      <c r="O705" s="66">
        <v>10</v>
      </c>
      <c r="P705" s="66">
        <v>10</v>
      </c>
      <c r="Q705" s="66">
        <v>10</v>
      </c>
      <c r="R705" s="66">
        <v>10</v>
      </c>
      <c r="S705" s="66">
        <v>0</v>
      </c>
      <c r="T705" s="66">
        <v>0</v>
      </c>
      <c r="U705" s="66">
        <v>10</v>
      </c>
      <c r="V705" s="66">
        <v>10</v>
      </c>
      <c r="W705" s="66">
        <v>9</v>
      </c>
      <c r="X705" s="66">
        <v>9</v>
      </c>
      <c r="Y705" s="66">
        <v>5</v>
      </c>
      <c r="Z705" s="66">
        <v>9</v>
      </c>
      <c r="AA705" s="66">
        <v>6</v>
      </c>
      <c r="AB705" s="66">
        <v>2</v>
      </c>
      <c r="AC705" s="66">
        <v>16</v>
      </c>
      <c r="AD705" s="66">
        <v>5</v>
      </c>
      <c r="AE705" s="66">
        <v>10</v>
      </c>
      <c r="AF705" s="66">
        <v>6</v>
      </c>
      <c r="AG705" s="66" t="str">
        <f>VLOOKUP(BHRAF201920[[#This Row],[OrgID]],'Practice Panel'!$A$14:$F$129,4,FALSE)</f>
        <v>Redbridge</v>
      </c>
      <c r="AH705" s="66" t="str">
        <f>VLOOKUP(BHRAF201920[[#This Row],[OrgID]],'Practice Panel'!$A$14:$F$129,6,FALSE)</f>
        <v>Wanstead &amp; Woodford</v>
      </c>
    </row>
    <row r="706" spans="1:34" x14ac:dyDescent="0.25">
      <c r="A706" s="1" t="s">
        <v>369</v>
      </c>
      <c r="B706" s="65">
        <v>44197</v>
      </c>
      <c r="C706" s="65">
        <v>44202</v>
      </c>
      <c r="D706" s="1" t="s">
        <v>220</v>
      </c>
      <c r="E706" s="66">
        <v>1177</v>
      </c>
      <c r="F706" s="66">
        <v>49</v>
      </c>
      <c r="G706" s="66">
        <v>49</v>
      </c>
      <c r="H706" s="1">
        <v>0</v>
      </c>
      <c r="I706" s="66">
        <v>0</v>
      </c>
      <c r="J706" s="66">
        <v>0</v>
      </c>
      <c r="K706" s="66">
        <v>0</v>
      </c>
      <c r="L706" s="66">
        <v>0</v>
      </c>
      <c r="M706" s="66">
        <v>0</v>
      </c>
      <c r="N706" s="66">
        <v>0</v>
      </c>
      <c r="O706" s="66">
        <v>0</v>
      </c>
      <c r="P706" s="66">
        <v>0</v>
      </c>
      <c r="Q706" s="66">
        <v>0</v>
      </c>
      <c r="R706" s="66">
        <v>0</v>
      </c>
      <c r="S706" s="66">
        <v>1</v>
      </c>
      <c r="T706" s="66">
        <v>0</v>
      </c>
      <c r="U706" s="66">
        <v>1</v>
      </c>
      <c r="V706" s="66">
        <v>0</v>
      </c>
      <c r="W706" s="66">
        <v>0</v>
      </c>
      <c r="X706" s="66">
        <v>0</v>
      </c>
      <c r="Y706" s="66">
        <v>0</v>
      </c>
      <c r="Z706" s="66">
        <v>0</v>
      </c>
      <c r="AA706" s="66">
        <v>0</v>
      </c>
      <c r="AB706" s="66">
        <v>0</v>
      </c>
      <c r="AC706" s="66">
        <v>6</v>
      </c>
      <c r="AD706" s="66">
        <v>0</v>
      </c>
      <c r="AE706" s="66">
        <v>0</v>
      </c>
      <c r="AF706" s="66">
        <v>0</v>
      </c>
      <c r="AG706" s="66" t="str">
        <f>VLOOKUP(BHRAF201920[[#This Row],[OrgID]],'Practice Panel'!$A$14:$F$129,4,FALSE)</f>
        <v>Barking</v>
      </c>
      <c r="AH706" s="66" t="str">
        <f>VLOOKUP(BHRAF201920[[#This Row],[OrgID]],'Practice Panel'!$A$14:$F$129,6,FALSE)</f>
        <v>East One</v>
      </c>
    </row>
    <row r="707" spans="1:34" x14ac:dyDescent="0.25">
      <c r="A707" s="1" t="s">
        <v>369</v>
      </c>
      <c r="B707" s="65">
        <v>44197</v>
      </c>
      <c r="C707" s="65">
        <v>44202</v>
      </c>
      <c r="D707" s="1" t="s">
        <v>188</v>
      </c>
      <c r="E707" s="66">
        <v>2040</v>
      </c>
      <c r="F707" s="66">
        <v>118</v>
      </c>
      <c r="G707" s="66">
        <v>118</v>
      </c>
      <c r="H707" s="1">
        <v>0</v>
      </c>
      <c r="I707" s="66">
        <v>0</v>
      </c>
      <c r="J707" s="66">
        <v>1</v>
      </c>
      <c r="K707" s="66">
        <v>1</v>
      </c>
      <c r="L707" s="66">
        <v>1</v>
      </c>
      <c r="M707" s="66">
        <v>1</v>
      </c>
      <c r="N707" s="66">
        <v>0</v>
      </c>
      <c r="O707" s="66">
        <v>1</v>
      </c>
      <c r="P707" s="66">
        <v>1</v>
      </c>
      <c r="Q707" s="66">
        <v>1</v>
      </c>
      <c r="R707" s="66">
        <v>0</v>
      </c>
      <c r="S707" s="66">
        <v>1</v>
      </c>
      <c r="T707" s="66">
        <v>0</v>
      </c>
      <c r="U707" s="66">
        <v>1</v>
      </c>
      <c r="V707" s="66">
        <v>0</v>
      </c>
      <c r="W707" s="66">
        <v>0</v>
      </c>
      <c r="X707" s="66">
        <v>0</v>
      </c>
      <c r="Y707" s="66">
        <v>0</v>
      </c>
      <c r="Z707" s="66">
        <v>0</v>
      </c>
      <c r="AA707" s="66">
        <v>0</v>
      </c>
      <c r="AB707" s="66">
        <v>0</v>
      </c>
      <c r="AC707" s="66">
        <v>7</v>
      </c>
      <c r="AD707" s="66">
        <v>0</v>
      </c>
      <c r="AE707" s="66">
        <v>0</v>
      </c>
      <c r="AF707" s="66">
        <v>0</v>
      </c>
      <c r="AG707" s="66" t="str">
        <f>VLOOKUP(BHRAF201920[[#This Row],[OrgID]],'Practice Panel'!$A$14:$F$129,4,FALSE)</f>
        <v>Barking</v>
      </c>
      <c r="AH707" s="66" t="str">
        <f>VLOOKUP(BHRAF201920[[#This Row],[OrgID]],'Practice Panel'!$A$14:$F$129,6,FALSE)</f>
        <v>East</v>
      </c>
    </row>
    <row r="708" spans="1:34" x14ac:dyDescent="0.25">
      <c r="A708" s="1" t="s">
        <v>369</v>
      </c>
      <c r="B708" s="65">
        <v>44197</v>
      </c>
      <c r="C708" s="65">
        <v>44202</v>
      </c>
      <c r="D708" s="1" t="s">
        <v>302</v>
      </c>
      <c r="E708" s="66">
        <v>8223</v>
      </c>
      <c r="F708" s="66">
        <v>193</v>
      </c>
      <c r="G708" s="66">
        <v>191</v>
      </c>
      <c r="H708" s="1">
        <v>2</v>
      </c>
      <c r="I708" s="66">
        <v>0</v>
      </c>
      <c r="J708" s="66">
        <v>1</v>
      </c>
      <c r="K708" s="66">
        <v>1</v>
      </c>
      <c r="L708" s="66">
        <v>1</v>
      </c>
      <c r="M708" s="66">
        <v>1</v>
      </c>
      <c r="N708" s="66">
        <v>0</v>
      </c>
      <c r="O708" s="66">
        <v>1</v>
      </c>
      <c r="P708" s="66">
        <v>1</v>
      </c>
      <c r="Q708" s="66">
        <v>1</v>
      </c>
      <c r="R708" s="66">
        <v>1</v>
      </c>
      <c r="S708" s="66">
        <v>1</v>
      </c>
      <c r="T708" s="66">
        <v>0</v>
      </c>
      <c r="U708" s="66">
        <v>3</v>
      </c>
      <c r="V708" s="66">
        <v>1</v>
      </c>
      <c r="W708" s="66">
        <v>1</v>
      </c>
      <c r="X708" s="66">
        <v>1</v>
      </c>
      <c r="Y708" s="66">
        <v>1</v>
      </c>
      <c r="Z708" s="66">
        <v>1</v>
      </c>
      <c r="AA708" s="66">
        <v>1</v>
      </c>
      <c r="AB708" s="66">
        <v>1</v>
      </c>
      <c r="AC708" s="66">
        <v>35</v>
      </c>
      <c r="AD708" s="66">
        <v>1</v>
      </c>
      <c r="AE708" s="66">
        <v>1</v>
      </c>
      <c r="AF708" s="66">
        <v>0</v>
      </c>
      <c r="AG708" s="66" t="str">
        <f>VLOOKUP(BHRAF201920[[#This Row],[OrgID]],'Practice Panel'!$A$14:$F$129,4,FALSE)</f>
        <v>Havering</v>
      </c>
      <c r="AH708" s="66" t="str">
        <f>VLOOKUP(BHRAF201920[[#This Row],[OrgID]],'Practice Panel'!$A$14:$F$129,6,FALSE)</f>
        <v>Havering Marshall</v>
      </c>
    </row>
    <row r="709" spans="1:34" x14ac:dyDescent="0.25">
      <c r="A709" s="1" t="s">
        <v>369</v>
      </c>
      <c r="B709" s="65">
        <v>44197</v>
      </c>
      <c r="C709" s="65">
        <v>44202</v>
      </c>
      <c r="D709" s="1" t="s">
        <v>298</v>
      </c>
      <c r="E709" s="66">
        <v>5365</v>
      </c>
      <c r="F709" s="66">
        <v>95</v>
      </c>
      <c r="G709" s="66">
        <v>93</v>
      </c>
      <c r="H709" s="1">
        <v>2</v>
      </c>
      <c r="I709" s="66">
        <v>1</v>
      </c>
      <c r="J709" s="66">
        <v>0</v>
      </c>
      <c r="K709" s="66">
        <v>0</v>
      </c>
      <c r="L709" s="66">
        <v>0</v>
      </c>
      <c r="M709" s="66">
        <v>0</v>
      </c>
      <c r="N709" s="66">
        <v>0</v>
      </c>
      <c r="O709" s="66">
        <v>0</v>
      </c>
      <c r="P709" s="66">
        <v>0</v>
      </c>
      <c r="Q709" s="66">
        <v>0</v>
      </c>
      <c r="R709" s="66">
        <v>0</v>
      </c>
      <c r="S709" s="66">
        <v>2</v>
      </c>
      <c r="T709" s="66">
        <v>0</v>
      </c>
      <c r="U709" s="66">
        <v>1</v>
      </c>
      <c r="V709" s="66">
        <v>0</v>
      </c>
      <c r="W709" s="66">
        <v>0</v>
      </c>
      <c r="X709" s="66">
        <v>0</v>
      </c>
      <c r="Y709" s="66">
        <v>0</v>
      </c>
      <c r="Z709" s="66">
        <v>0</v>
      </c>
      <c r="AA709" s="66">
        <v>0</v>
      </c>
      <c r="AB709" s="66">
        <v>0</v>
      </c>
      <c r="AC709" s="66">
        <v>28</v>
      </c>
      <c r="AD709" s="66">
        <v>0</v>
      </c>
      <c r="AE709" s="66">
        <v>0</v>
      </c>
      <c r="AF709" s="66">
        <v>0</v>
      </c>
      <c r="AG709" s="66" t="str">
        <f>VLOOKUP(BHRAF201920[[#This Row],[OrgID]],'Practice Panel'!$A$14:$F$129,4,FALSE)</f>
        <v>Havering</v>
      </c>
      <c r="AH709" s="66" t="str">
        <f>VLOOKUP(BHRAF201920[[#This Row],[OrgID]],'Practice Panel'!$A$14:$F$129,6,FALSE)</f>
        <v>Havering Marshall</v>
      </c>
    </row>
    <row r="710" spans="1:34" x14ac:dyDescent="0.25">
      <c r="A710" s="1" t="s">
        <v>369</v>
      </c>
      <c r="B710" s="65">
        <v>44197</v>
      </c>
      <c r="C710" s="65">
        <v>44202</v>
      </c>
      <c r="D710" s="1" t="s">
        <v>340</v>
      </c>
      <c r="E710" s="66">
        <v>2466</v>
      </c>
      <c r="F710" s="66">
        <v>64</v>
      </c>
      <c r="G710" s="66">
        <v>62</v>
      </c>
      <c r="H710" s="1">
        <v>2</v>
      </c>
      <c r="I710" s="66">
        <v>1</v>
      </c>
      <c r="J710" s="66">
        <v>5</v>
      </c>
      <c r="K710" s="66">
        <v>4</v>
      </c>
      <c r="L710" s="66">
        <v>4</v>
      </c>
      <c r="M710" s="66">
        <v>5</v>
      </c>
      <c r="N710" s="66">
        <v>0</v>
      </c>
      <c r="O710" s="66">
        <v>5</v>
      </c>
      <c r="P710" s="66">
        <v>3</v>
      </c>
      <c r="Q710" s="66">
        <v>3</v>
      </c>
      <c r="R710" s="66">
        <v>4</v>
      </c>
      <c r="S710" s="66">
        <v>1</v>
      </c>
      <c r="T710" s="66">
        <v>0</v>
      </c>
      <c r="U710" s="66">
        <v>2</v>
      </c>
      <c r="V710" s="66">
        <v>1</v>
      </c>
      <c r="W710" s="66">
        <v>4</v>
      </c>
      <c r="X710" s="66">
        <v>4</v>
      </c>
      <c r="Y710" s="66">
        <v>4</v>
      </c>
      <c r="Z710" s="66">
        <v>4</v>
      </c>
      <c r="AA710" s="66">
        <v>0</v>
      </c>
      <c r="AB710" s="66">
        <v>2</v>
      </c>
      <c r="AC710" s="66">
        <v>13</v>
      </c>
      <c r="AD710" s="66">
        <v>2</v>
      </c>
      <c r="AE710" s="66">
        <v>2</v>
      </c>
      <c r="AF710" s="66">
        <v>0</v>
      </c>
      <c r="AG710" s="66" t="str">
        <f>VLOOKUP(BHRAF201920[[#This Row],[OrgID]],'Practice Panel'!$A$14:$F$129,4,FALSE)</f>
        <v>Havering</v>
      </c>
      <c r="AH710" s="66" t="str">
        <f>VLOOKUP(BHRAF201920[[#This Row],[OrgID]],'Practice Panel'!$A$14:$F$129,6,FALSE)</f>
        <v>Havering South</v>
      </c>
    </row>
    <row r="711" spans="1:34" x14ac:dyDescent="0.25">
      <c r="A711" s="1" t="s">
        <v>369</v>
      </c>
      <c r="B711" s="65">
        <v>44197</v>
      </c>
      <c r="C711" s="65">
        <v>44202</v>
      </c>
      <c r="D711" s="1" t="s">
        <v>208</v>
      </c>
      <c r="E711" s="66">
        <v>2858</v>
      </c>
      <c r="F711" s="66">
        <v>47</v>
      </c>
      <c r="G711" s="66">
        <v>47</v>
      </c>
      <c r="H711" s="1">
        <v>0</v>
      </c>
      <c r="I711" s="66">
        <v>0</v>
      </c>
      <c r="J711" s="66">
        <v>5</v>
      </c>
      <c r="K711" s="66">
        <v>5</v>
      </c>
      <c r="L711" s="66">
        <v>5</v>
      </c>
      <c r="M711" s="66">
        <v>5</v>
      </c>
      <c r="N711" s="66">
        <v>0</v>
      </c>
      <c r="O711" s="66">
        <v>5</v>
      </c>
      <c r="P711" s="66">
        <v>5</v>
      </c>
      <c r="Q711" s="66">
        <v>5</v>
      </c>
      <c r="R711" s="66">
        <v>4</v>
      </c>
      <c r="S711" s="66">
        <v>1</v>
      </c>
      <c r="T711" s="66">
        <v>0</v>
      </c>
      <c r="U711" s="66">
        <v>4</v>
      </c>
      <c r="V711" s="66">
        <v>1</v>
      </c>
      <c r="W711" s="66">
        <v>4</v>
      </c>
      <c r="X711" s="66">
        <v>3</v>
      </c>
      <c r="Y711" s="66">
        <v>3</v>
      </c>
      <c r="Z711" s="66">
        <v>3</v>
      </c>
      <c r="AA711" s="66">
        <v>0</v>
      </c>
      <c r="AB711" s="66">
        <v>1</v>
      </c>
      <c r="AC711" s="66">
        <v>7</v>
      </c>
      <c r="AD711" s="66">
        <v>4</v>
      </c>
      <c r="AE711" s="66">
        <v>1</v>
      </c>
      <c r="AF711" s="66">
        <v>0</v>
      </c>
      <c r="AG711" s="66" t="str">
        <f>VLOOKUP(BHRAF201920[[#This Row],[OrgID]],'Practice Panel'!$A$14:$F$129,4,FALSE)</f>
        <v>Barking</v>
      </c>
      <c r="AH711" s="66" t="str">
        <f>VLOOKUP(BHRAF201920[[#This Row],[OrgID]],'Practice Panel'!$A$14:$F$129,6,FALSE)</f>
        <v>East One</v>
      </c>
    </row>
    <row r="712" spans="1:34" x14ac:dyDescent="0.25">
      <c r="A712" s="1" t="s">
        <v>369</v>
      </c>
      <c r="B712" s="65">
        <v>44197</v>
      </c>
      <c r="C712" s="65">
        <v>44202</v>
      </c>
      <c r="D712" s="1" t="s">
        <v>248</v>
      </c>
      <c r="E712" s="66">
        <v>1182</v>
      </c>
      <c r="F712" s="66">
        <v>11</v>
      </c>
      <c r="G712" s="66">
        <v>11</v>
      </c>
      <c r="H712" s="1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1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66">
        <v>0</v>
      </c>
      <c r="Z712" s="66">
        <v>0</v>
      </c>
      <c r="AA712" s="66">
        <v>0</v>
      </c>
      <c r="AB712" s="66">
        <v>0</v>
      </c>
      <c r="AC712" s="66">
        <v>4</v>
      </c>
      <c r="AD712" s="66">
        <v>0</v>
      </c>
      <c r="AE712" s="66">
        <v>0</v>
      </c>
      <c r="AF712" s="66">
        <v>0</v>
      </c>
      <c r="AG712" s="66" t="str">
        <f>VLOOKUP(BHRAF201920[[#This Row],[OrgID]],'Practice Panel'!$A$14:$F$129,4,FALSE)</f>
        <v>Barking</v>
      </c>
      <c r="AH712" s="66" t="str">
        <f>VLOOKUP(BHRAF201920[[#This Row],[OrgID]],'Practice Panel'!$A$14:$F$129,6,FALSE)</f>
        <v>West One</v>
      </c>
    </row>
    <row r="713" spans="1:34" x14ac:dyDescent="0.25">
      <c r="A713" s="1" t="s">
        <v>369</v>
      </c>
      <c r="B713" s="65">
        <v>44197</v>
      </c>
      <c r="C713" s="65">
        <v>44202</v>
      </c>
      <c r="D713" s="1" t="s">
        <v>81</v>
      </c>
      <c r="E713" s="66">
        <v>906</v>
      </c>
      <c r="F713" s="66">
        <v>40</v>
      </c>
      <c r="G713" s="66">
        <v>38</v>
      </c>
      <c r="H713" s="1">
        <v>2</v>
      </c>
      <c r="I713" s="66">
        <v>2</v>
      </c>
      <c r="J713" s="66">
        <v>6</v>
      </c>
      <c r="K713" s="66">
        <v>3</v>
      </c>
      <c r="L713" s="66">
        <v>3</v>
      </c>
      <c r="M713" s="66">
        <v>4</v>
      </c>
      <c r="N713" s="66">
        <v>0</v>
      </c>
      <c r="O713" s="66">
        <v>6</v>
      </c>
      <c r="P713" s="66">
        <v>0</v>
      </c>
      <c r="Q713" s="66">
        <v>3</v>
      </c>
      <c r="R713" s="66">
        <v>6</v>
      </c>
      <c r="S713" s="66">
        <v>2</v>
      </c>
      <c r="T713" s="66">
        <v>0</v>
      </c>
      <c r="U713" s="66">
        <v>3</v>
      </c>
      <c r="V713" s="66">
        <v>1</v>
      </c>
      <c r="W713" s="66">
        <v>4</v>
      </c>
      <c r="X713" s="66">
        <v>2</v>
      </c>
      <c r="Y713" s="66">
        <v>2</v>
      </c>
      <c r="Z713" s="66">
        <v>2</v>
      </c>
      <c r="AA713" s="66">
        <v>0</v>
      </c>
      <c r="AB713" s="66">
        <v>0</v>
      </c>
      <c r="AC713" s="66">
        <v>7</v>
      </c>
      <c r="AD713" s="66">
        <v>1</v>
      </c>
      <c r="AE713" s="66">
        <v>2</v>
      </c>
      <c r="AF713" s="66">
        <v>0</v>
      </c>
      <c r="AG713" s="66" t="str">
        <f>VLOOKUP(BHRAF201920[[#This Row],[OrgID]],'Practice Panel'!$A$14:$F$129,4,FALSE)</f>
        <v>Redbridge</v>
      </c>
      <c r="AH713" s="66" t="str">
        <f>VLOOKUP(BHRAF201920[[#This Row],[OrgID]],'Practice Panel'!$A$14:$F$129,6,FALSE)</f>
        <v>Wanstead &amp; Woodford</v>
      </c>
    </row>
    <row r="714" spans="1:34" x14ac:dyDescent="0.25">
      <c r="A714" s="1" t="s">
        <v>369</v>
      </c>
      <c r="B714" s="65">
        <v>44197</v>
      </c>
      <c r="C714" s="65">
        <v>44202</v>
      </c>
      <c r="D714" s="1" t="s">
        <v>324</v>
      </c>
      <c r="E714" s="66">
        <v>13071</v>
      </c>
      <c r="F714" s="66">
        <v>13</v>
      </c>
      <c r="G714" s="66">
        <v>13</v>
      </c>
      <c r="H714" s="1">
        <v>0</v>
      </c>
      <c r="I714" s="66">
        <v>0</v>
      </c>
      <c r="J714" s="66">
        <v>3</v>
      </c>
      <c r="K714" s="66">
        <v>2</v>
      </c>
      <c r="L714" s="66">
        <v>2</v>
      </c>
      <c r="M714" s="66">
        <v>3</v>
      </c>
      <c r="N714" s="66">
        <v>0</v>
      </c>
      <c r="O714" s="66">
        <v>3</v>
      </c>
      <c r="P714" s="66">
        <v>1</v>
      </c>
      <c r="Q714" s="66">
        <v>2</v>
      </c>
      <c r="R714" s="66">
        <v>3</v>
      </c>
      <c r="S714" s="66">
        <v>1</v>
      </c>
      <c r="T714" s="66">
        <v>1</v>
      </c>
      <c r="U714" s="66">
        <v>1</v>
      </c>
      <c r="V714" s="66">
        <v>0</v>
      </c>
      <c r="W714" s="66">
        <v>2</v>
      </c>
      <c r="X714" s="66">
        <v>2</v>
      </c>
      <c r="Y714" s="66">
        <v>2</v>
      </c>
      <c r="Z714" s="66">
        <v>2</v>
      </c>
      <c r="AA714" s="66">
        <v>0</v>
      </c>
      <c r="AB714" s="66">
        <v>0</v>
      </c>
      <c r="AC714" s="66">
        <v>5</v>
      </c>
      <c r="AD714" s="66">
        <v>2</v>
      </c>
      <c r="AE714" s="66">
        <v>0</v>
      </c>
      <c r="AF714" s="66">
        <v>0</v>
      </c>
      <c r="AG714" s="66" t="str">
        <f>VLOOKUP(BHRAF201920[[#This Row],[OrgID]],'Practice Panel'!$A$14:$F$129,4,FALSE)</f>
        <v>Havering</v>
      </c>
      <c r="AH714" s="66" t="str">
        <f>VLOOKUP(BHRAF201920[[#This Row],[OrgID]],'Practice Panel'!$A$14:$F$129,6,FALSE)</f>
        <v>Havering North</v>
      </c>
    </row>
    <row r="715" spans="1:34" x14ac:dyDescent="0.25">
      <c r="A715" s="1" t="s">
        <v>369</v>
      </c>
      <c r="B715" s="65">
        <v>44197</v>
      </c>
      <c r="C715" s="65">
        <v>44202</v>
      </c>
      <c r="D715" s="1" t="s">
        <v>83</v>
      </c>
      <c r="E715" s="66">
        <v>3819</v>
      </c>
      <c r="F715" s="66">
        <v>70</v>
      </c>
      <c r="G715" s="66">
        <v>68</v>
      </c>
      <c r="H715" s="1">
        <v>2</v>
      </c>
      <c r="I715" s="66">
        <v>1</v>
      </c>
      <c r="J715" s="66">
        <v>10</v>
      </c>
      <c r="K715" s="66">
        <v>6</v>
      </c>
      <c r="L715" s="66">
        <v>8</v>
      </c>
      <c r="M715" s="66">
        <v>6</v>
      </c>
      <c r="N715" s="66">
        <v>0</v>
      </c>
      <c r="O715" s="66">
        <v>10</v>
      </c>
      <c r="P715" s="66">
        <v>8</v>
      </c>
      <c r="Q715" s="66">
        <v>9</v>
      </c>
      <c r="R715" s="66">
        <v>10</v>
      </c>
      <c r="S715" s="66">
        <v>3</v>
      </c>
      <c r="T715" s="66">
        <v>0</v>
      </c>
      <c r="U715" s="66">
        <v>4</v>
      </c>
      <c r="V715" s="66">
        <v>4</v>
      </c>
      <c r="W715" s="66">
        <v>9</v>
      </c>
      <c r="X715" s="66">
        <v>9</v>
      </c>
      <c r="Y715" s="66">
        <v>9</v>
      </c>
      <c r="Z715" s="66">
        <v>9</v>
      </c>
      <c r="AA715" s="66">
        <v>9</v>
      </c>
      <c r="AB715" s="66">
        <v>2</v>
      </c>
      <c r="AC715" s="66">
        <v>12</v>
      </c>
      <c r="AD715" s="66">
        <v>6</v>
      </c>
      <c r="AE715" s="66">
        <v>4</v>
      </c>
      <c r="AF715" s="66">
        <v>0</v>
      </c>
      <c r="AG715" s="66" t="str">
        <f>VLOOKUP(BHRAF201920[[#This Row],[OrgID]],'Practice Panel'!$A$14:$F$129,4,FALSE)</f>
        <v>Redbridge</v>
      </c>
      <c r="AH715" s="66" t="str">
        <f>VLOOKUP(BHRAF201920[[#This Row],[OrgID]],'Practice Panel'!$A$14:$F$129,6,FALSE)</f>
        <v>Wanstead &amp; Woodford</v>
      </c>
    </row>
    <row r="716" spans="1:34" x14ac:dyDescent="0.25">
      <c r="A716" s="1" t="s">
        <v>369</v>
      </c>
      <c r="B716" s="65">
        <v>44197</v>
      </c>
      <c r="C716" s="65">
        <v>44202</v>
      </c>
      <c r="D716" s="1" t="s">
        <v>93</v>
      </c>
      <c r="E716" s="66">
        <v>2685</v>
      </c>
      <c r="F716" s="66">
        <v>130</v>
      </c>
      <c r="G716" s="66">
        <v>127</v>
      </c>
      <c r="H716" s="1">
        <v>3</v>
      </c>
      <c r="I716" s="66">
        <v>1</v>
      </c>
      <c r="J716" s="66">
        <v>2</v>
      </c>
      <c r="K716" s="66">
        <v>1</v>
      </c>
      <c r="L716" s="66">
        <v>2</v>
      </c>
      <c r="M716" s="66">
        <v>1</v>
      </c>
      <c r="N716" s="66">
        <v>0</v>
      </c>
      <c r="O716" s="66">
        <v>2</v>
      </c>
      <c r="P716" s="66">
        <v>2</v>
      </c>
      <c r="Q716" s="66">
        <v>0</v>
      </c>
      <c r="R716" s="66">
        <v>2</v>
      </c>
      <c r="S716" s="66">
        <v>3</v>
      </c>
      <c r="T716" s="66">
        <v>2</v>
      </c>
      <c r="U716" s="66">
        <v>2</v>
      </c>
      <c r="V716" s="66">
        <v>0</v>
      </c>
      <c r="W716" s="66">
        <v>2</v>
      </c>
      <c r="X716" s="66">
        <v>2</v>
      </c>
      <c r="Y716" s="66">
        <v>2</v>
      </c>
      <c r="Z716" s="66">
        <v>2</v>
      </c>
      <c r="AA716" s="66">
        <v>2</v>
      </c>
      <c r="AB716" s="66">
        <v>1</v>
      </c>
      <c r="AC716" s="66">
        <v>13</v>
      </c>
      <c r="AD716" s="66">
        <v>1</v>
      </c>
      <c r="AE716" s="66">
        <v>0</v>
      </c>
      <c r="AF716" s="66">
        <v>0</v>
      </c>
      <c r="AG716" s="66" t="str">
        <f>VLOOKUP(BHRAF201920[[#This Row],[OrgID]],'Practice Panel'!$A$14:$F$129,4,FALSE)</f>
        <v>Redbridge</v>
      </c>
      <c r="AH716" s="66" t="str">
        <f>VLOOKUP(BHRAF201920[[#This Row],[OrgID]],'Practice Panel'!$A$14:$F$129,6,FALSE)</f>
        <v>Wanstead &amp; Woodford</v>
      </c>
    </row>
    <row r="717" spans="1:34" x14ac:dyDescent="0.25">
      <c r="A717" s="1" t="s">
        <v>369</v>
      </c>
      <c r="B717" s="65">
        <v>44197</v>
      </c>
      <c r="C717" s="65">
        <v>44202</v>
      </c>
      <c r="D717" s="1" t="s">
        <v>87</v>
      </c>
      <c r="E717" s="66">
        <v>3908</v>
      </c>
      <c r="F717" s="66">
        <v>108</v>
      </c>
      <c r="G717" s="66">
        <v>107</v>
      </c>
      <c r="H717" s="1">
        <v>1</v>
      </c>
      <c r="I717" s="66">
        <v>0</v>
      </c>
      <c r="J717" s="66">
        <v>0</v>
      </c>
      <c r="K717" s="66">
        <v>0</v>
      </c>
      <c r="L717" s="66">
        <v>0</v>
      </c>
      <c r="M717" s="66">
        <v>0</v>
      </c>
      <c r="N717" s="66">
        <v>0</v>
      </c>
      <c r="O717" s="66">
        <v>0</v>
      </c>
      <c r="P717" s="66">
        <v>0</v>
      </c>
      <c r="Q717" s="66">
        <v>0</v>
      </c>
      <c r="R717" s="66">
        <v>0</v>
      </c>
      <c r="S717" s="66">
        <v>1</v>
      </c>
      <c r="T717" s="66">
        <v>0</v>
      </c>
      <c r="U717" s="66">
        <v>0</v>
      </c>
      <c r="V717" s="66">
        <v>0</v>
      </c>
      <c r="W717" s="66">
        <v>0</v>
      </c>
      <c r="X717" s="66">
        <v>0</v>
      </c>
      <c r="Y717" s="66">
        <v>0</v>
      </c>
      <c r="Z717" s="66">
        <v>0</v>
      </c>
      <c r="AA717" s="66">
        <v>0</v>
      </c>
      <c r="AB717" s="66">
        <v>0</v>
      </c>
      <c r="AC717" s="66">
        <v>5</v>
      </c>
      <c r="AD717" s="66">
        <v>0</v>
      </c>
      <c r="AE717" s="66">
        <v>0</v>
      </c>
      <c r="AF717" s="66">
        <v>0</v>
      </c>
      <c r="AG717" s="66" t="str">
        <f>VLOOKUP(BHRAF201920[[#This Row],[OrgID]],'Practice Panel'!$A$14:$F$129,4,FALSE)</f>
        <v>Redbridge</v>
      </c>
      <c r="AH717" s="66" t="str">
        <f>VLOOKUP(BHRAF201920[[#This Row],[OrgID]],'Practice Panel'!$A$14:$F$129,6,FALSE)</f>
        <v>Wanstead &amp; Woodford</v>
      </c>
    </row>
    <row r="718" spans="1:34" x14ac:dyDescent="0.25">
      <c r="A718" s="1" t="s">
        <v>369</v>
      </c>
      <c r="B718" s="65">
        <v>44197</v>
      </c>
      <c r="C718" s="65">
        <v>44202</v>
      </c>
      <c r="D718" s="1" t="s">
        <v>32</v>
      </c>
      <c r="E718" s="66">
        <v>986</v>
      </c>
      <c r="F718" s="66">
        <v>16</v>
      </c>
      <c r="G718" s="66">
        <v>16</v>
      </c>
      <c r="H718" s="1">
        <v>0</v>
      </c>
      <c r="I718" s="66">
        <v>0</v>
      </c>
      <c r="J718" s="66">
        <v>2</v>
      </c>
      <c r="K718" s="66">
        <v>2</v>
      </c>
      <c r="L718" s="66">
        <v>2</v>
      </c>
      <c r="M718" s="66">
        <v>2</v>
      </c>
      <c r="N718" s="66">
        <v>0</v>
      </c>
      <c r="O718" s="66">
        <v>2</v>
      </c>
      <c r="P718" s="66">
        <v>2</v>
      </c>
      <c r="Q718" s="66">
        <v>2</v>
      </c>
      <c r="R718" s="66">
        <v>2</v>
      </c>
      <c r="S718" s="66">
        <v>1</v>
      </c>
      <c r="T718" s="66">
        <v>0</v>
      </c>
      <c r="U718" s="66">
        <v>1</v>
      </c>
      <c r="V718" s="66">
        <v>1</v>
      </c>
      <c r="W718" s="66">
        <v>2</v>
      </c>
      <c r="X718" s="66">
        <v>2</v>
      </c>
      <c r="Y718" s="66">
        <v>1</v>
      </c>
      <c r="Z718" s="66">
        <v>2</v>
      </c>
      <c r="AA718" s="66">
        <v>0</v>
      </c>
      <c r="AB718" s="66">
        <v>0</v>
      </c>
      <c r="AC718" s="66">
        <v>3</v>
      </c>
      <c r="AD718" s="66">
        <v>2</v>
      </c>
      <c r="AE718" s="66">
        <v>1</v>
      </c>
      <c r="AF718" s="66">
        <v>0</v>
      </c>
      <c r="AG718" s="66" t="str">
        <f>VLOOKUP(BHRAF201920[[#This Row],[OrgID]],'Practice Panel'!$A$14:$F$129,4,FALSE)</f>
        <v>Redbridge</v>
      </c>
      <c r="AH718" s="66" t="str">
        <f>VLOOKUP(BHRAF201920[[#This Row],[OrgID]],'Practice Panel'!$A$14:$F$129,6,FALSE)</f>
        <v>Cranbrook</v>
      </c>
    </row>
    <row r="719" spans="1:34" x14ac:dyDescent="0.25">
      <c r="A719" s="1" t="s">
        <v>369</v>
      </c>
      <c r="B719" s="65">
        <v>44197</v>
      </c>
      <c r="C719" s="65">
        <v>44202</v>
      </c>
      <c r="D719" s="1" t="s">
        <v>79</v>
      </c>
      <c r="E719" s="66">
        <v>3442</v>
      </c>
      <c r="F719" s="66">
        <v>47</v>
      </c>
      <c r="G719" s="66">
        <v>47</v>
      </c>
      <c r="H719" s="1">
        <v>0</v>
      </c>
      <c r="I719" s="66">
        <v>0</v>
      </c>
      <c r="J719" s="66">
        <v>5</v>
      </c>
      <c r="K719" s="66">
        <v>4</v>
      </c>
      <c r="L719" s="66">
        <v>4</v>
      </c>
      <c r="M719" s="66">
        <v>4</v>
      </c>
      <c r="N719" s="66">
        <v>0</v>
      </c>
      <c r="O719" s="66">
        <v>5</v>
      </c>
      <c r="P719" s="66">
        <v>5</v>
      </c>
      <c r="Q719" s="66">
        <v>5</v>
      </c>
      <c r="R719" s="66">
        <v>4</v>
      </c>
      <c r="S719" s="66">
        <v>2</v>
      </c>
      <c r="T719" s="66">
        <v>0</v>
      </c>
      <c r="U719" s="66">
        <v>3</v>
      </c>
      <c r="V719" s="66">
        <v>3</v>
      </c>
      <c r="W719" s="66">
        <v>5</v>
      </c>
      <c r="X719" s="66">
        <v>4</v>
      </c>
      <c r="Y719" s="66">
        <v>4</v>
      </c>
      <c r="Z719" s="66">
        <v>4</v>
      </c>
      <c r="AA719" s="66">
        <v>4</v>
      </c>
      <c r="AB719" s="66">
        <v>0</v>
      </c>
      <c r="AC719" s="66">
        <v>8</v>
      </c>
      <c r="AD719" s="66">
        <v>3</v>
      </c>
      <c r="AE719" s="66">
        <v>3</v>
      </c>
      <c r="AF719" s="66">
        <v>0</v>
      </c>
      <c r="AG719" s="66" t="str">
        <f>VLOOKUP(BHRAF201920[[#This Row],[OrgID]],'Practice Panel'!$A$14:$F$129,4,FALSE)</f>
        <v>Redbridge</v>
      </c>
      <c r="AH719" s="66" t="str">
        <f>VLOOKUP(BHRAF201920[[#This Row],[OrgID]],'Practice Panel'!$A$14:$F$129,6,FALSE)</f>
        <v>Wanstead &amp; Woodford</v>
      </c>
    </row>
    <row r="720" spans="1:34" x14ac:dyDescent="0.25">
      <c r="A720" s="1" t="s">
        <v>369</v>
      </c>
      <c r="B720" s="65">
        <v>44197</v>
      </c>
      <c r="C720" s="65">
        <v>44202</v>
      </c>
      <c r="D720" s="1" t="s">
        <v>330</v>
      </c>
      <c r="E720" s="66">
        <v>927</v>
      </c>
      <c r="F720" s="66">
        <v>38</v>
      </c>
      <c r="G720" s="66">
        <v>38</v>
      </c>
      <c r="H720" s="1">
        <v>0</v>
      </c>
      <c r="I720" s="66">
        <v>0</v>
      </c>
      <c r="J720" s="66">
        <v>1</v>
      </c>
      <c r="K720" s="66">
        <v>0</v>
      </c>
      <c r="L720" s="66">
        <v>0</v>
      </c>
      <c r="M720" s="66">
        <v>1</v>
      </c>
      <c r="N720" s="66">
        <v>0</v>
      </c>
      <c r="O720" s="66">
        <v>1</v>
      </c>
      <c r="P720" s="66">
        <v>1</v>
      </c>
      <c r="Q720" s="66">
        <v>0</v>
      </c>
      <c r="R720" s="66">
        <v>1</v>
      </c>
      <c r="S720" s="66">
        <v>0</v>
      </c>
      <c r="T720" s="66">
        <v>0</v>
      </c>
      <c r="U720" s="66">
        <v>0</v>
      </c>
      <c r="V720" s="66">
        <v>0</v>
      </c>
      <c r="W720" s="66">
        <v>1</v>
      </c>
      <c r="X720" s="66">
        <v>1</v>
      </c>
      <c r="Y720" s="66">
        <v>1</v>
      </c>
      <c r="Z720" s="66">
        <v>1</v>
      </c>
      <c r="AA720" s="66">
        <v>0</v>
      </c>
      <c r="AB720" s="66">
        <v>0</v>
      </c>
      <c r="AC720" s="66">
        <v>3</v>
      </c>
      <c r="AD720" s="66">
        <v>0</v>
      </c>
      <c r="AE720" s="66">
        <v>0</v>
      </c>
      <c r="AF720" s="66">
        <v>0</v>
      </c>
      <c r="AG720" s="66" t="str">
        <f>VLOOKUP(BHRAF201920[[#This Row],[OrgID]],'Practice Panel'!$A$14:$F$129,4,FALSE)</f>
        <v>Havering</v>
      </c>
      <c r="AH720" s="66" t="str">
        <f>VLOOKUP(BHRAF201920[[#This Row],[OrgID]],'Practice Panel'!$A$14:$F$129,6,FALSE)</f>
        <v>Havering North</v>
      </c>
    </row>
    <row r="721" spans="1:34" x14ac:dyDescent="0.25">
      <c r="A721" s="1" t="s">
        <v>369</v>
      </c>
      <c r="B721" s="65">
        <v>44197</v>
      </c>
      <c r="C721" s="65">
        <v>44202</v>
      </c>
      <c r="D721" s="1" t="s">
        <v>360</v>
      </c>
      <c r="E721" s="66">
        <v>1470</v>
      </c>
      <c r="F721" s="66">
        <v>73</v>
      </c>
      <c r="G721" s="66">
        <v>72</v>
      </c>
      <c r="H721" s="1">
        <v>1</v>
      </c>
      <c r="I721" s="66">
        <v>1</v>
      </c>
      <c r="J721" s="66">
        <v>2</v>
      </c>
      <c r="K721" s="66">
        <v>2</v>
      </c>
      <c r="L721" s="66">
        <v>2</v>
      </c>
      <c r="M721" s="66">
        <v>0</v>
      </c>
      <c r="N721" s="66">
        <v>0</v>
      </c>
      <c r="O721" s="66">
        <v>2</v>
      </c>
      <c r="P721" s="66">
        <v>1</v>
      </c>
      <c r="Q721" s="66">
        <v>0</v>
      </c>
      <c r="R721" s="66">
        <v>2</v>
      </c>
      <c r="S721" s="66">
        <v>0</v>
      </c>
      <c r="T721" s="66">
        <v>0</v>
      </c>
      <c r="U721" s="66">
        <v>1</v>
      </c>
      <c r="V721" s="66">
        <v>1</v>
      </c>
      <c r="W721" s="66">
        <v>2</v>
      </c>
      <c r="X721" s="66">
        <v>2</v>
      </c>
      <c r="Y721" s="66">
        <v>2</v>
      </c>
      <c r="Z721" s="66">
        <v>2</v>
      </c>
      <c r="AA721" s="66">
        <v>0</v>
      </c>
      <c r="AB721" s="66">
        <v>0</v>
      </c>
      <c r="AC721" s="66">
        <v>6</v>
      </c>
      <c r="AD721" s="66">
        <v>2</v>
      </c>
      <c r="AE721" s="66">
        <v>1</v>
      </c>
      <c r="AF721" s="66">
        <v>0</v>
      </c>
      <c r="AG721" s="66" t="str">
        <f>VLOOKUP(BHRAF201920[[#This Row],[OrgID]],'Practice Panel'!$A$14:$F$129,4,FALSE)</f>
        <v>Havering</v>
      </c>
      <c r="AH721" s="66" t="str">
        <f>VLOOKUP(BHRAF201920[[#This Row],[OrgID]],'Practice Panel'!$A$14:$F$129,6,FALSE)</f>
        <v>Havering South</v>
      </c>
    </row>
    <row r="722" spans="1:34" x14ac:dyDescent="0.25">
      <c r="A722" s="1" t="s">
        <v>369</v>
      </c>
      <c r="B722" s="65">
        <v>44197</v>
      </c>
      <c r="C722" s="65">
        <v>44202</v>
      </c>
      <c r="D722" s="1" t="s">
        <v>282</v>
      </c>
      <c r="E722" s="66">
        <v>5074</v>
      </c>
      <c r="F722" s="66">
        <v>44</v>
      </c>
      <c r="G722" s="66">
        <v>44</v>
      </c>
      <c r="H722" s="1">
        <v>0</v>
      </c>
      <c r="I722" s="66">
        <v>0</v>
      </c>
      <c r="J722" s="66">
        <v>1</v>
      </c>
      <c r="K722" s="66">
        <v>0</v>
      </c>
      <c r="L722" s="66">
        <v>1</v>
      </c>
      <c r="M722" s="66">
        <v>1</v>
      </c>
      <c r="N722" s="66">
        <v>0</v>
      </c>
      <c r="O722" s="66">
        <v>1</v>
      </c>
      <c r="P722" s="66">
        <v>1</v>
      </c>
      <c r="Q722" s="66">
        <v>1</v>
      </c>
      <c r="R722" s="66">
        <v>1</v>
      </c>
      <c r="S722" s="66">
        <v>0</v>
      </c>
      <c r="T722" s="66">
        <v>0</v>
      </c>
      <c r="U722" s="66">
        <v>0</v>
      </c>
      <c r="V722" s="66">
        <v>0</v>
      </c>
      <c r="W722" s="66">
        <v>1</v>
      </c>
      <c r="X722" s="66">
        <v>1</v>
      </c>
      <c r="Y722" s="66">
        <v>0</v>
      </c>
      <c r="Z722" s="66">
        <v>1</v>
      </c>
      <c r="AA722" s="66">
        <v>0</v>
      </c>
      <c r="AB722" s="66">
        <v>0</v>
      </c>
      <c r="AC722" s="66">
        <v>16</v>
      </c>
      <c r="AD722" s="66">
        <v>0</v>
      </c>
      <c r="AE722" s="66">
        <v>0</v>
      </c>
      <c r="AF722" s="66">
        <v>0</v>
      </c>
      <c r="AG722" s="66" t="str">
        <f>VLOOKUP(BHRAF201920[[#This Row],[OrgID]],'Practice Panel'!$A$14:$F$129,4,FALSE)</f>
        <v>Havering</v>
      </c>
      <c r="AH722" s="66" t="str">
        <f>VLOOKUP(BHRAF201920[[#This Row],[OrgID]],'Practice Panel'!$A$14:$F$129,6,FALSE)</f>
        <v>Havering Crest</v>
      </c>
    </row>
    <row r="723" spans="1:34" x14ac:dyDescent="0.25">
      <c r="A723" s="1" t="s">
        <v>369</v>
      </c>
      <c r="B723" s="65">
        <v>44197</v>
      </c>
      <c r="C723" s="65">
        <v>44202</v>
      </c>
      <c r="D723" s="1" t="s">
        <v>292</v>
      </c>
      <c r="E723" s="66">
        <v>1659</v>
      </c>
      <c r="F723" s="66">
        <v>47</v>
      </c>
      <c r="G723" s="66">
        <v>45</v>
      </c>
      <c r="H723" s="1">
        <v>2</v>
      </c>
      <c r="I723" s="66">
        <v>2</v>
      </c>
      <c r="J723" s="66">
        <v>1</v>
      </c>
      <c r="K723" s="66">
        <v>1</v>
      </c>
      <c r="L723" s="66">
        <v>1</v>
      </c>
      <c r="M723" s="66">
        <v>1</v>
      </c>
      <c r="N723" s="66">
        <v>0</v>
      </c>
      <c r="O723" s="66">
        <v>1</v>
      </c>
      <c r="P723" s="66">
        <v>1</v>
      </c>
      <c r="Q723" s="66">
        <v>1</v>
      </c>
      <c r="R723" s="66">
        <v>1</v>
      </c>
      <c r="S723" s="66">
        <v>0</v>
      </c>
      <c r="T723" s="66">
        <v>0</v>
      </c>
      <c r="U723" s="66">
        <v>1</v>
      </c>
      <c r="V723" s="66">
        <v>0</v>
      </c>
      <c r="W723" s="66">
        <v>1</v>
      </c>
      <c r="X723" s="66">
        <v>0</v>
      </c>
      <c r="Y723" s="66">
        <v>0</v>
      </c>
      <c r="Z723" s="66">
        <v>1</v>
      </c>
      <c r="AA723" s="66">
        <v>0</v>
      </c>
      <c r="AB723" s="66">
        <v>0</v>
      </c>
      <c r="AC723" s="66">
        <v>5</v>
      </c>
      <c r="AD723" s="66">
        <v>1</v>
      </c>
      <c r="AE723" s="66">
        <v>0</v>
      </c>
      <c r="AF723" s="66">
        <v>0</v>
      </c>
      <c r="AG723" s="66" t="str">
        <f>VLOOKUP(BHRAF201920[[#This Row],[OrgID]],'Practice Panel'!$A$14:$F$129,4,FALSE)</f>
        <v>Havering</v>
      </c>
      <c r="AH723" s="66" t="str">
        <f>VLOOKUP(BHRAF201920[[#This Row],[OrgID]],'Practice Panel'!$A$14:$F$129,6,FALSE)</f>
        <v>Havering Crest</v>
      </c>
    </row>
    <row r="724" spans="1:34" x14ac:dyDescent="0.25">
      <c r="A724" s="1" t="s">
        <v>369</v>
      </c>
      <c r="B724" s="65">
        <v>44197</v>
      </c>
      <c r="C724" s="65">
        <v>44202</v>
      </c>
      <c r="D724" s="1" t="s">
        <v>60</v>
      </c>
      <c r="E724" s="66">
        <v>2122</v>
      </c>
      <c r="F724" s="66">
        <v>100</v>
      </c>
      <c r="G724" s="66">
        <v>100</v>
      </c>
      <c r="H724" s="1">
        <v>0</v>
      </c>
      <c r="I724" s="66">
        <v>0</v>
      </c>
      <c r="J724" s="66">
        <v>3</v>
      </c>
      <c r="K724" s="66">
        <v>2</v>
      </c>
      <c r="L724" s="66">
        <v>3</v>
      </c>
      <c r="M724" s="66">
        <v>3</v>
      </c>
      <c r="N724" s="66">
        <v>0</v>
      </c>
      <c r="O724" s="66">
        <v>3</v>
      </c>
      <c r="P724" s="66">
        <v>3</v>
      </c>
      <c r="Q724" s="66">
        <v>3</v>
      </c>
      <c r="R724" s="66">
        <v>3</v>
      </c>
      <c r="S724" s="66">
        <v>0</v>
      </c>
      <c r="T724" s="66">
        <v>0</v>
      </c>
      <c r="U724" s="66">
        <v>4</v>
      </c>
      <c r="V724" s="66">
        <v>2</v>
      </c>
      <c r="W724" s="66">
        <v>3</v>
      </c>
      <c r="X724" s="66">
        <v>3</v>
      </c>
      <c r="Y724" s="66">
        <v>3</v>
      </c>
      <c r="Z724" s="66">
        <v>3</v>
      </c>
      <c r="AA724" s="66">
        <v>1</v>
      </c>
      <c r="AB724" s="66">
        <v>1</v>
      </c>
      <c r="AC724" s="66">
        <v>4</v>
      </c>
      <c r="AD724" s="66">
        <v>2</v>
      </c>
      <c r="AE724" s="66">
        <v>2</v>
      </c>
      <c r="AF724" s="66">
        <v>0</v>
      </c>
      <c r="AG724" s="66" t="str">
        <f>VLOOKUP(BHRAF201920[[#This Row],[OrgID]],'Practice Panel'!$A$14:$F$129,4,FALSE)</f>
        <v>Redbridge</v>
      </c>
      <c r="AH724" s="66" t="str">
        <f>VLOOKUP(BHRAF201920[[#This Row],[OrgID]],'Practice Panel'!$A$14:$F$129,6,FALSE)</f>
        <v>Seven Kings</v>
      </c>
    </row>
    <row r="725" spans="1:34" x14ac:dyDescent="0.25">
      <c r="A725" s="1" t="s">
        <v>369</v>
      </c>
      <c r="B725" s="65">
        <v>44197</v>
      </c>
      <c r="C725" s="65">
        <v>44202</v>
      </c>
      <c r="D725" s="1" t="s">
        <v>64</v>
      </c>
      <c r="E725" s="66">
        <v>2772</v>
      </c>
      <c r="F725" s="66">
        <v>53</v>
      </c>
      <c r="G725" s="66">
        <v>53</v>
      </c>
      <c r="H725" s="1">
        <v>0</v>
      </c>
      <c r="I725" s="66">
        <v>0</v>
      </c>
      <c r="J725" s="66">
        <v>1</v>
      </c>
      <c r="K725" s="66">
        <v>0</v>
      </c>
      <c r="L725" s="66">
        <v>1</v>
      </c>
      <c r="M725" s="66">
        <v>0</v>
      </c>
      <c r="N725" s="66">
        <v>0</v>
      </c>
      <c r="O725" s="66">
        <v>1</v>
      </c>
      <c r="P725" s="66">
        <v>1</v>
      </c>
      <c r="Q725" s="66">
        <v>0</v>
      </c>
      <c r="R725" s="66">
        <v>1</v>
      </c>
      <c r="S725" s="66">
        <v>0</v>
      </c>
      <c r="T725" s="66">
        <v>0</v>
      </c>
      <c r="U725" s="66">
        <v>0</v>
      </c>
      <c r="V725" s="66">
        <v>0</v>
      </c>
      <c r="W725" s="66">
        <v>1</v>
      </c>
      <c r="X725" s="66">
        <v>1</v>
      </c>
      <c r="Y725" s="66">
        <v>1</v>
      </c>
      <c r="Z725" s="66">
        <v>1</v>
      </c>
      <c r="AA725" s="66">
        <v>0</v>
      </c>
      <c r="AB725" s="66">
        <v>0</v>
      </c>
      <c r="AC725" s="66">
        <v>5</v>
      </c>
      <c r="AD725" s="66">
        <v>0</v>
      </c>
      <c r="AE725" s="66">
        <v>0</v>
      </c>
      <c r="AF725" s="66">
        <v>0</v>
      </c>
      <c r="AG725" s="66" t="str">
        <f>VLOOKUP(BHRAF201920[[#This Row],[OrgID]],'Practice Panel'!$A$14:$F$129,4,FALSE)</f>
        <v>Redbridge</v>
      </c>
      <c r="AH725" s="66" t="str">
        <f>VLOOKUP(BHRAF201920[[#This Row],[OrgID]],'Practice Panel'!$A$14:$F$129,6,FALSE)</f>
        <v>Seven Kings</v>
      </c>
    </row>
    <row r="726" spans="1:34" x14ac:dyDescent="0.25">
      <c r="A726" s="1" t="s">
        <v>369</v>
      </c>
      <c r="B726" s="65">
        <v>44197</v>
      </c>
      <c r="C726" s="65">
        <v>44202</v>
      </c>
      <c r="D726" s="1" t="s">
        <v>30</v>
      </c>
      <c r="E726" s="66">
        <v>1261</v>
      </c>
      <c r="F726" s="66">
        <v>93</v>
      </c>
      <c r="G726" s="66">
        <v>93</v>
      </c>
      <c r="H726" s="1">
        <v>0</v>
      </c>
      <c r="I726" s="66">
        <v>0</v>
      </c>
      <c r="J726" s="66">
        <v>5</v>
      </c>
      <c r="K726" s="66">
        <v>4</v>
      </c>
      <c r="L726" s="66">
        <v>4</v>
      </c>
      <c r="M726" s="66">
        <v>4</v>
      </c>
      <c r="N726" s="66">
        <v>0</v>
      </c>
      <c r="O726" s="66">
        <v>5</v>
      </c>
      <c r="P726" s="66">
        <v>4</v>
      </c>
      <c r="Q726" s="66">
        <v>4</v>
      </c>
      <c r="R726" s="66">
        <v>4</v>
      </c>
      <c r="S726" s="66">
        <v>0</v>
      </c>
      <c r="T726" s="66">
        <v>0</v>
      </c>
      <c r="U726" s="66">
        <v>5</v>
      </c>
      <c r="V726" s="66">
        <v>4</v>
      </c>
      <c r="W726" s="66">
        <v>5</v>
      </c>
      <c r="X726" s="66">
        <v>4</v>
      </c>
      <c r="Y726" s="66">
        <v>4</v>
      </c>
      <c r="Z726" s="66">
        <v>5</v>
      </c>
      <c r="AA726" s="66">
        <v>0</v>
      </c>
      <c r="AB726" s="66">
        <v>1</v>
      </c>
      <c r="AC726" s="66">
        <v>6</v>
      </c>
      <c r="AD726" s="66">
        <v>3</v>
      </c>
      <c r="AE726" s="66">
        <v>4</v>
      </c>
      <c r="AF726" s="66">
        <v>0</v>
      </c>
      <c r="AG726" s="66" t="str">
        <f>VLOOKUP(BHRAF201920[[#This Row],[OrgID]],'Practice Panel'!$A$14:$F$129,4,FALSE)</f>
        <v>Redbridge</v>
      </c>
      <c r="AH726" s="66" t="str">
        <f>VLOOKUP(BHRAF201920[[#This Row],[OrgID]],'Practice Panel'!$A$14:$F$129,6,FALSE)</f>
        <v>Cranbrook</v>
      </c>
    </row>
    <row r="727" spans="1:34" x14ac:dyDescent="0.25">
      <c r="A727" s="1" t="s">
        <v>369</v>
      </c>
      <c r="B727" s="65">
        <v>44197</v>
      </c>
      <c r="C727" s="65">
        <v>44202</v>
      </c>
      <c r="D727" s="1" t="s">
        <v>342</v>
      </c>
      <c r="E727" s="66">
        <v>1127</v>
      </c>
      <c r="F727" s="66">
        <v>7</v>
      </c>
      <c r="G727" s="66">
        <v>7</v>
      </c>
      <c r="H727" s="1">
        <v>0</v>
      </c>
      <c r="I727" s="66">
        <v>0</v>
      </c>
      <c r="J727" s="66">
        <v>3</v>
      </c>
      <c r="K727" s="66">
        <v>1</v>
      </c>
      <c r="L727" s="66">
        <v>3</v>
      </c>
      <c r="M727" s="66">
        <v>0</v>
      </c>
      <c r="N727" s="66">
        <v>0</v>
      </c>
      <c r="O727" s="66">
        <v>3</v>
      </c>
      <c r="P727" s="66">
        <v>1</v>
      </c>
      <c r="Q727" s="66">
        <v>1</v>
      </c>
      <c r="R727" s="66">
        <v>3</v>
      </c>
      <c r="S727" s="66">
        <v>0</v>
      </c>
      <c r="T727" s="66">
        <v>0</v>
      </c>
      <c r="U727" s="66">
        <v>2</v>
      </c>
      <c r="V727" s="66">
        <v>2</v>
      </c>
      <c r="W727" s="66">
        <v>3</v>
      </c>
      <c r="X727" s="66">
        <v>2</v>
      </c>
      <c r="Y727" s="66">
        <v>3</v>
      </c>
      <c r="Z727" s="66">
        <v>3</v>
      </c>
      <c r="AA727" s="66">
        <v>0</v>
      </c>
      <c r="AB727" s="66">
        <v>0</v>
      </c>
      <c r="AC727" s="66">
        <v>9</v>
      </c>
      <c r="AD727" s="66">
        <v>1</v>
      </c>
      <c r="AE727" s="66">
        <v>2</v>
      </c>
      <c r="AF727" s="66">
        <v>0</v>
      </c>
      <c r="AG727" s="66" t="str">
        <f>VLOOKUP(BHRAF201920[[#This Row],[OrgID]],'Practice Panel'!$A$14:$F$129,4,FALSE)</f>
        <v>Havering</v>
      </c>
      <c r="AH727" s="66" t="str">
        <f>VLOOKUP(BHRAF201920[[#This Row],[OrgID]],'Practice Panel'!$A$14:$F$129,6,FALSE)</f>
        <v>Havering South</v>
      </c>
    </row>
    <row r="728" spans="1:34" x14ac:dyDescent="0.25">
      <c r="A728" s="1" t="s">
        <v>369</v>
      </c>
      <c r="B728" s="65">
        <v>44197</v>
      </c>
      <c r="C728" s="65">
        <v>44202</v>
      </c>
      <c r="D728" s="1" t="s">
        <v>200</v>
      </c>
      <c r="E728" s="66">
        <v>937</v>
      </c>
      <c r="F728" s="66">
        <v>11</v>
      </c>
      <c r="G728" s="66">
        <v>11</v>
      </c>
      <c r="H728" s="1">
        <v>0</v>
      </c>
      <c r="I728" s="66">
        <v>0</v>
      </c>
      <c r="J728" s="66">
        <v>1</v>
      </c>
      <c r="K728" s="66">
        <v>1</v>
      </c>
      <c r="L728" s="66">
        <v>1</v>
      </c>
      <c r="M728" s="66">
        <v>1</v>
      </c>
      <c r="N728" s="66">
        <v>0</v>
      </c>
      <c r="O728" s="66">
        <v>1</v>
      </c>
      <c r="P728" s="66">
        <v>1</v>
      </c>
      <c r="Q728" s="66">
        <v>0</v>
      </c>
      <c r="R728" s="66">
        <v>1</v>
      </c>
      <c r="S728" s="66">
        <v>0</v>
      </c>
      <c r="T728" s="66">
        <v>0</v>
      </c>
      <c r="U728" s="66">
        <v>0</v>
      </c>
      <c r="V728" s="66">
        <v>0</v>
      </c>
      <c r="W728" s="66">
        <v>1</v>
      </c>
      <c r="X728" s="66">
        <v>0</v>
      </c>
      <c r="Y728" s="66">
        <v>0</v>
      </c>
      <c r="Z728" s="66">
        <v>0</v>
      </c>
      <c r="AA728" s="66">
        <v>0</v>
      </c>
      <c r="AB728" s="66">
        <v>0</v>
      </c>
      <c r="AC728" s="66">
        <v>5</v>
      </c>
      <c r="AD728" s="66">
        <v>1</v>
      </c>
      <c r="AE728" s="66">
        <v>0</v>
      </c>
      <c r="AF728" s="66">
        <v>0</v>
      </c>
      <c r="AG728" s="66" t="str">
        <f>VLOOKUP(BHRAF201920[[#This Row],[OrgID]],'Practice Panel'!$A$14:$F$129,4,FALSE)</f>
        <v>Barking</v>
      </c>
      <c r="AH728" s="66" t="str">
        <f>VLOOKUP(BHRAF201920[[#This Row],[OrgID]],'Practice Panel'!$A$14:$F$129,6,FALSE)</f>
        <v>East</v>
      </c>
    </row>
    <row r="729" spans="1:34" x14ac:dyDescent="0.25">
      <c r="A729" s="1" t="s">
        <v>369</v>
      </c>
      <c r="B729" s="65">
        <v>44197</v>
      </c>
      <c r="C729" s="65">
        <v>44202</v>
      </c>
      <c r="D729" s="1" t="s">
        <v>270</v>
      </c>
      <c r="E729" s="66">
        <v>773</v>
      </c>
      <c r="F729" s="66">
        <v>4</v>
      </c>
      <c r="G729" s="66">
        <v>4</v>
      </c>
      <c r="H729" s="1">
        <v>0</v>
      </c>
      <c r="I729" s="66">
        <v>0</v>
      </c>
      <c r="J729" s="66">
        <v>6</v>
      </c>
      <c r="K729" s="66">
        <v>5</v>
      </c>
      <c r="L729" s="66">
        <v>6</v>
      </c>
      <c r="M729" s="66">
        <v>6</v>
      </c>
      <c r="N729" s="66">
        <v>0</v>
      </c>
      <c r="O729" s="66">
        <v>6</v>
      </c>
      <c r="P729" s="66">
        <v>6</v>
      </c>
      <c r="Q729" s="66">
        <v>4</v>
      </c>
      <c r="R729" s="66">
        <v>6</v>
      </c>
      <c r="S729" s="66">
        <v>0</v>
      </c>
      <c r="T729" s="66">
        <v>0</v>
      </c>
      <c r="U729" s="66">
        <v>0</v>
      </c>
      <c r="V729" s="66">
        <v>0</v>
      </c>
      <c r="W729" s="66">
        <v>5</v>
      </c>
      <c r="X729" s="66">
        <v>2</v>
      </c>
      <c r="Y729" s="66">
        <v>2</v>
      </c>
      <c r="Z729" s="66">
        <v>3</v>
      </c>
      <c r="AA729" s="66">
        <v>0</v>
      </c>
      <c r="AB729" s="66">
        <v>0</v>
      </c>
      <c r="AC729" s="66">
        <v>6</v>
      </c>
      <c r="AD729" s="66">
        <v>5</v>
      </c>
      <c r="AE729" s="66">
        <v>0</v>
      </c>
      <c r="AF729" s="66">
        <v>0</v>
      </c>
      <c r="AG729" s="66" t="str">
        <f>VLOOKUP(BHRAF201920[[#This Row],[OrgID]],'Practice Panel'!$A$14:$F$129,4,FALSE)</f>
        <v>Barking</v>
      </c>
      <c r="AH729" s="66" t="str">
        <f>VLOOKUP(BHRAF201920[[#This Row],[OrgID]],'Practice Panel'!$A$14:$F$129,6,FALSE)</f>
        <v>North</v>
      </c>
    </row>
    <row r="730" spans="1:34" x14ac:dyDescent="0.25">
      <c r="A730" s="1" t="s">
        <v>369</v>
      </c>
      <c r="B730" s="65">
        <v>44197</v>
      </c>
      <c r="C730" s="65">
        <v>44202</v>
      </c>
      <c r="D730" s="1" t="s">
        <v>276</v>
      </c>
      <c r="E730" s="66">
        <v>1365</v>
      </c>
      <c r="F730" s="66">
        <v>44</v>
      </c>
      <c r="G730" s="66">
        <v>44</v>
      </c>
      <c r="H730" s="1">
        <v>0</v>
      </c>
      <c r="I730" s="66">
        <v>0</v>
      </c>
      <c r="J730" s="66">
        <v>1</v>
      </c>
      <c r="K730" s="66">
        <v>1</v>
      </c>
      <c r="L730" s="66">
        <v>0</v>
      </c>
      <c r="M730" s="66">
        <v>1</v>
      </c>
      <c r="N730" s="66">
        <v>0</v>
      </c>
      <c r="O730" s="66">
        <v>1</v>
      </c>
      <c r="P730" s="66">
        <v>0</v>
      </c>
      <c r="Q730" s="66">
        <v>0</v>
      </c>
      <c r="R730" s="66">
        <v>1</v>
      </c>
      <c r="S730" s="66">
        <v>0</v>
      </c>
      <c r="T730" s="66">
        <v>0</v>
      </c>
      <c r="U730" s="66">
        <v>2</v>
      </c>
      <c r="V730" s="66">
        <v>0</v>
      </c>
      <c r="W730" s="66">
        <v>1</v>
      </c>
      <c r="X730" s="66">
        <v>0</v>
      </c>
      <c r="Y730" s="66">
        <v>0</v>
      </c>
      <c r="Z730" s="66">
        <v>0</v>
      </c>
      <c r="AA730" s="66">
        <v>0</v>
      </c>
      <c r="AB730" s="66">
        <v>0</v>
      </c>
      <c r="AC730" s="66">
        <v>8</v>
      </c>
      <c r="AD730" s="66">
        <v>0</v>
      </c>
      <c r="AE730" s="66">
        <v>0</v>
      </c>
      <c r="AF730" s="66">
        <v>0</v>
      </c>
      <c r="AG730" s="66" t="str">
        <f>VLOOKUP(BHRAF201920[[#This Row],[OrgID]],'Practice Panel'!$A$14:$F$129,4,FALSE)</f>
        <v>Barking</v>
      </c>
      <c r="AH730" s="66" t="str">
        <f>VLOOKUP(BHRAF201920[[#This Row],[OrgID]],'Practice Panel'!$A$14:$F$129,6,FALSE)</f>
        <v>Central</v>
      </c>
    </row>
    <row r="731" spans="1:34" x14ac:dyDescent="0.25">
      <c r="A731" s="1" t="s">
        <v>369</v>
      </c>
      <c r="B731" s="65">
        <v>44197</v>
      </c>
      <c r="C731" s="65">
        <v>44202</v>
      </c>
      <c r="D731" s="1" t="s">
        <v>334</v>
      </c>
      <c r="E731" s="66">
        <v>1485</v>
      </c>
      <c r="F731" s="66">
        <v>224</v>
      </c>
      <c r="G731" s="66">
        <v>224</v>
      </c>
      <c r="H731" s="1">
        <v>0</v>
      </c>
      <c r="I731" s="66">
        <v>0</v>
      </c>
      <c r="J731" s="66">
        <v>3</v>
      </c>
      <c r="K731" s="66">
        <v>1</v>
      </c>
      <c r="L731" s="66">
        <v>1</v>
      </c>
      <c r="M731" s="66">
        <v>1</v>
      </c>
      <c r="N731" s="66">
        <v>0</v>
      </c>
      <c r="O731" s="66">
        <v>3</v>
      </c>
      <c r="P731" s="66">
        <v>0</v>
      </c>
      <c r="Q731" s="66">
        <v>1</v>
      </c>
      <c r="R731" s="66">
        <v>2</v>
      </c>
      <c r="S731" s="66">
        <v>0</v>
      </c>
      <c r="T731" s="66">
        <v>0</v>
      </c>
      <c r="U731" s="66">
        <v>3</v>
      </c>
      <c r="V731" s="66">
        <v>0</v>
      </c>
      <c r="W731" s="66">
        <v>1</v>
      </c>
      <c r="X731" s="66">
        <v>1</v>
      </c>
      <c r="Y731" s="66">
        <v>1</v>
      </c>
      <c r="Z731" s="66">
        <v>1</v>
      </c>
      <c r="AA731" s="66">
        <v>0</v>
      </c>
      <c r="AB731" s="66">
        <v>0</v>
      </c>
      <c r="AC731" s="66">
        <v>5</v>
      </c>
      <c r="AD731" s="66">
        <v>1</v>
      </c>
      <c r="AE731" s="66">
        <v>0</v>
      </c>
      <c r="AF731" s="66">
        <v>0</v>
      </c>
      <c r="AG731" s="66" t="str">
        <f>VLOOKUP(BHRAF201920[[#This Row],[OrgID]],'Practice Panel'!$A$14:$F$129,4,FALSE)</f>
        <v>Havering</v>
      </c>
      <c r="AH731" s="66" t="str">
        <f>VLOOKUP(BHRAF201920[[#This Row],[OrgID]],'Practice Panel'!$A$14:$F$129,6,FALSE)</f>
        <v>Havering South</v>
      </c>
    </row>
    <row r="732" spans="1:34" x14ac:dyDescent="0.25">
      <c r="A732" s="1" t="s">
        <v>369</v>
      </c>
      <c r="B732" s="65">
        <v>44197</v>
      </c>
      <c r="C732" s="65">
        <v>44202</v>
      </c>
      <c r="D732" s="1" t="s">
        <v>356</v>
      </c>
      <c r="E732" s="66">
        <v>4786</v>
      </c>
      <c r="F732" s="66">
        <v>102</v>
      </c>
      <c r="G732" s="66">
        <v>102</v>
      </c>
      <c r="H732" s="1">
        <v>0</v>
      </c>
      <c r="I732" s="66">
        <v>0</v>
      </c>
      <c r="J732" s="66">
        <v>1</v>
      </c>
      <c r="K732" s="66">
        <v>1</v>
      </c>
      <c r="L732" s="66">
        <v>1</v>
      </c>
      <c r="M732" s="66">
        <v>1</v>
      </c>
      <c r="N732" s="66">
        <v>0</v>
      </c>
      <c r="O732" s="66">
        <v>1</v>
      </c>
      <c r="P732" s="66">
        <v>0</v>
      </c>
      <c r="Q732" s="66">
        <v>1</v>
      </c>
      <c r="R732" s="66">
        <v>1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66">
        <v>0</v>
      </c>
      <c r="Z732" s="66">
        <v>0</v>
      </c>
      <c r="AA732" s="66">
        <v>0</v>
      </c>
      <c r="AB732" s="66">
        <v>0</v>
      </c>
      <c r="AC732" s="66">
        <v>15</v>
      </c>
      <c r="AD732" s="66">
        <v>1</v>
      </c>
      <c r="AE732" s="66">
        <v>0</v>
      </c>
      <c r="AF732" s="66">
        <v>0</v>
      </c>
      <c r="AG732" s="66" t="str">
        <f>VLOOKUP(BHRAF201920[[#This Row],[OrgID]],'Practice Panel'!$A$14:$F$129,4,FALSE)</f>
        <v>Havering</v>
      </c>
      <c r="AH732" s="66" t="str">
        <f>VLOOKUP(BHRAF201920[[#This Row],[OrgID]],'Practice Panel'!$A$14:$F$129,6,FALSE)</f>
        <v>Havering South</v>
      </c>
    </row>
    <row r="733" spans="1:34" x14ac:dyDescent="0.25">
      <c r="A733" s="1" t="s">
        <v>369</v>
      </c>
      <c r="B733" s="65">
        <v>44197</v>
      </c>
      <c r="C733" s="65">
        <v>44202</v>
      </c>
      <c r="D733" s="1" t="s">
        <v>316</v>
      </c>
      <c r="E733" s="66">
        <v>2924</v>
      </c>
      <c r="F733" s="66">
        <v>20</v>
      </c>
      <c r="G733" s="66">
        <v>19</v>
      </c>
      <c r="H733" s="1">
        <v>1</v>
      </c>
      <c r="I733" s="66">
        <v>0</v>
      </c>
      <c r="J733" s="66">
        <v>1</v>
      </c>
      <c r="K733" s="66">
        <v>1</v>
      </c>
      <c r="L733" s="66">
        <v>1</v>
      </c>
      <c r="M733" s="66">
        <v>1</v>
      </c>
      <c r="N733" s="66">
        <v>0</v>
      </c>
      <c r="O733" s="66">
        <v>1</v>
      </c>
      <c r="P733" s="66">
        <v>0</v>
      </c>
      <c r="Q733" s="66">
        <v>1</v>
      </c>
      <c r="R733" s="66">
        <v>1</v>
      </c>
      <c r="S733" s="66">
        <v>0</v>
      </c>
      <c r="T733" s="66">
        <v>0</v>
      </c>
      <c r="U733" s="66">
        <v>1</v>
      </c>
      <c r="V733" s="66">
        <v>1</v>
      </c>
      <c r="W733" s="66">
        <v>0</v>
      </c>
      <c r="X733" s="66">
        <v>0</v>
      </c>
      <c r="Y733" s="66">
        <v>0</v>
      </c>
      <c r="Z733" s="66">
        <v>0</v>
      </c>
      <c r="AA733" s="66">
        <v>0</v>
      </c>
      <c r="AB733" s="66">
        <v>0</v>
      </c>
      <c r="AC733" s="66">
        <v>9</v>
      </c>
      <c r="AD733" s="66">
        <v>1</v>
      </c>
      <c r="AE733" s="66">
        <v>1</v>
      </c>
      <c r="AF733" s="66">
        <v>0</v>
      </c>
      <c r="AG733" s="66" t="str">
        <f>VLOOKUP(BHRAF201920[[#This Row],[OrgID]],'Practice Panel'!$A$14:$F$129,4,FALSE)</f>
        <v>Havering</v>
      </c>
      <c r="AH733" s="66" t="str">
        <f>VLOOKUP(BHRAF201920[[#This Row],[OrgID]],'Practice Panel'!$A$14:$F$129,6,FALSE)</f>
        <v>Havering North</v>
      </c>
    </row>
    <row r="734" spans="1:34" x14ac:dyDescent="0.25">
      <c r="A734" s="1" t="s">
        <v>369</v>
      </c>
      <c r="B734" s="65">
        <v>44197</v>
      </c>
      <c r="C734" s="65">
        <v>44202</v>
      </c>
      <c r="D734" s="1" t="s">
        <v>91</v>
      </c>
      <c r="E734" s="66">
        <v>1554</v>
      </c>
      <c r="F734" s="66">
        <v>227</v>
      </c>
      <c r="G734" s="66">
        <v>227</v>
      </c>
      <c r="H734" s="1">
        <v>0</v>
      </c>
      <c r="I734" s="66">
        <v>0</v>
      </c>
      <c r="J734" s="66">
        <v>1</v>
      </c>
      <c r="K734" s="66">
        <v>1</v>
      </c>
      <c r="L734" s="66">
        <v>1</v>
      </c>
      <c r="M734" s="66">
        <v>1</v>
      </c>
      <c r="N734" s="66">
        <v>0</v>
      </c>
      <c r="O734" s="66">
        <v>1</v>
      </c>
      <c r="P734" s="66">
        <v>0</v>
      </c>
      <c r="Q734" s="66">
        <v>0</v>
      </c>
      <c r="R734" s="66">
        <v>1</v>
      </c>
      <c r="S734" s="66">
        <v>0</v>
      </c>
      <c r="T734" s="66">
        <v>0</v>
      </c>
      <c r="U734" s="66">
        <v>0</v>
      </c>
      <c r="V734" s="66">
        <v>0</v>
      </c>
      <c r="W734" s="66">
        <v>0</v>
      </c>
      <c r="X734" s="66">
        <v>0</v>
      </c>
      <c r="Y734" s="66">
        <v>0</v>
      </c>
      <c r="Z734" s="66">
        <v>0</v>
      </c>
      <c r="AA734" s="66">
        <v>0</v>
      </c>
      <c r="AB734" s="66">
        <v>0</v>
      </c>
      <c r="AC734" s="66">
        <v>13</v>
      </c>
      <c r="AD734" s="66">
        <v>1</v>
      </c>
      <c r="AE734" s="66">
        <v>0</v>
      </c>
      <c r="AF734" s="66">
        <v>0</v>
      </c>
      <c r="AG734" s="66" t="str">
        <f>VLOOKUP(BHRAF201920[[#This Row],[OrgID]],'Practice Panel'!$A$14:$F$129,4,FALSE)</f>
        <v>Redbridge</v>
      </c>
      <c r="AH734" s="66" t="str">
        <f>VLOOKUP(BHRAF201920[[#This Row],[OrgID]],'Practice Panel'!$A$14:$F$129,6,FALSE)</f>
        <v>Wanstead &amp; Woodford</v>
      </c>
    </row>
    <row r="735" spans="1:34" x14ac:dyDescent="0.25">
      <c r="A735" s="1" t="s">
        <v>369</v>
      </c>
      <c r="B735" s="65">
        <v>44197</v>
      </c>
      <c r="C735" s="65">
        <v>44202</v>
      </c>
      <c r="D735" s="1" t="s">
        <v>70</v>
      </c>
      <c r="E735" s="66">
        <v>3083</v>
      </c>
      <c r="F735" s="66">
        <v>31</v>
      </c>
      <c r="G735" s="66">
        <v>31</v>
      </c>
      <c r="H735" s="1">
        <v>0</v>
      </c>
      <c r="I735" s="66">
        <v>0</v>
      </c>
      <c r="J735" s="66">
        <v>1</v>
      </c>
      <c r="K735" s="66">
        <v>1</v>
      </c>
      <c r="L735" s="66">
        <v>1</v>
      </c>
      <c r="M735" s="66">
        <v>1</v>
      </c>
      <c r="N735" s="66">
        <v>0</v>
      </c>
      <c r="O735" s="66">
        <v>1</v>
      </c>
      <c r="P735" s="66">
        <v>0</v>
      </c>
      <c r="Q735" s="66">
        <v>0</v>
      </c>
      <c r="R735" s="66">
        <v>1</v>
      </c>
      <c r="S735" s="66">
        <v>0</v>
      </c>
      <c r="T735" s="66">
        <v>0</v>
      </c>
      <c r="U735" s="66">
        <v>1</v>
      </c>
      <c r="V735" s="66">
        <v>0</v>
      </c>
      <c r="W735" s="66">
        <v>1</v>
      </c>
      <c r="X735" s="66">
        <v>1</v>
      </c>
      <c r="Y735" s="66">
        <v>1</v>
      </c>
      <c r="Z735" s="66">
        <v>1</v>
      </c>
      <c r="AA735" s="66">
        <v>0</v>
      </c>
      <c r="AB735" s="66">
        <v>0</v>
      </c>
      <c r="AC735" s="66">
        <v>7</v>
      </c>
      <c r="AD735" s="66">
        <v>1</v>
      </c>
      <c r="AE735" s="66">
        <v>0</v>
      </c>
      <c r="AF735" s="66">
        <v>0</v>
      </c>
      <c r="AG735" s="66" t="str">
        <f>VLOOKUP(BHRAF201920[[#This Row],[OrgID]],'Practice Panel'!$A$14:$F$129,4,FALSE)</f>
        <v>Redbridge</v>
      </c>
      <c r="AH735" s="66" t="str">
        <f>VLOOKUP(BHRAF201920[[#This Row],[OrgID]],'Practice Panel'!$A$14:$F$129,6,FALSE)</f>
        <v>Seven Kings</v>
      </c>
    </row>
    <row r="736" spans="1:34" x14ac:dyDescent="0.25">
      <c r="A736" s="1" t="s">
        <v>369</v>
      </c>
      <c r="B736" s="65">
        <v>44197</v>
      </c>
      <c r="C736" s="65">
        <v>44202</v>
      </c>
      <c r="D736" s="1" t="s">
        <v>328</v>
      </c>
      <c r="E736" s="66">
        <v>2199</v>
      </c>
      <c r="F736" s="66">
        <v>58</v>
      </c>
      <c r="G736" s="66">
        <v>57</v>
      </c>
      <c r="H736" s="1">
        <v>1</v>
      </c>
      <c r="I736" s="66">
        <v>0</v>
      </c>
      <c r="J736" s="66">
        <v>1</v>
      </c>
      <c r="K736" s="66">
        <v>0</v>
      </c>
      <c r="L736" s="66">
        <v>1</v>
      </c>
      <c r="M736" s="66">
        <v>1</v>
      </c>
      <c r="N736" s="66">
        <v>0</v>
      </c>
      <c r="O736" s="66">
        <v>1</v>
      </c>
      <c r="P736" s="66">
        <v>0</v>
      </c>
      <c r="Q736" s="66">
        <v>0</v>
      </c>
      <c r="R736" s="66">
        <v>1</v>
      </c>
      <c r="S736" s="66">
        <v>0</v>
      </c>
      <c r="T736" s="66">
        <v>0</v>
      </c>
      <c r="U736" s="66">
        <v>0</v>
      </c>
      <c r="V736" s="66">
        <v>0</v>
      </c>
      <c r="W736" s="66">
        <v>1</v>
      </c>
      <c r="X736" s="66">
        <v>0</v>
      </c>
      <c r="Y736" s="66">
        <v>0</v>
      </c>
      <c r="Z736" s="66">
        <v>0</v>
      </c>
      <c r="AA736" s="66">
        <v>0</v>
      </c>
      <c r="AB736" s="66">
        <v>0</v>
      </c>
      <c r="AC736" s="66">
        <v>6</v>
      </c>
      <c r="AD736" s="66">
        <v>0</v>
      </c>
      <c r="AE736" s="66">
        <v>0</v>
      </c>
      <c r="AF736" s="66">
        <v>0</v>
      </c>
      <c r="AG736" s="66" t="str">
        <f>VLOOKUP(BHRAF201920[[#This Row],[OrgID]],'Practice Panel'!$A$14:$F$129,4,FALSE)</f>
        <v>Havering</v>
      </c>
      <c r="AH736" s="66" t="str">
        <f>VLOOKUP(BHRAF201920[[#This Row],[OrgID]],'Practice Panel'!$A$14:$F$129,6,FALSE)</f>
        <v>Havering North</v>
      </c>
    </row>
    <row r="737" spans="1:34" x14ac:dyDescent="0.25">
      <c r="A737" s="1" t="s">
        <v>369</v>
      </c>
      <c r="B737" s="65">
        <v>44197</v>
      </c>
      <c r="C737" s="65">
        <v>44202</v>
      </c>
      <c r="D737" s="1" t="s">
        <v>111</v>
      </c>
      <c r="E737" s="66">
        <v>6709</v>
      </c>
      <c r="F737" s="66">
        <v>216</v>
      </c>
      <c r="G737" s="66">
        <v>187</v>
      </c>
      <c r="H737" s="1">
        <v>29</v>
      </c>
      <c r="I737" s="66">
        <v>0</v>
      </c>
      <c r="J737" s="66">
        <v>1</v>
      </c>
      <c r="K737" s="66">
        <v>0</v>
      </c>
      <c r="L737" s="66">
        <v>0</v>
      </c>
      <c r="M737" s="66">
        <v>1</v>
      </c>
      <c r="N737" s="66">
        <v>0</v>
      </c>
      <c r="O737" s="66">
        <v>1</v>
      </c>
      <c r="P737" s="66">
        <v>0</v>
      </c>
      <c r="Q737" s="66">
        <v>0</v>
      </c>
      <c r="R737" s="66">
        <v>1</v>
      </c>
      <c r="S737" s="66">
        <v>0</v>
      </c>
      <c r="T737" s="66">
        <v>0</v>
      </c>
      <c r="U737" s="66">
        <v>5</v>
      </c>
      <c r="V737" s="66">
        <v>1</v>
      </c>
      <c r="W737" s="66">
        <v>1</v>
      </c>
      <c r="X737" s="66">
        <v>1</v>
      </c>
      <c r="Y737" s="66">
        <v>1</v>
      </c>
      <c r="Z737" s="66">
        <v>1</v>
      </c>
      <c r="AA737" s="66">
        <v>0</v>
      </c>
      <c r="AB737" s="66">
        <v>0</v>
      </c>
      <c r="AC737" s="66">
        <v>12</v>
      </c>
      <c r="AD737" s="66">
        <v>0</v>
      </c>
      <c r="AE737" s="66">
        <v>1</v>
      </c>
      <c r="AF737" s="66">
        <v>0</v>
      </c>
      <c r="AG737" s="66" t="str">
        <f>VLOOKUP(BHRAF201920[[#This Row],[OrgID]],'Practice Panel'!$A$14:$F$129,4,FALSE)</f>
        <v>Redbridge</v>
      </c>
      <c r="AH737" s="66" t="str">
        <f>VLOOKUP(BHRAF201920[[#This Row],[OrgID]],'Practice Panel'!$A$14:$F$129,6,FALSE)</f>
        <v>NewCross Alliance</v>
      </c>
    </row>
    <row r="738" spans="1:34" x14ac:dyDescent="0.25">
      <c r="A738" s="1" t="s">
        <v>369</v>
      </c>
      <c r="B738" s="65">
        <v>44197</v>
      </c>
      <c r="C738" s="65">
        <v>44202</v>
      </c>
      <c r="D738" s="1" t="s">
        <v>237</v>
      </c>
      <c r="E738" s="66">
        <v>1805</v>
      </c>
      <c r="F738" s="66">
        <v>42</v>
      </c>
      <c r="G738" s="66">
        <v>40</v>
      </c>
      <c r="H738" s="1">
        <v>2</v>
      </c>
      <c r="I738" s="66">
        <v>0</v>
      </c>
      <c r="J738" s="66">
        <v>1</v>
      </c>
      <c r="K738" s="66">
        <v>0</v>
      </c>
      <c r="L738" s="66">
        <v>0</v>
      </c>
      <c r="M738" s="66">
        <v>0</v>
      </c>
      <c r="N738" s="66">
        <v>0</v>
      </c>
      <c r="O738" s="66">
        <v>1</v>
      </c>
      <c r="P738" s="66">
        <v>0</v>
      </c>
      <c r="Q738" s="66">
        <v>1</v>
      </c>
      <c r="R738" s="66">
        <v>1</v>
      </c>
      <c r="S738" s="66">
        <v>0</v>
      </c>
      <c r="T738" s="66">
        <v>0</v>
      </c>
      <c r="U738" s="66">
        <v>0</v>
      </c>
      <c r="V738" s="66">
        <v>0</v>
      </c>
      <c r="W738" s="66">
        <v>0</v>
      </c>
      <c r="X738" s="66">
        <v>0</v>
      </c>
      <c r="Y738" s="66">
        <v>0</v>
      </c>
      <c r="Z738" s="66">
        <v>0</v>
      </c>
      <c r="AA738" s="66">
        <v>0</v>
      </c>
      <c r="AB738" s="66">
        <v>0</v>
      </c>
      <c r="AC738" s="66">
        <v>6</v>
      </c>
      <c r="AD738" s="66">
        <v>0</v>
      </c>
      <c r="AE738" s="66">
        <v>0</v>
      </c>
      <c r="AF738" s="66">
        <v>0</v>
      </c>
      <c r="AG738" s="66" t="str">
        <f>VLOOKUP(BHRAF201920[[#This Row],[OrgID]],'Practice Panel'!$A$14:$F$129,4,FALSE)</f>
        <v>Barking</v>
      </c>
      <c r="AH738" s="66" t="str">
        <f>VLOOKUP(BHRAF201920[[#This Row],[OrgID]],'Practice Panel'!$A$14:$F$129,6,FALSE)</f>
        <v>West</v>
      </c>
    </row>
    <row r="739" spans="1:34" x14ac:dyDescent="0.25">
      <c r="A739" s="1" t="s">
        <v>369</v>
      </c>
      <c r="B739" s="65">
        <v>44197</v>
      </c>
      <c r="C739" s="65">
        <v>44202</v>
      </c>
      <c r="D739" s="1" t="s">
        <v>234</v>
      </c>
      <c r="E739" s="66">
        <v>3206</v>
      </c>
      <c r="F739" s="66">
        <v>51</v>
      </c>
      <c r="G739" s="66">
        <v>51</v>
      </c>
      <c r="H739" s="1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1</v>
      </c>
      <c r="V739" s="66">
        <v>0</v>
      </c>
      <c r="W739" s="66">
        <v>0</v>
      </c>
      <c r="X739" s="66">
        <v>0</v>
      </c>
      <c r="Y739" s="66">
        <v>0</v>
      </c>
      <c r="Z739" s="66">
        <v>0</v>
      </c>
      <c r="AA739" s="66">
        <v>0</v>
      </c>
      <c r="AB739" s="66">
        <v>0</v>
      </c>
      <c r="AC739" s="66">
        <v>11</v>
      </c>
      <c r="AD739" s="66">
        <v>0</v>
      </c>
      <c r="AE739" s="66">
        <v>0</v>
      </c>
      <c r="AF739" s="66">
        <v>0</v>
      </c>
      <c r="AG739" s="66" t="str">
        <f>VLOOKUP(BHRAF201920[[#This Row],[OrgID]],'Practice Panel'!$A$14:$F$129,4,FALSE)</f>
        <v>Barking</v>
      </c>
      <c r="AH739" s="66" t="str">
        <f>VLOOKUP(BHRAF201920[[#This Row],[OrgID]],'Practice Panel'!$A$14:$F$129,6,FALSE)</f>
        <v>West</v>
      </c>
    </row>
    <row r="740" spans="1:34" x14ac:dyDescent="0.25">
      <c r="A740" s="1" t="s">
        <v>369</v>
      </c>
      <c r="B740" s="65">
        <v>44197</v>
      </c>
      <c r="C740" s="65">
        <v>44202</v>
      </c>
      <c r="D740" s="1" t="s">
        <v>352</v>
      </c>
      <c r="E740" s="66">
        <v>1553</v>
      </c>
      <c r="F740" s="66">
        <v>53</v>
      </c>
      <c r="G740" s="66">
        <v>53</v>
      </c>
      <c r="H740" s="1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1</v>
      </c>
      <c r="V740" s="66">
        <v>0</v>
      </c>
      <c r="W740" s="66">
        <v>0</v>
      </c>
      <c r="X740" s="66">
        <v>0</v>
      </c>
      <c r="Y740" s="66">
        <v>0</v>
      </c>
      <c r="Z740" s="66">
        <v>0</v>
      </c>
      <c r="AA740" s="66">
        <v>0</v>
      </c>
      <c r="AB740" s="66">
        <v>0</v>
      </c>
      <c r="AC740" s="66">
        <v>2</v>
      </c>
      <c r="AD740" s="66">
        <v>0</v>
      </c>
      <c r="AE740" s="66">
        <v>0</v>
      </c>
      <c r="AF740" s="66">
        <v>0</v>
      </c>
      <c r="AG740" s="66" t="str">
        <f>VLOOKUP(BHRAF201920[[#This Row],[OrgID]],'Practice Panel'!$A$14:$F$129,4,FALSE)</f>
        <v>Havering</v>
      </c>
      <c r="AH740" s="66" t="str">
        <f>VLOOKUP(BHRAF201920[[#This Row],[OrgID]],'Practice Panel'!$A$14:$F$129,6,FALSE)</f>
        <v>Havering South</v>
      </c>
    </row>
    <row r="741" spans="1:34" x14ac:dyDescent="0.25">
      <c r="A741" s="1" t="s">
        <v>369</v>
      </c>
      <c r="B741" s="65">
        <v>44197</v>
      </c>
      <c r="C741" s="65">
        <v>44202</v>
      </c>
      <c r="D741" s="1" t="s">
        <v>286</v>
      </c>
      <c r="E741" s="66">
        <v>1599</v>
      </c>
      <c r="F741" s="66">
        <v>10</v>
      </c>
      <c r="G741" s="66">
        <v>10</v>
      </c>
      <c r="H741" s="1">
        <v>0</v>
      </c>
      <c r="I741" s="66">
        <v>0</v>
      </c>
      <c r="J741" s="66">
        <v>0</v>
      </c>
      <c r="K741" s="66">
        <v>0</v>
      </c>
      <c r="L741" s="66">
        <v>0</v>
      </c>
      <c r="M741" s="66">
        <v>0</v>
      </c>
      <c r="N741" s="66">
        <v>0</v>
      </c>
      <c r="O741" s="66">
        <v>0</v>
      </c>
      <c r="P741" s="66">
        <v>0</v>
      </c>
      <c r="Q741" s="66">
        <v>0</v>
      </c>
      <c r="R741" s="66">
        <v>0</v>
      </c>
      <c r="S741" s="66">
        <v>0</v>
      </c>
      <c r="T741" s="66">
        <v>0</v>
      </c>
      <c r="U741" s="66">
        <v>1</v>
      </c>
      <c r="V741" s="66">
        <v>0</v>
      </c>
      <c r="W741" s="66">
        <v>0</v>
      </c>
      <c r="X741" s="66">
        <v>0</v>
      </c>
      <c r="Y741" s="66">
        <v>0</v>
      </c>
      <c r="Z741" s="66">
        <v>0</v>
      </c>
      <c r="AA741" s="66">
        <v>0</v>
      </c>
      <c r="AB741" s="66">
        <v>0</v>
      </c>
      <c r="AC741" s="66">
        <v>11</v>
      </c>
      <c r="AD741" s="66">
        <v>0</v>
      </c>
      <c r="AE741" s="66">
        <v>0</v>
      </c>
      <c r="AF741" s="66">
        <v>0</v>
      </c>
      <c r="AG741" s="66" t="str">
        <f>VLOOKUP(BHRAF201920[[#This Row],[OrgID]],'Practice Panel'!$A$14:$F$129,4,FALSE)</f>
        <v>Havering</v>
      </c>
      <c r="AH741" s="66" t="str">
        <f>VLOOKUP(BHRAF201920[[#This Row],[OrgID]],'Practice Panel'!$A$14:$F$129,6,FALSE)</f>
        <v>Havering Crest</v>
      </c>
    </row>
    <row r="742" spans="1:34" x14ac:dyDescent="0.25">
      <c r="A742" s="1" t="s">
        <v>369</v>
      </c>
      <c r="B742" s="65">
        <v>44197</v>
      </c>
      <c r="C742" s="65">
        <v>44202</v>
      </c>
      <c r="D742" s="1" t="s">
        <v>266</v>
      </c>
      <c r="E742" s="66">
        <v>5353</v>
      </c>
      <c r="F742" s="66">
        <v>13</v>
      </c>
      <c r="G742" s="66">
        <v>13</v>
      </c>
      <c r="H742" s="1">
        <v>0</v>
      </c>
      <c r="I742" s="66">
        <v>0</v>
      </c>
      <c r="J742" s="66">
        <v>0</v>
      </c>
      <c r="K742" s="66">
        <v>0</v>
      </c>
      <c r="L742" s="66">
        <v>0</v>
      </c>
      <c r="M742" s="66">
        <v>0</v>
      </c>
      <c r="N742" s="66">
        <v>0</v>
      </c>
      <c r="O742" s="66">
        <v>0</v>
      </c>
      <c r="P742" s="66">
        <v>0</v>
      </c>
      <c r="Q742" s="66">
        <v>0</v>
      </c>
      <c r="R742" s="66">
        <v>0</v>
      </c>
      <c r="S742" s="66">
        <v>0</v>
      </c>
      <c r="T742" s="66">
        <v>0</v>
      </c>
      <c r="U742" s="66">
        <v>1</v>
      </c>
      <c r="V742" s="66">
        <v>0</v>
      </c>
      <c r="W742" s="66">
        <v>0</v>
      </c>
      <c r="X742" s="66">
        <v>0</v>
      </c>
      <c r="Y742" s="66">
        <v>0</v>
      </c>
      <c r="Z742" s="66">
        <v>0</v>
      </c>
      <c r="AA742" s="66">
        <v>0</v>
      </c>
      <c r="AB742" s="66">
        <v>0</v>
      </c>
      <c r="AC742" s="66">
        <v>6</v>
      </c>
      <c r="AD742" s="66">
        <v>0</v>
      </c>
      <c r="AE742" s="66">
        <v>0</v>
      </c>
      <c r="AF742" s="66">
        <v>0</v>
      </c>
      <c r="AG742" s="66" t="str">
        <f>VLOOKUP(BHRAF201920[[#This Row],[OrgID]],'Practice Panel'!$A$14:$F$129,4,FALSE)</f>
        <v>Barking</v>
      </c>
      <c r="AH742" s="66" t="str">
        <f>VLOOKUP(BHRAF201920[[#This Row],[OrgID]],'Practice Panel'!$A$14:$F$129,6,FALSE)</f>
        <v>North</v>
      </c>
    </row>
    <row r="743" spans="1:34" x14ac:dyDescent="0.25">
      <c r="A743" s="1" t="s">
        <v>369</v>
      </c>
      <c r="B743" s="65">
        <v>44197</v>
      </c>
      <c r="C743" s="65">
        <v>44202</v>
      </c>
      <c r="D743" s="1" t="s">
        <v>336</v>
      </c>
      <c r="E743" s="66">
        <v>4187</v>
      </c>
      <c r="F743" s="66">
        <v>53</v>
      </c>
      <c r="G743" s="66">
        <v>53</v>
      </c>
      <c r="H743" s="1">
        <v>0</v>
      </c>
      <c r="I743" s="66">
        <v>0</v>
      </c>
      <c r="J743" s="66">
        <v>0</v>
      </c>
      <c r="K743" s="66">
        <v>0</v>
      </c>
      <c r="L743" s="66">
        <v>0</v>
      </c>
      <c r="M743" s="66">
        <v>0</v>
      </c>
      <c r="N743" s="66">
        <v>0</v>
      </c>
      <c r="O743" s="66">
        <v>0</v>
      </c>
      <c r="P743" s="66">
        <v>0</v>
      </c>
      <c r="Q743" s="66">
        <v>0</v>
      </c>
      <c r="R743" s="66">
        <v>0</v>
      </c>
      <c r="S743" s="66">
        <v>0</v>
      </c>
      <c r="T743" s="66">
        <v>0</v>
      </c>
      <c r="U743" s="66">
        <v>3</v>
      </c>
      <c r="V743" s="66">
        <v>0</v>
      </c>
      <c r="W743" s="66">
        <v>0</v>
      </c>
      <c r="X743" s="66">
        <v>0</v>
      </c>
      <c r="Y743" s="66">
        <v>0</v>
      </c>
      <c r="Z743" s="66">
        <v>0</v>
      </c>
      <c r="AA743" s="66">
        <v>0</v>
      </c>
      <c r="AB743" s="66">
        <v>0</v>
      </c>
      <c r="AC743" s="66">
        <v>15</v>
      </c>
      <c r="AD743" s="66">
        <v>0</v>
      </c>
      <c r="AE743" s="66">
        <v>0</v>
      </c>
      <c r="AF743" s="66">
        <v>0</v>
      </c>
      <c r="AG743" s="66" t="str">
        <f>VLOOKUP(BHRAF201920[[#This Row],[OrgID]],'Practice Panel'!$A$14:$F$129,4,FALSE)</f>
        <v>Havering</v>
      </c>
      <c r="AH743" s="66" t="str">
        <f>VLOOKUP(BHRAF201920[[#This Row],[OrgID]],'Practice Panel'!$A$14:$F$129,6,FALSE)</f>
        <v>Havering South</v>
      </c>
    </row>
    <row r="744" spans="1:34" x14ac:dyDescent="0.25">
      <c r="A744" s="1" t="s">
        <v>369</v>
      </c>
      <c r="B744" s="65">
        <v>44197</v>
      </c>
      <c r="C744" s="65">
        <v>44202</v>
      </c>
      <c r="D744" s="1" t="s">
        <v>338</v>
      </c>
      <c r="E744" s="66">
        <v>6088</v>
      </c>
      <c r="F744" s="66">
        <v>102</v>
      </c>
      <c r="G744" s="66">
        <v>102</v>
      </c>
      <c r="H744" s="1">
        <v>0</v>
      </c>
      <c r="I744" s="66">
        <v>0</v>
      </c>
      <c r="J744" s="66">
        <v>0</v>
      </c>
      <c r="K744" s="66">
        <v>0</v>
      </c>
      <c r="L744" s="66">
        <v>0</v>
      </c>
      <c r="M744" s="66">
        <v>0</v>
      </c>
      <c r="N744" s="66">
        <v>0</v>
      </c>
      <c r="O744" s="66">
        <v>0</v>
      </c>
      <c r="P744" s="66">
        <v>0</v>
      </c>
      <c r="Q744" s="66">
        <v>0</v>
      </c>
      <c r="R744" s="66">
        <v>0</v>
      </c>
      <c r="S744" s="66">
        <v>0</v>
      </c>
      <c r="T744" s="66">
        <v>0</v>
      </c>
      <c r="U744" s="66">
        <v>7</v>
      </c>
      <c r="V744" s="66">
        <v>2</v>
      </c>
      <c r="W744" s="66">
        <v>0</v>
      </c>
      <c r="X744" s="66">
        <v>0</v>
      </c>
      <c r="Y744" s="66">
        <v>0</v>
      </c>
      <c r="Z744" s="66">
        <v>0</v>
      </c>
      <c r="AA744" s="66">
        <v>0</v>
      </c>
      <c r="AB744" s="66">
        <v>0</v>
      </c>
      <c r="AC744" s="66">
        <v>30</v>
      </c>
      <c r="AD744" s="66">
        <v>0</v>
      </c>
      <c r="AE744" s="66">
        <v>2</v>
      </c>
      <c r="AF744" s="66">
        <v>0</v>
      </c>
      <c r="AG744" s="66" t="str">
        <f>VLOOKUP(BHRAF201920[[#This Row],[OrgID]],'Practice Panel'!$A$14:$F$129,4,FALSE)</f>
        <v>Havering</v>
      </c>
      <c r="AH744" s="66" t="str">
        <f>VLOOKUP(BHRAF201920[[#This Row],[OrgID]],'Practice Panel'!$A$14:$F$129,6,FALSE)</f>
        <v>Havering South</v>
      </c>
    </row>
    <row r="745" spans="1:34" x14ac:dyDescent="0.25">
      <c r="A745" s="1" t="s">
        <v>369</v>
      </c>
      <c r="B745" s="65">
        <v>44197</v>
      </c>
      <c r="C745" s="65">
        <v>44202</v>
      </c>
      <c r="D745" s="1" t="s">
        <v>306</v>
      </c>
      <c r="E745" s="66">
        <v>3587</v>
      </c>
      <c r="F745" s="66">
        <v>15</v>
      </c>
      <c r="G745" s="66">
        <v>15</v>
      </c>
      <c r="H745" s="1">
        <v>0</v>
      </c>
      <c r="I745" s="66">
        <v>0</v>
      </c>
      <c r="J745" s="66">
        <v>0</v>
      </c>
      <c r="K745" s="66">
        <v>0</v>
      </c>
      <c r="L745" s="66">
        <v>0</v>
      </c>
      <c r="M745" s="66">
        <v>0</v>
      </c>
      <c r="N745" s="66">
        <v>0</v>
      </c>
      <c r="O745" s="66">
        <v>0</v>
      </c>
      <c r="P745" s="66">
        <v>0</v>
      </c>
      <c r="Q745" s="66">
        <v>0</v>
      </c>
      <c r="R745" s="66">
        <v>0</v>
      </c>
      <c r="S745" s="66">
        <v>0</v>
      </c>
      <c r="T745" s="66">
        <v>0</v>
      </c>
      <c r="U745" s="66">
        <v>2</v>
      </c>
      <c r="V745" s="66">
        <v>0</v>
      </c>
      <c r="W745" s="66">
        <v>0</v>
      </c>
      <c r="X745" s="66">
        <v>0</v>
      </c>
      <c r="Y745" s="66">
        <v>0</v>
      </c>
      <c r="Z745" s="66">
        <v>0</v>
      </c>
      <c r="AA745" s="66">
        <v>0</v>
      </c>
      <c r="AB745" s="66">
        <v>0</v>
      </c>
      <c r="AC745" s="66">
        <v>14</v>
      </c>
      <c r="AD745" s="66">
        <v>0</v>
      </c>
      <c r="AE745" s="66">
        <v>0</v>
      </c>
      <c r="AF745" s="66">
        <v>0</v>
      </c>
      <c r="AG745" s="66" t="str">
        <f>VLOOKUP(BHRAF201920[[#This Row],[OrgID]],'Practice Panel'!$A$14:$F$129,4,FALSE)</f>
        <v>Havering</v>
      </c>
      <c r="AH745" s="66" t="str">
        <f>VLOOKUP(BHRAF201920[[#This Row],[OrgID]],'Practice Panel'!$A$14:$F$129,6,FALSE)</f>
        <v>Havering North</v>
      </c>
    </row>
    <row r="746" spans="1:34" x14ac:dyDescent="0.25">
      <c r="A746" s="1" t="s">
        <v>369</v>
      </c>
      <c r="B746" s="65">
        <v>44197</v>
      </c>
      <c r="C746" s="65">
        <v>44202</v>
      </c>
      <c r="D746" s="1" t="s">
        <v>344</v>
      </c>
      <c r="E746" s="66">
        <v>8911</v>
      </c>
      <c r="F746" s="66">
        <v>141</v>
      </c>
      <c r="G746" s="66">
        <v>141</v>
      </c>
      <c r="H746" s="1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3</v>
      </c>
      <c r="V746" s="66">
        <v>0</v>
      </c>
      <c r="W746" s="66">
        <v>0</v>
      </c>
      <c r="X746" s="66">
        <v>0</v>
      </c>
      <c r="Y746" s="66">
        <v>0</v>
      </c>
      <c r="Z746" s="66">
        <v>0</v>
      </c>
      <c r="AA746" s="66">
        <v>0</v>
      </c>
      <c r="AB746" s="66">
        <v>0</v>
      </c>
      <c r="AC746" s="66">
        <v>21</v>
      </c>
      <c r="AD746" s="66">
        <v>0</v>
      </c>
      <c r="AE746" s="66">
        <v>0</v>
      </c>
      <c r="AF746" s="66">
        <v>0</v>
      </c>
      <c r="AG746" s="66" t="str">
        <f>VLOOKUP(BHRAF201920[[#This Row],[OrgID]],'Practice Panel'!$A$14:$F$129,4,FALSE)</f>
        <v>Havering</v>
      </c>
      <c r="AH746" s="66" t="str">
        <f>VLOOKUP(BHRAF201920[[#This Row],[OrgID]],'Practice Panel'!$A$14:$F$129,6,FALSE)</f>
        <v>Havering South</v>
      </c>
    </row>
    <row r="747" spans="1:34" x14ac:dyDescent="0.25">
      <c r="A747" s="1" t="s">
        <v>369</v>
      </c>
      <c r="B747" s="65">
        <v>44197</v>
      </c>
      <c r="C747" s="65">
        <v>44202</v>
      </c>
      <c r="D747" s="1" t="s">
        <v>108</v>
      </c>
      <c r="E747" s="66">
        <v>1067</v>
      </c>
      <c r="F747" s="66">
        <v>8</v>
      </c>
      <c r="G747" s="66">
        <v>8</v>
      </c>
      <c r="H747" s="1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1</v>
      </c>
      <c r="V747" s="66">
        <v>0</v>
      </c>
      <c r="W747" s="66">
        <v>0</v>
      </c>
      <c r="X747" s="66">
        <v>0</v>
      </c>
      <c r="Y747" s="66">
        <v>0</v>
      </c>
      <c r="Z747" s="66">
        <v>0</v>
      </c>
      <c r="AA747" s="66">
        <v>0</v>
      </c>
      <c r="AB747" s="66">
        <v>0</v>
      </c>
      <c r="AC747" s="66">
        <v>5</v>
      </c>
      <c r="AD747" s="66">
        <v>0</v>
      </c>
      <c r="AE747" s="66">
        <v>0</v>
      </c>
      <c r="AF747" s="66">
        <v>0</v>
      </c>
      <c r="AG747" s="66" t="str">
        <f>VLOOKUP(BHRAF201920[[#This Row],[OrgID]],'Practice Panel'!$A$14:$F$129,4,FALSE)</f>
        <v>Redbridge</v>
      </c>
      <c r="AH747" s="66" t="str">
        <f>VLOOKUP(BHRAF201920[[#This Row],[OrgID]],'Practice Panel'!$A$14:$F$129,6,FALSE)</f>
        <v>Fairlop</v>
      </c>
    </row>
    <row r="748" spans="1:34" x14ac:dyDescent="0.25">
      <c r="A748" s="1" t="s">
        <v>369</v>
      </c>
      <c r="B748" s="65">
        <v>44197</v>
      </c>
      <c r="C748" s="65">
        <v>44202</v>
      </c>
      <c r="D748" s="1" t="s">
        <v>47</v>
      </c>
      <c r="E748" s="66">
        <v>1106</v>
      </c>
      <c r="F748" s="66">
        <v>6</v>
      </c>
      <c r="G748" s="66">
        <v>6</v>
      </c>
      <c r="H748" s="1">
        <v>0</v>
      </c>
      <c r="I748" s="66">
        <v>0</v>
      </c>
      <c r="J748" s="66">
        <v>0</v>
      </c>
      <c r="K748" s="66">
        <v>0</v>
      </c>
      <c r="L748" s="66">
        <v>0</v>
      </c>
      <c r="M748" s="66">
        <v>0</v>
      </c>
      <c r="N748" s="66">
        <v>0</v>
      </c>
      <c r="O748" s="66">
        <v>0</v>
      </c>
      <c r="P748" s="66">
        <v>0</v>
      </c>
      <c r="Q748" s="66">
        <v>0</v>
      </c>
      <c r="R748" s="66">
        <v>0</v>
      </c>
      <c r="S748" s="66">
        <v>0</v>
      </c>
      <c r="T748" s="66">
        <v>0</v>
      </c>
      <c r="U748" s="66">
        <v>1</v>
      </c>
      <c r="V748" s="66">
        <v>0</v>
      </c>
      <c r="W748" s="66">
        <v>0</v>
      </c>
      <c r="X748" s="66">
        <v>0</v>
      </c>
      <c r="Y748" s="66">
        <v>0</v>
      </c>
      <c r="Z748" s="66">
        <v>0</v>
      </c>
      <c r="AA748" s="66">
        <v>0</v>
      </c>
      <c r="AB748" s="66">
        <v>0</v>
      </c>
      <c r="AC748" s="66">
        <v>5</v>
      </c>
      <c r="AD748" s="66">
        <v>0</v>
      </c>
      <c r="AE748" s="66">
        <v>0</v>
      </c>
      <c r="AF748" s="66">
        <v>0</v>
      </c>
      <c r="AG748" s="66" t="str">
        <f>VLOOKUP(BHRAF201920[[#This Row],[OrgID]],'Practice Panel'!$A$14:$F$129,4,FALSE)</f>
        <v>Redbridge</v>
      </c>
      <c r="AH748" s="66" t="str">
        <f>VLOOKUP(BHRAF201920[[#This Row],[OrgID]],'Practice Panel'!$A$14:$F$129,6,FALSE)</f>
        <v>Fairlop</v>
      </c>
    </row>
    <row r="749" spans="1:34" x14ac:dyDescent="0.25">
      <c r="A749" s="1" t="s">
        <v>369</v>
      </c>
      <c r="B749" s="65">
        <v>44197</v>
      </c>
      <c r="C749" s="65">
        <v>44202</v>
      </c>
      <c r="D749" s="1" t="s">
        <v>272</v>
      </c>
      <c r="E749" s="66">
        <v>731</v>
      </c>
      <c r="F749" s="66">
        <v>15</v>
      </c>
      <c r="G749" s="66">
        <v>15</v>
      </c>
      <c r="H749" s="1">
        <v>0</v>
      </c>
      <c r="I749" s="66">
        <v>0</v>
      </c>
      <c r="J749" s="66">
        <v>0</v>
      </c>
      <c r="K749" s="66">
        <v>0</v>
      </c>
      <c r="L749" s="66">
        <v>0</v>
      </c>
      <c r="M749" s="66">
        <v>0</v>
      </c>
      <c r="N749" s="66">
        <v>0</v>
      </c>
      <c r="O749" s="66">
        <v>0</v>
      </c>
      <c r="P749" s="66">
        <v>0</v>
      </c>
      <c r="Q749" s="66">
        <v>0</v>
      </c>
      <c r="R749" s="66">
        <v>0</v>
      </c>
      <c r="S749" s="66">
        <v>0</v>
      </c>
      <c r="T749" s="66">
        <v>0</v>
      </c>
      <c r="U749" s="66">
        <v>1</v>
      </c>
      <c r="V749" s="66">
        <v>0</v>
      </c>
      <c r="W749" s="66">
        <v>0</v>
      </c>
      <c r="X749" s="66">
        <v>0</v>
      </c>
      <c r="Y749" s="66">
        <v>0</v>
      </c>
      <c r="Z749" s="66">
        <v>0</v>
      </c>
      <c r="AA749" s="66">
        <v>0</v>
      </c>
      <c r="AB749" s="66">
        <v>0</v>
      </c>
      <c r="AC749" s="66">
        <v>1</v>
      </c>
      <c r="AD749" s="66">
        <v>0</v>
      </c>
      <c r="AE749" s="66">
        <v>0</v>
      </c>
      <c r="AF749" s="66">
        <v>0</v>
      </c>
      <c r="AG749" s="66" t="str">
        <f>VLOOKUP(BHRAF201920[[#This Row],[OrgID]],'Practice Panel'!$A$14:$F$129,4,FALSE)</f>
        <v>Barking</v>
      </c>
      <c r="AH749" s="66" t="str">
        <f>VLOOKUP(BHRAF201920[[#This Row],[OrgID]],'Practice Panel'!$A$14:$F$129,6,FALSE)</f>
        <v>North</v>
      </c>
    </row>
    <row r="750" spans="1:34" x14ac:dyDescent="0.25">
      <c r="A750" s="1" t="s">
        <v>369</v>
      </c>
      <c r="B750" s="65">
        <v>44197</v>
      </c>
      <c r="C750" s="65">
        <v>44202</v>
      </c>
      <c r="D750" s="1" t="s">
        <v>100</v>
      </c>
      <c r="E750" s="66">
        <v>7369</v>
      </c>
      <c r="F750" s="66">
        <v>45</v>
      </c>
      <c r="G750" s="66">
        <v>45</v>
      </c>
      <c r="H750" s="1">
        <v>0</v>
      </c>
      <c r="I750" s="66">
        <v>0</v>
      </c>
      <c r="J750" s="66">
        <v>0</v>
      </c>
      <c r="K750" s="66">
        <v>0</v>
      </c>
      <c r="L750" s="66">
        <v>0</v>
      </c>
      <c r="M750" s="66">
        <v>0</v>
      </c>
      <c r="N750" s="66">
        <v>0</v>
      </c>
      <c r="O750" s="66">
        <v>0</v>
      </c>
      <c r="P750" s="66">
        <v>0</v>
      </c>
      <c r="Q750" s="66">
        <v>0</v>
      </c>
      <c r="R750" s="66">
        <v>0</v>
      </c>
      <c r="S750" s="66">
        <v>0</v>
      </c>
      <c r="T750" s="66">
        <v>0</v>
      </c>
      <c r="U750" s="66">
        <v>5</v>
      </c>
      <c r="V750" s="66">
        <v>0</v>
      </c>
      <c r="W750" s="66">
        <v>0</v>
      </c>
      <c r="X750" s="66">
        <v>0</v>
      </c>
      <c r="Y750" s="66">
        <v>0</v>
      </c>
      <c r="Z750" s="66">
        <v>0</v>
      </c>
      <c r="AA750" s="66">
        <v>0</v>
      </c>
      <c r="AB750" s="66">
        <v>0</v>
      </c>
      <c r="AC750" s="66">
        <v>9</v>
      </c>
      <c r="AD750" s="66">
        <v>0</v>
      </c>
      <c r="AE750" s="66">
        <v>0</v>
      </c>
      <c r="AF750" s="66">
        <v>0</v>
      </c>
      <c r="AG750" s="66" t="str">
        <f>VLOOKUP(BHRAF201920[[#This Row],[OrgID]],'Practice Panel'!$A$14:$F$129,4,FALSE)</f>
        <v>Redbridge</v>
      </c>
      <c r="AH750" s="66" t="str">
        <f>VLOOKUP(BHRAF201920[[#This Row],[OrgID]],'Practice Panel'!$A$14:$F$129,6,FALSE)</f>
        <v>Loxford</v>
      </c>
    </row>
    <row r="751" spans="1:34" x14ac:dyDescent="0.25">
      <c r="A751" s="1" t="s">
        <v>369</v>
      </c>
      <c r="B751" s="65">
        <v>44197</v>
      </c>
      <c r="C751" s="65">
        <v>44202</v>
      </c>
      <c r="D751" s="1" t="s">
        <v>310</v>
      </c>
      <c r="E751" s="66">
        <v>1579</v>
      </c>
      <c r="F751" s="66">
        <v>8</v>
      </c>
      <c r="G751" s="66">
        <v>8</v>
      </c>
      <c r="H751" s="1">
        <v>0</v>
      </c>
      <c r="I751" s="66">
        <v>0</v>
      </c>
      <c r="J751" s="66">
        <v>0</v>
      </c>
      <c r="K751" s="66">
        <v>0</v>
      </c>
      <c r="L751" s="66">
        <v>0</v>
      </c>
      <c r="M751" s="66">
        <v>0</v>
      </c>
      <c r="N751" s="66">
        <v>0</v>
      </c>
      <c r="O751" s="66">
        <v>0</v>
      </c>
      <c r="P751" s="66">
        <v>0</v>
      </c>
      <c r="Q751" s="66">
        <v>0</v>
      </c>
      <c r="R751" s="66">
        <v>0</v>
      </c>
      <c r="S751" s="66">
        <v>0</v>
      </c>
      <c r="T751" s="66">
        <v>0</v>
      </c>
      <c r="U751" s="66">
        <v>1</v>
      </c>
      <c r="V751" s="66">
        <v>0</v>
      </c>
      <c r="W751" s="66">
        <v>0</v>
      </c>
      <c r="X751" s="66">
        <v>0</v>
      </c>
      <c r="Y751" s="66">
        <v>0</v>
      </c>
      <c r="Z751" s="66">
        <v>0</v>
      </c>
      <c r="AA751" s="66">
        <v>0</v>
      </c>
      <c r="AB751" s="66">
        <v>0</v>
      </c>
      <c r="AC751" s="66">
        <v>3</v>
      </c>
      <c r="AD751" s="66">
        <v>0</v>
      </c>
      <c r="AE751" s="66">
        <v>0</v>
      </c>
      <c r="AF751" s="66">
        <v>0</v>
      </c>
      <c r="AG751" s="66" t="str">
        <f>VLOOKUP(BHRAF201920[[#This Row],[OrgID]],'Practice Panel'!$A$14:$F$129,4,FALSE)</f>
        <v>Havering</v>
      </c>
      <c r="AH751" s="66" t="str">
        <f>VLOOKUP(BHRAF201920[[#This Row],[OrgID]],'Practice Panel'!$A$14:$F$129,6,FALSE)</f>
        <v>Havering North</v>
      </c>
    </row>
    <row r="752" spans="1:34" x14ac:dyDescent="0.25">
      <c r="A752" s="1" t="s">
        <v>369</v>
      </c>
      <c r="B752" s="65">
        <v>44197</v>
      </c>
      <c r="C752" s="65">
        <v>44202</v>
      </c>
      <c r="D752" s="1" t="s">
        <v>294</v>
      </c>
      <c r="E752" s="66">
        <v>2542</v>
      </c>
      <c r="F752" s="66">
        <v>83</v>
      </c>
      <c r="G752" s="66">
        <v>83</v>
      </c>
      <c r="H752" s="1">
        <v>0</v>
      </c>
      <c r="I752" s="66">
        <v>0</v>
      </c>
      <c r="J752" s="66">
        <v>0</v>
      </c>
      <c r="K752" s="66">
        <v>0</v>
      </c>
      <c r="L752" s="66">
        <v>0</v>
      </c>
      <c r="M752" s="66">
        <v>0</v>
      </c>
      <c r="N752" s="66">
        <v>0</v>
      </c>
      <c r="O752" s="66">
        <v>0</v>
      </c>
      <c r="P752" s="66">
        <v>0</v>
      </c>
      <c r="Q752" s="66">
        <v>0</v>
      </c>
      <c r="R752" s="66">
        <v>0</v>
      </c>
      <c r="S752" s="66">
        <v>0</v>
      </c>
      <c r="T752" s="66">
        <v>0</v>
      </c>
      <c r="U752" s="66">
        <v>1</v>
      </c>
      <c r="V752" s="66">
        <v>0</v>
      </c>
      <c r="W752" s="66">
        <v>0</v>
      </c>
      <c r="X752" s="66">
        <v>0</v>
      </c>
      <c r="Y752" s="66">
        <v>0</v>
      </c>
      <c r="Z752" s="66">
        <v>0</v>
      </c>
      <c r="AA752" s="66">
        <v>0</v>
      </c>
      <c r="AB752" s="66">
        <v>0</v>
      </c>
      <c r="AC752" s="66">
        <v>9</v>
      </c>
      <c r="AD752" s="66">
        <v>0</v>
      </c>
      <c r="AE752" s="66">
        <v>0</v>
      </c>
      <c r="AF752" s="66">
        <v>0</v>
      </c>
      <c r="AG752" s="66" t="str">
        <f>VLOOKUP(BHRAF201920[[#This Row],[OrgID]],'Practice Panel'!$A$14:$F$129,4,FALSE)</f>
        <v>Havering</v>
      </c>
      <c r="AH752" s="66" t="str">
        <f>VLOOKUP(BHRAF201920[[#This Row],[OrgID]],'Practice Panel'!$A$14:$F$129,6,FALSE)</f>
        <v>Havering Crest</v>
      </c>
    </row>
    <row r="753" spans="1:34" x14ac:dyDescent="0.25">
      <c r="A753" s="1" t="s">
        <v>369</v>
      </c>
      <c r="B753" s="65">
        <v>44197</v>
      </c>
      <c r="C753" s="65">
        <v>44202</v>
      </c>
      <c r="D753" s="1" t="s">
        <v>97</v>
      </c>
      <c r="E753" s="66">
        <v>5294</v>
      </c>
      <c r="F753" s="66">
        <v>41</v>
      </c>
      <c r="G753" s="66">
        <v>41</v>
      </c>
      <c r="H753" s="1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2</v>
      </c>
      <c r="V753" s="66">
        <v>0</v>
      </c>
      <c r="W753" s="66">
        <v>0</v>
      </c>
      <c r="X753" s="66">
        <v>0</v>
      </c>
      <c r="Y753" s="66">
        <v>0</v>
      </c>
      <c r="Z753" s="66">
        <v>0</v>
      </c>
      <c r="AA753" s="66">
        <v>0</v>
      </c>
      <c r="AB753" s="66">
        <v>0</v>
      </c>
      <c r="AC753" s="66">
        <v>13</v>
      </c>
      <c r="AD753" s="66">
        <v>0</v>
      </c>
      <c r="AE753" s="66">
        <v>0</v>
      </c>
      <c r="AF753" s="66">
        <v>0</v>
      </c>
      <c r="AG753" s="66" t="str">
        <f>VLOOKUP(BHRAF201920[[#This Row],[OrgID]],'Practice Panel'!$A$14:$F$129,4,FALSE)</f>
        <v>Redbridge</v>
      </c>
      <c r="AH753" s="66" t="str">
        <f>VLOOKUP(BHRAF201920[[#This Row],[OrgID]],'Practice Panel'!$A$14:$F$129,6,FALSE)</f>
        <v>Loxford</v>
      </c>
    </row>
    <row r="754" spans="1:34" x14ac:dyDescent="0.25">
      <c r="A754" s="1" t="s">
        <v>369</v>
      </c>
      <c r="B754" s="65">
        <v>44197</v>
      </c>
      <c r="C754" s="65">
        <v>44202</v>
      </c>
      <c r="D754" s="1" t="s">
        <v>290</v>
      </c>
      <c r="E754" s="66">
        <v>2786</v>
      </c>
      <c r="F754" s="66">
        <v>61</v>
      </c>
      <c r="G754" s="66">
        <v>60</v>
      </c>
      <c r="H754" s="1">
        <v>1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1</v>
      </c>
      <c r="V754" s="66">
        <v>0</v>
      </c>
      <c r="W754" s="66">
        <v>0</v>
      </c>
      <c r="X754" s="66">
        <v>0</v>
      </c>
      <c r="Y754" s="66">
        <v>0</v>
      </c>
      <c r="Z754" s="66">
        <v>0</v>
      </c>
      <c r="AA754" s="66">
        <v>0</v>
      </c>
      <c r="AB754" s="66">
        <v>0</v>
      </c>
      <c r="AC754" s="66">
        <v>4</v>
      </c>
      <c r="AD754" s="66">
        <v>0</v>
      </c>
      <c r="AE754" s="66">
        <v>0</v>
      </c>
      <c r="AF754" s="66">
        <v>0</v>
      </c>
      <c r="AG754" s="66" t="str">
        <f>VLOOKUP(BHRAF201920[[#This Row],[OrgID]],'Practice Panel'!$A$14:$F$129,4,FALSE)</f>
        <v>Havering</v>
      </c>
      <c r="AH754" s="66" t="str">
        <f>VLOOKUP(BHRAF201920[[#This Row],[OrgID]],'Practice Panel'!$A$14:$F$129,6,FALSE)</f>
        <v>Havering Crest</v>
      </c>
    </row>
    <row r="755" spans="1:34" x14ac:dyDescent="0.25">
      <c r="A755" s="1" t="s">
        <v>369</v>
      </c>
      <c r="B755" s="65">
        <v>44197</v>
      </c>
      <c r="C755" s="65">
        <v>44202</v>
      </c>
      <c r="D755" s="1" t="s">
        <v>326</v>
      </c>
      <c r="E755" s="66">
        <v>5584</v>
      </c>
      <c r="F755" s="66">
        <v>45</v>
      </c>
      <c r="G755" s="66">
        <v>44</v>
      </c>
      <c r="H755" s="1">
        <v>1</v>
      </c>
      <c r="I755" s="66">
        <v>0</v>
      </c>
      <c r="J755" s="66">
        <v>0</v>
      </c>
      <c r="K755" s="66">
        <v>0</v>
      </c>
      <c r="L755" s="66">
        <v>0</v>
      </c>
      <c r="M755" s="66">
        <v>0</v>
      </c>
      <c r="N755" s="66">
        <v>0</v>
      </c>
      <c r="O755" s="66">
        <v>0</v>
      </c>
      <c r="P755" s="66">
        <v>0</v>
      </c>
      <c r="Q755" s="66">
        <v>0</v>
      </c>
      <c r="R755" s="66">
        <v>0</v>
      </c>
      <c r="S755" s="66">
        <v>0</v>
      </c>
      <c r="T755" s="66">
        <v>0</v>
      </c>
      <c r="U755" s="66">
        <v>2</v>
      </c>
      <c r="V755" s="66">
        <v>0</v>
      </c>
      <c r="W755" s="66">
        <v>0</v>
      </c>
      <c r="X755" s="66">
        <v>0</v>
      </c>
      <c r="Y755" s="66">
        <v>0</v>
      </c>
      <c r="Z755" s="66">
        <v>0</v>
      </c>
      <c r="AA755" s="66">
        <v>0</v>
      </c>
      <c r="AB755" s="66">
        <v>0</v>
      </c>
      <c r="AC755" s="66">
        <v>31</v>
      </c>
      <c r="AD755" s="66">
        <v>0</v>
      </c>
      <c r="AE755" s="66">
        <v>0</v>
      </c>
      <c r="AF755" s="66">
        <v>0</v>
      </c>
      <c r="AG755" s="66" t="str">
        <f>VLOOKUP(BHRAF201920[[#This Row],[OrgID]],'Practice Panel'!$A$14:$F$129,4,FALSE)</f>
        <v>Havering</v>
      </c>
      <c r="AH755" s="66" t="str">
        <f>VLOOKUP(BHRAF201920[[#This Row],[OrgID]],'Practice Panel'!$A$14:$F$129,6,FALSE)</f>
        <v>Havering North</v>
      </c>
    </row>
    <row r="756" spans="1:34" x14ac:dyDescent="0.25">
      <c r="A756" s="1" t="s">
        <v>369</v>
      </c>
      <c r="B756" s="65">
        <v>44197</v>
      </c>
      <c r="C756" s="65">
        <v>44202</v>
      </c>
      <c r="D756" s="1" t="s">
        <v>320</v>
      </c>
      <c r="E756" s="66">
        <v>4772</v>
      </c>
      <c r="F756" s="66">
        <v>38</v>
      </c>
      <c r="G756" s="66">
        <v>35</v>
      </c>
      <c r="H756" s="1">
        <v>3</v>
      </c>
      <c r="I756" s="66">
        <v>1</v>
      </c>
      <c r="J756" s="66">
        <v>0</v>
      </c>
      <c r="K756" s="66">
        <v>0</v>
      </c>
      <c r="L756" s="66">
        <v>0</v>
      </c>
      <c r="M756" s="66">
        <v>0</v>
      </c>
      <c r="N756" s="66">
        <v>0</v>
      </c>
      <c r="O756" s="66">
        <v>0</v>
      </c>
      <c r="P756" s="66">
        <v>0</v>
      </c>
      <c r="Q756" s="66">
        <v>0</v>
      </c>
      <c r="R756" s="66">
        <v>0</v>
      </c>
      <c r="S756" s="66">
        <v>0</v>
      </c>
      <c r="T756" s="66">
        <v>0</v>
      </c>
      <c r="U756" s="66">
        <v>3</v>
      </c>
      <c r="V756" s="66">
        <v>0</v>
      </c>
      <c r="W756" s="66">
        <v>0</v>
      </c>
      <c r="X756" s="66">
        <v>0</v>
      </c>
      <c r="Y756" s="66">
        <v>0</v>
      </c>
      <c r="Z756" s="66">
        <v>0</v>
      </c>
      <c r="AA756" s="66">
        <v>0</v>
      </c>
      <c r="AB756" s="66">
        <v>0</v>
      </c>
      <c r="AC756" s="66">
        <v>30</v>
      </c>
      <c r="AD756" s="66">
        <v>0</v>
      </c>
      <c r="AE756" s="66">
        <v>0</v>
      </c>
      <c r="AF756" s="66">
        <v>0</v>
      </c>
      <c r="AG756" s="66" t="str">
        <f>VLOOKUP(BHRAF201920[[#This Row],[OrgID]],'Practice Panel'!$A$14:$F$129,4,FALSE)</f>
        <v>Havering</v>
      </c>
      <c r="AH756" s="66" t="str">
        <f>VLOOKUP(BHRAF201920[[#This Row],[OrgID]],'Practice Panel'!$A$14:$F$129,6,FALSE)</f>
        <v>Havering North</v>
      </c>
    </row>
    <row r="757" spans="1:34" x14ac:dyDescent="0.25">
      <c r="A757" s="1" t="s">
        <v>369</v>
      </c>
      <c r="B757" s="65">
        <v>44197</v>
      </c>
      <c r="C757" s="65">
        <v>44202</v>
      </c>
      <c r="D757" s="1" t="s">
        <v>284</v>
      </c>
      <c r="E757" s="66">
        <v>2751</v>
      </c>
      <c r="F757" s="66">
        <v>159</v>
      </c>
      <c r="G757" s="66">
        <v>158</v>
      </c>
      <c r="H757" s="1">
        <v>1</v>
      </c>
      <c r="I757" s="66">
        <v>0</v>
      </c>
      <c r="J757" s="66">
        <v>0</v>
      </c>
      <c r="K757" s="66">
        <v>0</v>
      </c>
      <c r="L757" s="66">
        <v>0</v>
      </c>
      <c r="M757" s="66">
        <v>0</v>
      </c>
      <c r="N757" s="66">
        <v>0</v>
      </c>
      <c r="O757" s="66">
        <v>0</v>
      </c>
      <c r="P757" s="66">
        <v>0</v>
      </c>
      <c r="Q757" s="66">
        <v>0</v>
      </c>
      <c r="R757" s="66">
        <v>0</v>
      </c>
      <c r="S757" s="66">
        <v>0</v>
      </c>
      <c r="T757" s="66">
        <v>0</v>
      </c>
      <c r="U757" s="66">
        <v>2</v>
      </c>
      <c r="V757" s="66">
        <v>0</v>
      </c>
      <c r="W757" s="66">
        <v>0</v>
      </c>
      <c r="X757" s="66">
        <v>0</v>
      </c>
      <c r="Y757" s="66">
        <v>0</v>
      </c>
      <c r="Z757" s="66">
        <v>0</v>
      </c>
      <c r="AA757" s="66">
        <v>0</v>
      </c>
      <c r="AB757" s="66">
        <v>0</v>
      </c>
      <c r="AC757" s="66">
        <v>8</v>
      </c>
      <c r="AD757" s="66">
        <v>0</v>
      </c>
      <c r="AE757" s="66">
        <v>0</v>
      </c>
      <c r="AF757" s="66">
        <v>0</v>
      </c>
      <c r="AG757" s="66" t="str">
        <f>VLOOKUP(BHRAF201920[[#This Row],[OrgID]],'Practice Panel'!$A$14:$F$129,4,FALSE)</f>
        <v>Havering</v>
      </c>
      <c r="AH757" s="66" t="str">
        <f>VLOOKUP(BHRAF201920[[#This Row],[OrgID]],'Practice Panel'!$A$14:$F$129,6,FALSE)</f>
        <v>Havering Crest</v>
      </c>
    </row>
    <row r="758" spans="1:34" x14ac:dyDescent="0.25">
      <c r="A758" s="1" t="s">
        <v>369</v>
      </c>
      <c r="B758" s="65">
        <v>44197</v>
      </c>
      <c r="C758" s="65">
        <v>44202</v>
      </c>
      <c r="D758" s="1" t="s">
        <v>28</v>
      </c>
      <c r="E758" s="66">
        <v>3125</v>
      </c>
      <c r="F758" s="66">
        <v>71</v>
      </c>
      <c r="G758" s="66">
        <v>70</v>
      </c>
      <c r="H758" s="1">
        <v>1</v>
      </c>
      <c r="I758" s="66">
        <v>0</v>
      </c>
      <c r="J758" s="66">
        <v>0</v>
      </c>
      <c r="K758" s="66">
        <v>0</v>
      </c>
      <c r="L758" s="66">
        <v>0</v>
      </c>
      <c r="M758" s="66">
        <v>0</v>
      </c>
      <c r="N758" s="66">
        <v>0</v>
      </c>
      <c r="O758" s="66">
        <v>0</v>
      </c>
      <c r="P758" s="66">
        <v>0</v>
      </c>
      <c r="Q758" s="66">
        <v>0</v>
      </c>
      <c r="R758" s="66">
        <v>0</v>
      </c>
      <c r="S758" s="66">
        <v>0</v>
      </c>
      <c r="T758" s="66">
        <v>0</v>
      </c>
      <c r="U758" s="66">
        <v>1</v>
      </c>
      <c r="V758" s="66">
        <v>0</v>
      </c>
      <c r="W758" s="66">
        <v>0</v>
      </c>
      <c r="X758" s="66">
        <v>0</v>
      </c>
      <c r="Y758" s="66">
        <v>0</v>
      </c>
      <c r="Z758" s="66">
        <v>0</v>
      </c>
      <c r="AA758" s="66">
        <v>0</v>
      </c>
      <c r="AB758" s="66">
        <v>0</v>
      </c>
      <c r="AC758" s="66">
        <v>6</v>
      </c>
      <c r="AD758" s="66">
        <v>0</v>
      </c>
      <c r="AE758" s="66">
        <v>0</v>
      </c>
      <c r="AF758" s="66">
        <v>0</v>
      </c>
      <c r="AG758" s="66" t="str">
        <f>VLOOKUP(BHRAF201920[[#This Row],[OrgID]],'Practice Panel'!$A$14:$F$129,4,FALSE)</f>
        <v>Redbridge</v>
      </c>
      <c r="AH758" s="66" t="str">
        <f>VLOOKUP(BHRAF201920[[#This Row],[OrgID]],'Practice Panel'!$A$14:$F$129,6,FALSE)</f>
        <v>Cranbrook</v>
      </c>
    </row>
    <row r="759" spans="1:34" x14ac:dyDescent="0.25">
      <c r="A759" s="1" t="s">
        <v>369</v>
      </c>
      <c r="B759" s="65">
        <v>44197</v>
      </c>
      <c r="C759" s="65">
        <v>44202</v>
      </c>
      <c r="D759" s="1" t="s">
        <v>312</v>
      </c>
      <c r="E759" s="66">
        <v>816</v>
      </c>
      <c r="F759" s="66">
        <v>19</v>
      </c>
      <c r="G759" s="66">
        <v>18</v>
      </c>
      <c r="H759" s="1">
        <v>1</v>
      </c>
      <c r="I759" s="66">
        <v>1</v>
      </c>
      <c r="J759" s="66">
        <v>0</v>
      </c>
      <c r="K759" s="66">
        <v>0</v>
      </c>
      <c r="L759" s="66">
        <v>0</v>
      </c>
      <c r="M759" s="66">
        <v>0</v>
      </c>
      <c r="N759" s="66">
        <v>0</v>
      </c>
      <c r="O759" s="66">
        <v>0</v>
      </c>
      <c r="P759" s="66">
        <v>0</v>
      </c>
      <c r="Q759" s="66">
        <v>0</v>
      </c>
      <c r="R759" s="66">
        <v>0</v>
      </c>
      <c r="S759" s="66">
        <v>0</v>
      </c>
      <c r="T759" s="66">
        <v>0</v>
      </c>
      <c r="U759" s="66">
        <v>2</v>
      </c>
      <c r="V759" s="66">
        <v>0</v>
      </c>
      <c r="W759" s="66">
        <v>0</v>
      </c>
      <c r="X759" s="66">
        <v>0</v>
      </c>
      <c r="Y759" s="66">
        <v>0</v>
      </c>
      <c r="Z759" s="66">
        <v>0</v>
      </c>
      <c r="AA759" s="66">
        <v>0</v>
      </c>
      <c r="AB759" s="66">
        <v>0</v>
      </c>
      <c r="AC759" s="66">
        <v>4</v>
      </c>
      <c r="AD759" s="66">
        <v>0</v>
      </c>
      <c r="AE759" s="66">
        <v>0</v>
      </c>
      <c r="AF759" s="66">
        <v>0</v>
      </c>
      <c r="AG759" s="66" t="str">
        <f>VLOOKUP(BHRAF201920[[#This Row],[OrgID]],'Practice Panel'!$A$14:$F$129,4,FALSE)</f>
        <v>Havering</v>
      </c>
      <c r="AH759" s="66" t="str">
        <f>VLOOKUP(BHRAF201920[[#This Row],[OrgID]],'Practice Panel'!$A$14:$F$129,6,FALSE)</f>
        <v>Havering North</v>
      </c>
    </row>
    <row r="760" spans="1:34" x14ac:dyDescent="0.25">
      <c r="A760" s="1" t="s">
        <v>369</v>
      </c>
      <c r="B760" s="65">
        <v>44197</v>
      </c>
      <c r="C760" s="65">
        <v>44202</v>
      </c>
      <c r="D760" s="1" t="s">
        <v>288</v>
      </c>
      <c r="E760" s="66">
        <v>2369</v>
      </c>
      <c r="F760" s="66">
        <v>84</v>
      </c>
      <c r="G760" s="66">
        <v>83</v>
      </c>
      <c r="H760" s="1">
        <v>1</v>
      </c>
      <c r="I760" s="66">
        <v>1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66">
        <v>0</v>
      </c>
      <c r="Z760" s="66">
        <v>0</v>
      </c>
      <c r="AA760" s="66">
        <v>0</v>
      </c>
      <c r="AB760" s="66">
        <v>0</v>
      </c>
      <c r="AC760" s="66">
        <v>6</v>
      </c>
      <c r="AD760" s="66">
        <v>0</v>
      </c>
      <c r="AE760" s="66">
        <v>0</v>
      </c>
      <c r="AF760" s="66">
        <v>0</v>
      </c>
      <c r="AG760" s="66" t="str">
        <f>VLOOKUP(BHRAF201920[[#This Row],[OrgID]],'Practice Panel'!$A$14:$F$129,4,FALSE)</f>
        <v>Havering</v>
      </c>
      <c r="AH760" s="66" t="str">
        <f>VLOOKUP(BHRAF201920[[#This Row],[OrgID]],'Practice Panel'!$A$14:$F$129,6,FALSE)</f>
        <v>Havering Crest</v>
      </c>
    </row>
    <row r="761" spans="1:34" x14ac:dyDescent="0.25">
      <c r="A761" s="1" t="s">
        <v>369</v>
      </c>
      <c r="B761" s="65">
        <v>44197</v>
      </c>
      <c r="C761" s="65">
        <v>44202</v>
      </c>
      <c r="D761" s="1" t="s">
        <v>263</v>
      </c>
      <c r="E761" s="66">
        <v>2685</v>
      </c>
      <c r="F761" s="66">
        <v>16</v>
      </c>
      <c r="G761" s="66">
        <v>15</v>
      </c>
      <c r="H761" s="1">
        <v>1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66">
        <v>0</v>
      </c>
      <c r="Z761" s="66">
        <v>0</v>
      </c>
      <c r="AA761" s="66">
        <v>0</v>
      </c>
      <c r="AB761" s="66">
        <v>0</v>
      </c>
      <c r="AC761" s="66">
        <v>14</v>
      </c>
      <c r="AD761" s="66">
        <v>0</v>
      </c>
      <c r="AE761" s="66">
        <v>0</v>
      </c>
      <c r="AF761" s="66">
        <v>0</v>
      </c>
      <c r="AG761" s="66" t="str">
        <f>VLOOKUP(BHRAF201920[[#This Row],[OrgID]],'Practice Panel'!$A$14:$F$129,4,FALSE)</f>
        <v>Barking</v>
      </c>
      <c r="AH761" s="66" t="str">
        <f>VLOOKUP(BHRAF201920[[#This Row],[OrgID]],'Practice Panel'!$A$14:$F$129,6,FALSE)</f>
        <v>North</v>
      </c>
    </row>
    <row r="762" spans="1:34" x14ac:dyDescent="0.25">
      <c r="A762" s="1" t="s">
        <v>369</v>
      </c>
      <c r="B762" s="65">
        <v>44197</v>
      </c>
      <c r="C762" s="65">
        <v>44202</v>
      </c>
      <c r="D762" s="1" t="s">
        <v>278</v>
      </c>
      <c r="E762" s="66">
        <v>4857</v>
      </c>
      <c r="F762" s="66">
        <v>165</v>
      </c>
      <c r="G762" s="66">
        <v>161</v>
      </c>
      <c r="H762" s="1">
        <v>4</v>
      </c>
      <c r="I762" s="66">
        <v>0</v>
      </c>
      <c r="J762" s="66">
        <v>0</v>
      </c>
      <c r="K762" s="66">
        <v>0</v>
      </c>
      <c r="L762" s="66">
        <v>0</v>
      </c>
      <c r="M762" s="66">
        <v>0</v>
      </c>
      <c r="N762" s="66">
        <v>0</v>
      </c>
      <c r="O762" s="66">
        <v>0</v>
      </c>
      <c r="P762" s="66">
        <v>0</v>
      </c>
      <c r="Q762" s="66">
        <v>0</v>
      </c>
      <c r="R762" s="66">
        <v>0</v>
      </c>
      <c r="S762" s="66">
        <v>0</v>
      </c>
      <c r="T762" s="66">
        <v>0</v>
      </c>
      <c r="U762" s="66">
        <v>0</v>
      </c>
      <c r="V762" s="66">
        <v>0</v>
      </c>
      <c r="W762" s="66">
        <v>0</v>
      </c>
      <c r="X762" s="66">
        <v>0</v>
      </c>
      <c r="Y762" s="66">
        <v>0</v>
      </c>
      <c r="Z762" s="66">
        <v>0</v>
      </c>
      <c r="AA762" s="66">
        <v>0</v>
      </c>
      <c r="AB762" s="66">
        <v>0</v>
      </c>
      <c r="AC762" s="66">
        <v>11</v>
      </c>
      <c r="AD762" s="66">
        <v>0</v>
      </c>
      <c r="AE762" s="66">
        <v>0</v>
      </c>
      <c r="AF762" s="66">
        <v>0</v>
      </c>
      <c r="AG762" s="66" t="str">
        <f>VLOOKUP(BHRAF201920[[#This Row],[OrgID]],'Practice Panel'!$A$14:$F$129,4,FALSE)</f>
        <v>Barking</v>
      </c>
      <c r="AH762" s="66" t="str">
        <f>VLOOKUP(BHRAF201920[[#This Row],[OrgID]],'Practice Panel'!$A$14:$F$129,6,FALSE)</f>
        <v>Central</v>
      </c>
    </row>
    <row r="763" spans="1:34" x14ac:dyDescent="0.25">
      <c r="A763" s="1" t="s">
        <v>369</v>
      </c>
      <c r="B763" s="65">
        <v>44197</v>
      </c>
      <c r="C763" s="65">
        <v>44202</v>
      </c>
      <c r="D763" s="1" t="s">
        <v>183</v>
      </c>
      <c r="E763" s="66">
        <v>2128</v>
      </c>
      <c r="F763" s="66">
        <v>12</v>
      </c>
      <c r="G763" s="66">
        <v>10</v>
      </c>
      <c r="H763" s="1">
        <v>2</v>
      </c>
      <c r="I763" s="66">
        <v>0</v>
      </c>
      <c r="J763" s="66">
        <v>0</v>
      </c>
      <c r="K763" s="66">
        <v>0</v>
      </c>
      <c r="L763" s="66">
        <v>0</v>
      </c>
      <c r="M763" s="66">
        <v>0</v>
      </c>
      <c r="N763" s="66">
        <v>0</v>
      </c>
      <c r="O763" s="66">
        <v>0</v>
      </c>
      <c r="P763" s="66">
        <v>0</v>
      </c>
      <c r="Q763" s="66">
        <v>0</v>
      </c>
      <c r="R763" s="66">
        <v>0</v>
      </c>
      <c r="S763" s="66">
        <v>0</v>
      </c>
      <c r="T763" s="66">
        <v>0</v>
      </c>
      <c r="U763" s="66">
        <v>0</v>
      </c>
      <c r="V763" s="66">
        <v>0</v>
      </c>
      <c r="W763" s="66">
        <v>0</v>
      </c>
      <c r="X763" s="66">
        <v>0</v>
      </c>
      <c r="Y763" s="66">
        <v>0</v>
      </c>
      <c r="Z763" s="66">
        <v>0</v>
      </c>
      <c r="AA763" s="66">
        <v>0</v>
      </c>
      <c r="AB763" s="66">
        <v>0</v>
      </c>
      <c r="AC763" s="66">
        <v>4</v>
      </c>
      <c r="AD763" s="66">
        <v>0</v>
      </c>
      <c r="AE763" s="66">
        <v>0</v>
      </c>
      <c r="AF763" s="66">
        <v>0</v>
      </c>
      <c r="AG763" s="66" t="str">
        <f>VLOOKUP(BHRAF201920[[#This Row],[OrgID]],'Practice Panel'!$A$14:$F$129,4,FALSE)</f>
        <v>Barking</v>
      </c>
      <c r="AH763" s="66" t="str">
        <f>VLOOKUP(BHRAF201920[[#This Row],[OrgID]],'Practice Panel'!$A$14:$F$129,6,FALSE)</f>
        <v>East</v>
      </c>
    </row>
    <row r="764" spans="1:34" x14ac:dyDescent="0.25">
      <c r="A764" s="1" t="s">
        <v>369</v>
      </c>
      <c r="B764" s="65">
        <v>44197</v>
      </c>
      <c r="C764" s="65">
        <v>44202</v>
      </c>
      <c r="D764" s="1" t="s">
        <v>243</v>
      </c>
      <c r="E764" s="66">
        <v>5114</v>
      </c>
      <c r="F764" s="66">
        <v>88</v>
      </c>
      <c r="G764" s="66">
        <v>83</v>
      </c>
      <c r="H764" s="1">
        <v>5</v>
      </c>
      <c r="I764" s="66">
        <v>0</v>
      </c>
      <c r="J764" s="66">
        <v>0</v>
      </c>
      <c r="K764" s="66">
        <v>0</v>
      </c>
      <c r="L764" s="66">
        <v>0</v>
      </c>
      <c r="M764" s="66">
        <v>0</v>
      </c>
      <c r="N764" s="66">
        <v>0</v>
      </c>
      <c r="O764" s="66">
        <v>0</v>
      </c>
      <c r="P764" s="66">
        <v>0</v>
      </c>
      <c r="Q764" s="66">
        <v>0</v>
      </c>
      <c r="R764" s="66">
        <v>0</v>
      </c>
      <c r="S764" s="66">
        <v>0</v>
      </c>
      <c r="T764" s="66">
        <v>0</v>
      </c>
      <c r="U764" s="66">
        <v>0</v>
      </c>
      <c r="V764" s="66">
        <v>0</v>
      </c>
      <c r="W764" s="66">
        <v>0</v>
      </c>
      <c r="X764" s="66">
        <v>0</v>
      </c>
      <c r="Y764" s="66">
        <v>0</v>
      </c>
      <c r="Z764" s="66">
        <v>0</v>
      </c>
      <c r="AA764" s="66">
        <v>0</v>
      </c>
      <c r="AB764" s="66">
        <v>0</v>
      </c>
      <c r="AC764" s="66">
        <v>8</v>
      </c>
      <c r="AD764" s="66">
        <v>0</v>
      </c>
      <c r="AE764" s="66">
        <v>0</v>
      </c>
      <c r="AF764" s="66">
        <v>0</v>
      </c>
      <c r="AG764" s="66" t="str">
        <f>VLOOKUP(BHRAF201920[[#This Row],[OrgID]],'Practice Panel'!$A$14:$F$129,4,FALSE)</f>
        <v>Barking</v>
      </c>
      <c r="AH764" s="66" t="str">
        <f>VLOOKUP(BHRAF201920[[#This Row],[OrgID]],'Practice Panel'!$A$14:$F$129,6,FALSE)</f>
        <v>West One</v>
      </c>
    </row>
    <row r="765" spans="1:34" x14ac:dyDescent="0.25">
      <c r="A765" s="1" t="s">
        <v>369</v>
      </c>
      <c r="B765" s="65">
        <v>44197</v>
      </c>
      <c r="C765" s="65">
        <v>44202</v>
      </c>
      <c r="D765" s="1" t="s">
        <v>261</v>
      </c>
      <c r="E765" s="66">
        <v>1947</v>
      </c>
      <c r="F765" s="66">
        <v>7</v>
      </c>
      <c r="G765" s="66">
        <v>6</v>
      </c>
      <c r="H765" s="1">
        <v>1</v>
      </c>
      <c r="I765" s="66">
        <v>0</v>
      </c>
      <c r="J765" s="66">
        <v>0</v>
      </c>
      <c r="K765" s="66">
        <v>0</v>
      </c>
      <c r="L765" s="66">
        <v>0</v>
      </c>
      <c r="M765" s="66">
        <v>0</v>
      </c>
      <c r="N765" s="66">
        <v>0</v>
      </c>
      <c r="O765" s="66">
        <v>0</v>
      </c>
      <c r="P765" s="66">
        <v>0</v>
      </c>
      <c r="Q765" s="66">
        <v>0</v>
      </c>
      <c r="R765" s="66">
        <v>0</v>
      </c>
      <c r="S765" s="66">
        <v>0</v>
      </c>
      <c r="T765" s="66">
        <v>0</v>
      </c>
      <c r="U765" s="66">
        <v>0</v>
      </c>
      <c r="V765" s="66">
        <v>0</v>
      </c>
      <c r="W765" s="66">
        <v>0</v>
      </c>
      <c r="X765" s="66">
        <v>0</v>
      </c>
      <c r="Y765" s="66">
        <v>0</v>
      </c>
      <c r="Z765" s="66">
        <v>0</v>
      </c>
      <c r="AA765" s="66">
        <v>0</v>
      </c>
      <c r="AB765" s="66">
        <v>0</v>
      </c>
      <c r="AC765" s="66">
        <v>2</v>
      </c>
      <c r="AD765" s="66">
        <v>0</v>
      </c>
      <c r="AE765" s="66">
        <v>0</v>
      </c>
      <c r="AF765" s="66">
        <v>0</v>
      </c>
      <c r="AG765" s="66" t="str">
        <f>VLOOKUP(BHRAF201920[[#This Row],[OrgID]],'Practice Panel'!$A$14:$F$129,4,FALSE)</f>
        <v>Barking</v>
      </c>
      <c r="AH765" s="66" t="str">
        <f>VLOOKUP(BHRAF201920[[#This Row],[OrgID]],'Practice Panel'!$A$14:$F$129,6,FALSE)</f>
        <v>North</v>
      </c>
    </row>
    <row r="766" spans="1:34" x14ac:dyDescent="0.25">
      <c r="A766" s="1" t="s">
        <v>369</v>
      </c>
      <c r="B766" s="65">
        <v>44197</v>
      </c>
      <c r="C766" s="65">
        <v>44202</v>
      </c>
      <c r="D766" s="1" t="s">
        <v>246</v>
      </c>
      <c r="E766" s="66">
        <v>2385</v>
      </c>
      <c r="F766" s="66">
        <v>41</v>
      </c>
      <c r="G766" s="66">
        <v>40</v>
      </c>
      <c r="H766" s="1">
        <v>1</v>
      </c>
      <c r="I766" s="66">
        <v>0</v>
      </c>
      <c r="J766" s="66">
        <v>0</v>
      </c>
      <c r="K766" s="66">
        <v>0</v>
      </c>
      <c r="L766" s="66">
        <v>0</v>
      </c>
      <c r="M766" s="66">
        <v>0</v>
      </c>
      <c r="N766" s="66">
        <v>0</v>
      </c>
      <c r="O766" s="66">
        <v>0</v>
      </c>
      <c r="P766" s="66">
        <v>0</v>
      </c>
      <c r="Q766" s="66">
        <v>0</v>
      </c>
      <c r="R766" s="66">
        <v>0</v>
      </c>
      <c r="S766" s="66">
        <v>0</v>
      </c>
      <c r="T766" s="66">
        <v>0</v>
      </c>
      <c r="U766" s="66">
        <v>0</v>
      </c>
      <c r="V766" s="66">
        <v>0</v>
      </c>
      <c r="W766" s="66">
        <v>0</v>
      </c>
      <c r="X766" s="66">
        <v>0</v>
      </c>
      <c r="Y766" s="66">
        <v>0</v>
      </c>
      <c r="Z766" s="66">
        <v>0</v>
      </c>
      <c r="AA766" s="66">
        <v>0</v>
      </c>
      <c r="AB766" s="66">
        <v>0</v>
      </c>
      <c r="AC766" s="66">
        <v>8</v>
      </c>
      <c r="AD766" s="66">
        <v>0</v>
      </c>
      <c r="AE766" s="66">
        <v>0</v>
      </c>
      <c r="AF766" s="66">
        <v>0</v>
      </c>
      <c r="AG766" s="66" t="str">
        <f>VLOOKUP(BHRAF201920[[#This Row],[OrgID]],'Practice Panel'!$A$14:$F$129,4,FALSE)</f>
        <v>Barking</v>
      </c>
      <c r="AH766" s="66" t="str">
        <f>VLOOKUP(BHRAF201920[[#This Row],[OrgID]],'Practice Panel'!$A$14:$F$129,6,FALSE)</f>
        <v>West One</v>
      </c>
    </row>
    <row r="767" spans="1:34" x14ac:dyDescent="0.25">
      <c r="A767" s="1" t="s">
        <v>369</v>
      </c>
      <c r="B767" s="65">
        <v>44197</v>
      </c>
      <c r="C767" s="65">
        <v>44202</v>
      </c>
      <c r="D767" s="1" t="s">
        <v>254</v>
      </c>
      <c r="E767" s="66">
        <v>2288</v>
      </c>
      <c r="F767" s="66">
        <v>44</v>
      </c>
      <c r="G767" s="66">
        <v>43</v>
      </c>
      <c r="H767" s="1">
        <v>1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66">
        <v>0</v>
      </c>
      <c r="Z767" s="66">
        <v>0</v>
      </c>
      <c r="AA767" s="66">
        <v>0</v>
      </c>
      <c r="AB767" s="66">
        <v>0</v>
      </c>
      <c r="AC767" s="66">
        <v>7</v>
      </c>
      <c r="AD767" s="66">
        <v>0</v>
      </c>
      <c r="AE767" s="66">
        <v>0</v>
      </c>
      <c r="AF767" s="66">
        <v>0</v>
      </c>
      <c r="AG767" s="66" t="str">
        <f>VLOOKUP(BHRAF201920[[#This Row],[OrgID]],'Practice Panel'!$A$14:$F$129,4,FALSE)</f>
        <v>Barking</v>
      </c>
      <c r="AH767" s="66" t="str">
        <f>VLOOKUP(BHRAF201920[[#This Row],[OrgID]],'Practice Panel'!$A$14:$F$129,6,FALSE)</f>
        <v>West One</v>
      </c>
    </row>
    <row r="768" spans="1:34" x14ac:dyDescent="0.25">
      <c r="A768" s="1" t="s">
        <v>369</v>
      </c>
      <c r="B768" s="65">
        <v>44197</v>
      </c>
      <c r="C768" s="65">
        <v>44202</v>
      </c>
      <c r="D768" s="1" t="s">
        <v>85</v>
      </c>
      <c r="E768" s="66">
        <v>2066</v>
      </c>
      <c r="F768" s="66">
        <v>82</v>
      </c>
      <c r="G768" s="66">
        <v>81</v>
      </c>
      <c r="H768" s="1">
        <v>1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66">
        <v>0</v>
      </c>
      <c r="Z768" s="66">
        <v>0</v>
      </c>
      <c r="AA768" s="66">
        <v>0</v>
      </c>
      <c r="AB768" s="66">
        <v>0</v>
      </c>
      <c r="AC768" s="66">
        <v>10</v>
      </c>
      <c r="AD768" s="66">
        <v>0</v>
      </c>
      <c r="AE768" s="66">
        <v>0</v>
      </c>
      <c r="AF768" s="66">
        <v>0</v>
      </c>
      <c r="AG768" s="66" t="str">
        <f>VLOOKUP(BHRAF201920[[#This Row],[OrgID]],'Practice Panel'!$A$14:$F$129,4,FALSE)</f>
        <v>Redbridge</v>
      </c>
      <c r="AH768" s="66" t="str">
        <f>VLOOKUP(BHRAF201920[[#This Row],[OrgID]],'Practice Panel'!$A$14:$F$129,6,FALSE)</f>
        <v>Wanstead &amp; Woodford</v>
      </c>
    </row>
    <row r="769" spans="1:34" x14ac:dyDescent="0.25">
      <c r="A769" s="1" t="s">
        <v>369</v>
      </c>
      <c r="B769" s="65">
        <v>44197</v>
      </c>
      <c r="C769" s="65">
        <v>44202</v>
      </c>
      <c r="D769" s="1" t="s">
        <v>95</v>
      </c>
      <c r="E769" s="66">
        <v>526</v>
      </c>
      <c r="F769" s="66">
        <v>3</v>
      </c>
      <c r="G769" s="66">
        <v>2</v>
      </c>
      <c r="H769" s="1">
        <v>1</v>
      </c>
      <c r="I769" s="66">
        <v>0</v>
      </c>
      <c r="J769" s="66">
        <v>0</v>
      </c>
      <c r="K769" s="66">
        <v>0</v>
      </c>
      <c r="L769" s="66">
        <v>0</v>
      </c>
      <c r="M769" s="66">
        <v>0</v>
      </c>
      <c r="N769" s="66">
        <v>0</v>
      </c>
      <c r="O769" s="66">
        <v>0</v>
      </c>
      <c r="P769" s="66">
        <v>0</v>
      </c>
      <c r="Q769" s="66">
        <v>0</v>
      </c>
      <c r="R769" s="66">
        <v>0</v>
      </c>
      <c r="S769" s="66">
        <v>0</v>
      </c>
      <c r="T769" s="66">
        <v>0</v>
      </c>
      <c r="U769" s="66">
        <v>0</v>
      </c>
      <c r="V769" s="66">
        <v>0</v>
      </c>
      <c r="W769" s="66">
        <v>0</v>
      </c>
      <c r="X769" s="66">
        <v>0</v>
      </c>
      <c r="Y769" s="66">
        <v>0</v>
      </c>
      <c r="Z769" s="66">
        <v>0</v>
      </c>
      <c r="AA769" s="66">
        <v>0</v>
      </c>
      <c r="AB769" s="66">
        <v>0</v>
      </c>
      <c r="AC769" s="66">
        <v>2</v>
      </c>
      <c r="AD769" s="66">
        <v>0</v>
      </c>
      <c r="AE769" s="66">
        <v>0</v>
      </c>
      <c r="AF769" s="66">
        <v>0</v>
      </c>
      <c r="AG769" s="66" t="str">
        <f>VLOOKUP(BHRAF201920[[#This Row],[OrgID]],'Practice Panel'!$A$14:$F$129,4,FALSE)</f>
        <v>Redbridge</v>
      </c>
      <c r="AH769" s="66" t="str">
        <f>VLOOKUP(BHRAF201920[[#This Row],[OrgID]],'Practice Panel'!$A$14:$F$129,6,FALSE)</f>
        <v>Wanstead &amp; Woodford</v>
      </c>
    </row>
    <row r="770" spans="1:34" x14ac:dyDescent="0.25">
      <c r="A770" s="1" t="s">
        <v>369</v>
      </c>
      <c r="B770" s="65">
        <v>44197</v>
      </c>
      <c r="C770" s="65">
        <v>44202</v>
      </c>
      <c r="D770" s="1" t="s">
        <v>280</v>
      </c>
      <c r="E770" s="66">
        <v>1460</v>
      </c>
      <c r="F770" s="66">
        <v>105</v>
      </c>
      <c r="G770" s="66">
        <v>103</v>
      </c>
      <c r="H770" s="1">
        <v>2</v>
      </c>
      <c r="I770" s="66">
        <v>1</v>
      </c>
      <c r="J770" s="66">
        <v>0</v>
      </c>
      <c r="K770" s="66">
        <v>0</v>
      </c>
      <c r="L770" s="66">
        <v>0</v>
      </c>
      <c r="M770" s="66">
        <v>0</v>
      </c>
      <c r="N770" s="66">
        <v>0</v>
      </c>
      <c r="O770" s="66">
        <v>0</v>
      </c>
      <c r="P770" s="66">
        <v>0</v>
      </c>
      <c r="Q770" s="66">
        <v>0</v>
      </c>
      <c r="R770" s="66">
        <v>0</v>
      </c>
      <c r="S770" s="66">
        <v>0</v>
      </c>
      <c r="T770" s="66">
        <v>0</v>
      </c>
      <c r="U770" s="66">
        <v>0</v>
      </c>
      <c r="V770" s="66">
        <v>0</v>
      </c>
      <c r="W770" s="66">
        <v>0</v>
      </c>
      <c r="X770" s="66">
        <v>0</v>
      </c>
      <c r="Y770" s="66">
        <v>0</v>
      </c>
      <c r="Z770" s="66">
        <v>0</v>
      </c>
      <c r="AA770" s="66">
        <v>0</v>
      </c>
      <c r="AB770" s="66">
        <v>0</v>
      </c>
      <c r="AC770" s="66">
        <v>2</v>
      </c>
      <c r="AD770" s="66">
        <v>0</v>
      </c>
      <c r="AE770" s="66">
        <v>0</v>
      </c>
      <c r="AF770" s="66">
        <v>0</v>
      </c>
      <c r="AG770" s="66" t="str">
        <f>VLOOKUP(BHRAF201920[[#This Row],[OrgID]],'Practice Panel'!$A$14:$F$129,4,FALSE)</f>
        <v>Barking</v>
      </c>
      <c r="AH770" s="66" t="str">
        <f>VLOOKUP(BHRAF201920[[#This Row],[OrgID]],'Practice Panel'!$A$14:$F$129,6,FALSE)</f>
        <v>Central</v>
      </c>
    </row>
    <row r="771" spans="1:34" x14ac:dyDescent="0.25">
      <c r="A771" s="1" t="s">
        <v>369</v>
      </c>
      <c r="B771" s="65">
        <v>44197</v>
      </c>
      <c r="C771" s="65">
        <v>44202</v>
      </c>
      <c r="D771" s="1" t="s">
        <v>55</v>
      </c>
      <c r="E771" s="66">
        <v>2536</v>
      </c>
      <c r="F771" s="66">
        <v>25</v>
      </c>
      <c r="G771" s="66">
        <v>24</v>
      </c>
      <c r="H771" s="1">
        <v>1</v>
      </c>
      <c r="I771" s="66">
        <v>1</v>
      </c>
      <c r="J771" s="66">
        <v>0</v>
      </c>
      <c r="K771" s="66">
        <v>0</v>
      </c>
      <c r="L771" s="66">
        <v>0</v>
      </c>
      <c r="M771" s="66">
        <v>0</v>
      </c>
      <c r="N771" s="66">
        <v>0</v>
      </c>
      <c r="O771" s="66">
        <v>0</v>
      </c>
      <c r="P771" s="66">
        <v>0</v>
      </c>
      <c r="Q771" s="66">
        <v>0</v>
      </c>
      <c r="R771" s="66">
        <v>0</v>
      </c>
      <c r="S771" s="66">
        <v>0</v>
      </c>
      <c r="T771" s="66">
        <v>0</v>
      </c>
      <c r="U771" s="66">
        <v>0</v>
      </c>
      <c r="V771" s="66">
        <v>0</v>
      </c>
      <c r="W771" s="66">
        <v>0</v>
      </c>
      <c r="X771" s="66">
        <v>0</v>
      </c>
      <c r="Y771" s="66">
        <v>0</v>
      </c>
      <c r="Z771" s="66">
        <v>0</v>
      </c>
      <c r="AA771" s="66">
        <v>0</v>
      </c>
      <c r="AB771" s="66">
        <v>0</v>
      </c>
      <c r="AC771" s="66">
        <v>16</v>
      </c>
      <c r="AD771" s="66">
        <v>0</v>
      </c>
      <c r="AE771" s="66">
        <v>0</v>
      </c>
      <c r="AF771" s="66">
        <v>0</v>
      </c>
      <c r="AG771" s="66" t="str">
        <f>VLOOKUP(BHRAF201920[[#This Row],[OrgID]],'Practice Panel'!$A$14:$F$129,4,FALSE)</f>
        <v>Redbridge</v>
      </c>
      <c r="AH771" s="66" t="str">
        <f>VLOOKUP(BHRAF201920[[#This Row],[OrgID]],'Practice Panel'!$A$14:$F$129,6,FALSE)</f>
        <v>Fairlop</v>
      </c>
    </row>
    <row r="772" spans="1:34" x14ac:dyDescent="0.25">
      <c r="A772" s="1" t="s">
        <v>369</v>
      </c>
      <c r="B772" s="65">
        <v>44197</v>
      </c>
      <c r="C772" s="65">
        <v>44202</v>
      </c>
      <c r="D772" s="1" t="s">
        <v>362</v>
      </c>
      <c r="E772" s="66">
        <v>3716</v>
      </c>
      <c r="F772" s="66">
        <v>0</v>
      </c>
      <c r="G772" s="66">
        <v>0</v>
      </c>
      <c r="H772" s="1">
        <v>0</v>
      </c>
      <c r="I772" s="66">
        <v>0</v>
      </c>
      <c r="J772" s="66">
        <v>0</v>
      </c>
      <c r="K772" s="66">
        <v>0</v>
      </c>
      <c r="L772" s="66">
        <v>0</v>
      </c>
      <c r="M772" s="66">
        <v>0</v>
      </c>
      <c r="N772" s="66">
        <v>0</v>
      </c>
      <c r="O772" s="66">
        <v>0</v>
      </c>
      <c r="P772" s="66">
        <v>0</v>
      </c>
      <c r="Q772" s="66">
        <v>0</v>
      </c>
      <c r="R772" s="66">
        <v>0</v>
      </c>
      <c r="S772" s="66">
        <v>0</v>
      </c>
      <c r="T772" s="66">
        <v>0</v>
      </c>
      <c r="U772" s="66">
        <v>0</v>
      </c>
      <c r="V772" s="66">
        <v>0</v>
      </c>
      <c r="W772" s="66">
        <v>0</v>
      </c>
      <c r="X772" s="66">
        <v>0</v>
      </c>
      <c r="Y772" s="66">
        <v>0</v>
      </c>
      <c r="Z772" s="66">
        <v>0</v>
      </c>
      <c r="AA772" s="66">
        <v>0</v>
      </c>
      <c r="AB772" s="66">
        <v>0</v>
      </c>
      <c r="AC772" s="66">
        <v>0</v>
      </c>
      <c r="AD772" s="66">
        <v>0</v>
      </c>
      <c r="AE772" s="66">
        <v>0</v>
      </c>
      <c r="AF772" s="66">
        <v>0</v>
      </c>
      <c r="AG772" s="66" t="str">
        <f>VLOOKUP(BHRAF201920[[#This Row],[OrgID]],'Practice Panel'!$A$14:$F$129,4,FALSE)</f>
        <v>Havering</v>
      </c>
      <c r="AH772" s="66" t="str">
        <f>VLOOKUP(BHRAF201920[[#This Row],[OrgID]],'Practice Panel'!$A$14:$F$129,6,FALSE)</f>
        <v>Havering South</v>
      </c>
    </row>
    <row r="773" spans="1:34" x14ac:dyDescent="0.25">
      <c r="A773" s="1" t="s">
        <v>369</v>
      </c>
      <c r="B773" s="65">
        <v>44197</v>
      </c>
      <c r="C773" s="65">
        <v>44202</v>
      </c>
      <c r="D773" s="1" t="s">
        <v>250</v>
      </c>
      <c r="E773" s="66">
        <v>1921</v>
      </c>
      <c r="F773" s="66">
        <v>13</v>
      </c>
      <c r="G773" s="66">
        <v>13</v>
      </c>
      <c r="H773" s="1">
        <v>0</v>
      </c>
      <c r="I773" s="66">
        <v>0</v>
      </c>
      <c r="J773" s="66">
        <v>0</v>
      </c>
      <c r="K773" s="66">
        <v>0</v>
      </c>
      <c r="L773" s="66">
        <v>0</v>
      </c>
      <c r="M773" s="66">
        <v>0</v>
      </c>
      <c r="N773" s="66">
        <v>0</v>
      </c>
      <c r="O773" s="66">
        <v>0</v>
      </c>
      <c r="P773" s="66">
        <v>0</v>
      </c>
      <c r="Q773" s="66">
        <v>0</v>
      </c>
      <c r="R773" s="66">
        <v>0</v>
      </c>
      <c r="S773" s="66">
        <v>0</v>
      </c>
      <c r="T773" s="66">
        <v>0</v>
      </c>
      <c r="U773" s="66">
        <v>0</v>
      </c>
      <c r="V773" s="66">
        <v>0</v>
      </c>
      <c r="W773" s="66">
        <v>0</v>
      </c>
      <c r="X773" s="66">
        <v>0</v>
      </c>
      <c r="Y773" s="66">
        <v>0</v>
      </c>
      <c r="Z773" s="66">
        <v>0</v>
      </c>
      <c r="AA773" s="66">
        <v>0</v>
      </c>
      <c r="AB773" s="66">
        <v>0</v>
      </c>
      <c r="AC773" s="66">
        <v>2</v>
      </c>
      <c r="AD773" s="66">
        <v>0</v>
      </c>
      <c r="AE773" s="66">
        <v>0</v>
      </c>
      <c r="AF773" s="66">
        <v>0</v>
      </c>
      <c r="AG773" s="66" t="str">
        <f>VLOOKUP(BHRAF201920[[#This Row],[OrgID]],'Practice Panel'!$A$14:$F$129,4,FALSE)</f>
        <v>Barking</v>
      </c>
      <c r="AH773" s="66" t="str">
        <f>VLOOKUP(BHRAF201920[[#This Row],[OrgID]],'Practice Panel'!$A$14:$F$129,6,FALSE)</f>
        <v>West One</v>
      </c>
    </row>
    <row r="774" spans="1:34" x14ac:dyDescent="0.25">
      <c r="A774" s="1" t="s">
        <v>369</v>
      </c>
      <c r="B774" s="65">
        <v>44197</v>
      </c>
      <c r="C774" s="65">
        <v>44202</v>
      </c>
      <c r="D774" s="1" t="s">
        <v>274</v>
      </c>
      <c r="E774" s="66">
        <v>3786</v>
      </c>
      <c r="F774" s="66">
        <v>9</v>
      </c>
      <c r="G774" s="66">
        <v>9</v>
      </c>
      <c r="H774" s="1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66">
        <v>0</v>
      </c>
      <c r="Z774" s="66">
        <v>0</v>
      </c>
      <c r="AA774" s="66">
        <v>0</v>
      </c>
      <c r="AB774" s="66">
        <v>0</v>
      </c>
      <c r="AC774" s="66">
        <v>1</v>
      </c>
      <c r="AD774" s="66">
        <v>0</v>
      </c>
      <c r="AE774" s="66">
        <v>0</v>
      </c>
      <c r="AF774" s="66">
        <v>0</v>
      </c>
      <c r="AG774" s="66" t="str">
        <f>VLOOKUP(BHRAF201920[[#This Row],[OrgID]],'Practice Panel'!$A$14:$F$129,4,FALSE)</f>
        <v>Barking</v>
      </c>
      <c r="AH774" s="66" t="str">
        <f>VLOOKUP(BHRAF201920[[#This Row],[OrgID]],'Practice Panel'!$A$14:$F$129,6,FALSE)</f>
        <v>North</v>
      </c>
    </row>
    <row r="775" spans="1:34" x14ac:dyDescent="0.25">
      <c r="A775" s="1" t="s">
        <v>369</v>
      </c>
      <c r="B775" s="65">
        <v>44197</v>
      </c>
      <c r="C775" s="65">
        <v>44202</v>
      </c>
      <c r="D775" s="1" t="s">
        <v>322</v>
      </c>
      <c r="E775" s="66">
        <v>1770</v>
      </c>
      <c r="F775" s="66">
        <v>1</v>
      </c>
      <c r="G775" s="66">
        <v>1</v>
      </c>
      <c r="H775" s="1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66">
        <v>0</v>
      </c>
      <c r="Z775" s="66">
        <v>0</v>
      </c>
      <c r="AA775" s="66">
        <v>0</v>
      </c>
      <c r="AB775" s="66">
        <v>0</v>
      </c>
      <c r="AC775" s="66">
        <v>6</v>
      </c>
      <c r="AD775" s="66">
        <v>0</v>
      </c>
      <c r="AE775" s="66">
        <v>0</v>
      </c>
      <c r="AF775" s="66">
        <v>0</v>
      </c>
      <c r="AG775" s="66" t="str">
        <f>VLOOKUP(BHRAF201920[[#This Row],[OrgID]],'Practice Panel'!$A$14:$F$129,4,FALSE)</f>
        <v>Havering</v>
      </c>
      <c r="AH775" s="66" t="str">
        <f>VLOOKUP(BHRAF201920[[#This Row],[OrgID]],'Practice Panel'!$A$14:$F$129,6,FALSE)</f>
        <v>Havering North</v>
      </c>
    </row>
    <row r="776" spans="1:34" x14ac:dyDescent="0.25">
      <c r="A776" s="1" t="s">
        <v>369</v>
      </c>
      <c r="B776" s="65">
        <v>44197</v>
      </c>
      <c r="C776" s="65">
        <v>44202</v>
      </c>
      <c r="D776" s="1" t="s">
        <v>358</v>
      </c>
      <c r="E776" s="66">
        <v>1171</v>
      </c>
      <c r="F776" s="66">
        <v>9</v>
      </c>
      <c r="G776" s="66">
        <v>9</v>
      </c>
      <c r="H776" s="1">
        <v>0</v>
      </c>
      <c r="I776" s="66">
        <v>0</v>
      </c>
      <c r="J776" s="66">
        <v>0</v>
      </c>
      <c r="K776" s="66">
        <v>0</v>
      </c>
      <c r="L776" s="66">
        <v>0</v>
      </c>
      <c r="M776" s="66">
        <v>0</v>
      </c>
      <c r="N776" s="66">
        <v>0</v>
      </c>
      <c r="O776" s="66">
        <v>0</v>
      </c>
      <c r="P776" s="66">
        <v>0</v>
      </c>
      <c r="Q776" s="66">
        <v>0</v>
      </c>
      <c r="R776" s="66">
        <v>0</v>
      </c>
      <c r="S776" s="66">
        <v>0</v>
      </c>
      <c r="T776" s="66">
        <v>0</v>
      </c>
      <c r="U776" s="66">
        <v>0</v>
      </c>
      <c r="V776" s="66">
        <v>0</v>
      </c>
      <c r="W776" s="66">
        <v>0</v>
      </c>
      <c r="X776" s="66">
        <v>0</v>
      </c>
      <c r="Y776" s="66">
        <v>0</v>
      </c>
      <c r="Z776" s="66">
        <v>0</v>
      </c>
      <c r="AA776" s="66">
        <v>0</v>
      </c>
      <c r="AB776" s="66">
        <v>0</v>
      </c>
      <c r="AC776" s="66">
        <v>8</v>
      </c>
      <c r="AD776" s="66">
        <v>0</v>
      </c>
      <c r="AE776" s="66">
        <v>0</v>
      </c>
      <c r="AF776" s="66">
        <v>0</v>
      </c>
      <c r="AG776" s="66" t="str">
        <f>VLOOKUP(BHRAF201920[[#This Row],[OrgID]],'Practice Panel'!$A$14:$F$129,4,FALSE)</f>
        <v>Havering</v>
      </c>
      <c r="AH776" s="66" t="str">
        <f>VLOOKUP(BHRAF201920[[#This Row],[OrgID]],'Practice Panel'!$A$14:$F$129,6,FALSE)</f>
        <v>Havering South</v>
      </c>
    </row>
    <row r="777" spans="1:34" x14ac:dyDescent="0.25">
      <c r="A777" s="1" t="s">
        <v>369</v>
      </c>
      <c r="B777" s="65">
        <v>44197</v>
      </c>
      <c r="C777" s="65">
        <v>44202</v>
      </c>
      <c r="D777" s="1" t="s">
        <v>216</v>
      </c>
      <c r="E777" s="66">
        <v>1408</v>
      </c>
      <c r="F777" s="66">
        <v>23</v>
      </c>
      <c r="G777" s="66">
        <v>23</v>
      </c>
      <c r="H777" s="1">
        <v>0</v>
      </c>
      <c r="I777" s="66">
        <v>0</v>
      </c>
      <c r="J777" s="66">
        <v>0</v>
      </c>
      <c r="K777" s="66">
        <v>0</v>
      </c>
      <c r="L777" s="66">
        <v>0</v>
      </c>
      <c r="M777" s="66">
        <v>0</v>
      </c>
      <c r="N777" s="66">
        <v>0</v>
      </c>
      <c r="O777" s="66">
        <v>0</v>
      </c>
      <c r="P777" s="66">
        <v>0</v>
      </c>
      <c r="Q777" s="66">
        <v>0</v>
      </c>
      <c r="R777" s="66">
        <v>0</v>
      </c>
      <c r="S777" s="66">
        <v>0</v>
      </c>
      <c r="T777" s="66">
        <v>0</v>
      </c>
      <c r="U777" s="66">
        <v>0</v>
      </c>
      <c r="V777" s="66">
        <v>0</v>
      </c>
      <c r="W777" s="66">
        <v>0</v>
      </c>
      <c r="X777" s="66">
        <v>0</v>
      </c>
      <c r="Y777" s="66">
        <v>0</v>
      </c>
      <c r="Z777" s="66">
        <v>0</v>
      </c>
      <c r="AA777" s="66">
        <v>0</v>
      </c>
      <c r="AB777" s="66">
        <v>0</v>
      </c>
      <c r="AC777" s="66">
        <v>5</v>
      </c>
      <c r="AD777" s="66">
        <v>0</v>
      </c>
      <c r="AE777" s="66">
        <v>0</v>
      </c>
      <c r="AF777" s="66">
        <v>0</v>
      </c>
      <c r="AG777" s="66" t="str">
        <f>VLOOKUP(BHRAF201920[[#This Row],[OrgID]],'Practice Panel'!$A$14:$F$129,4,FALSE)</f>
        <v>Barking</v>
      </c>
      <c r="AH777" s="66" t="str">
        <f>VLOOKUP(BHRAF201920[[#This Row],[OrgID]],'Practice Panel'!$A$14:$F$129,6,FALSE)</f>
        <v>East One</v>
      </c>
    </row>
    <row r="778" spans="1:34" x14ac:dyDescent="0.25">
      <c r="A778" s="1" t="s">
        <v>369</v>
      </c>
      <c r="B778" s="65">
        <v>44197</v>
      </c>
      <c r="C778" s="65">
        <v>44202</v>
      </c>
      <c r="D778" s="1" t="s">
        <v>348</v>
      </c>
      <c r="E778" s="66">
        <v>1984</v>
      </c>
      <c r="F778" s="66">
        <v>19</v>
      </c>
      <c r="G778" s="66">
        <v>19</v>
      </c>
      <c r="H778" s="1">
        <v>0</v>
      </c>
      <c r="I778" s="66">
        <v>0</v>
      </c>
      <c r="J778" s="66">
        <v>0</v>
      </c>
      <c r="K778" s="66">
        <v>0</v>
      </c>
      <c r="L778" s="66">
        <v>0</v>
      </c>
      <c r="M778" s="66">
        <v>0</v>
      </c>
      <c r="N778" s="66">
        <v>0</v>
      </c>
      <c r="O778" s="66">
        <v>0</v>
      </c>
      <c r="P778" s="66">
        <v>0</v>
      </c>
      <c r="Q778" s="66">
        <v>0</v>
      </c>
      <c r="R778" s="66">
        <v>0</v>
      </c>
      <c r="S778" s="66">
        <v>0</v>
      </c>
      <c r="T778" s="66">
        <v>0</v>
      </c>
      <c r="U778" s="66">
        <v>0</v>
      </c>
      <c r="V778" s="66">
        <v>0</v>
      </c>
      <c r="W778" s="66">
        <v>0</v>
      </c>
      <c r="X778" s="66">
        <v>0</v>
      </c>
      <c r="Y778" s="66">
        <v>0</v>
      </c>
      <c r="Z778" s="66">
        <v>0</v>
      </c>
      <c r="AA778" s="66">
        <v>0</v>
      </c>
      <c r="AB778" s="66">
        <v>0</v>
      </c>
      <c r="AC778" s="66">
        <v>10</v>
      </c>
      <c r="AD778" s="66">
        <v>0</v>
      </c>
      <c r="AE778" s="66">
        <v>0</v>
      </c>
      <c r="AF778" s="66">
        <v>0</v>
      </c>
      <c r="AG778" s="66" t="str">
        <f>VLOOKUP(BHRAF201920[[#This Row],[OrgID]],'Practice Panel'!$A$14:$F$129,4,FALSE)</f>
        <v>Havering</v>
      </c>
      <c r="AH778" s="66" t="str">
        <f>VLOOKUP(BHRAF201920[[#This Row],[OrgID]],'Practice Panel'!$A$14:$F$129,6,FALSE)</f>
        <v>Havering South</v>
      </c>
    </row>
    <row r="779" spans="1:34" x14ac:dyDescent="0.25">
      <c r="A779" s="1" t="s">
        <v>369</v>
      </c>
      <c r="B779" s="65">
        <v>44197</v>
      </c>
      <c r="C779" s="65">
        <v>44202</v>
      </c>
      <c r="D779" s="1" t="s">
        <v>252</v>
      </c>
      <c r="E779" s="66">
        <v>1599</v>
      </c>
      <c r="F779" s="66">
        <v>44</v>
      </c>
      <c r="G779" s="66">
        <v>44</v>
      </c>
      <c r="H779" s="1">
        <v>0</v>
      </c>
      <c r="I779" s="66">
        <v>0</v>
      </c>
      <c r="J779" s="66">
        <v>0</v>
      </c>
      <c r="K779" s="66">
        <v>0</v>
      </c>
      <c r="L779" s="66">
        <v>0</v>
      </c>
      <c r="M779" s="66">
        <v>0</v>
      </c>
      <c r="N779" s="66">
        <v>0</v>
      </c>
      <c r="O779" s="66">
        <v>0</v>
      </c>
      <c r="P779" s="66">
        <v>0</v>
      </c>
      <c r="Q779" s="66">
        <v>0</v>
      </c>
      <c r="R779" s="66">
        <v>0</v>
      </c>
      <c r="S779" s="66">
        <v>0</v>
      </c>
      <c r="T779" s="66">
        <v>0</v>
      </c>
      <c r="U779" s="66">
        <v>0</v>
      </c>
      <c r="V779" s="66">
        <v>0</v>
      </c>
      <c r="W779" s="66">
        <v>0</v>
      </c>
      <c r="X779" s="66">
        <v>0</v>
      </c>
      <c r="Y779" s="66">
        <v>0</v>
      </c>
      <c r="Z779" s="66">
        <v>0</v>
      </c>
      <c r="AA779" s="66">
        <v>0</v>
      </c>
      <c r="AB779" s="66">
        <v>0</v>
      </c>
      <c r="AC779" s="66">
        <v>4</v>
      </c>
      <c r="AD779" s="66">
        <v>0</v>
      </c>
      <c r="AE779" s="66">
        <v>0</v>
      </c>
      <c r="AF779" s="66">
        <v>0</v>
      </c>
      <c r="AG779" s="66" t="str">
        <f>VLOOKUP(BHRAF201920[[#This Row],[OrgID]],'Practice Panel'!$A$14:$F$129,4,FALSE)</f>
        <v>Barking</v>
      </c>
      <c r="AH779" s="66" t="str">
        <f>VLOOKUP(BHRAF201920[[#This Row],[OrgID]],'Practice Panel'!$A$14:$F$129,6,FALSE)</f>
        <v>West One</v>
      </c>
    </row>
    <row r="780" spans="1:34" x14ac:dyDescent="0.25">
      <c r="A780" s="1" t="s">
        <v>369</v>
      </c>
      <c r="B780" s="65">
        <v>44197</v>
      </c>
      <c r="C780" s="65">
        <v>44202</v>
      </c>
      <c r="D780" s="1" t="s">
        <v>308</v>
      </c>
      <c r="E780" s="66">
        <v>1037</v>
      </c>
      <c r="F780" s="66">
        <v>32</v>
      </c>
      <c r="G780" s="66">
        <v>32</v>
      </c>
      <c r="H780" s="1">
        <v>0</v>
      </c>
      <c r="I780" s="66">
        <v>0</v>
      </c>
      <c r="J780" s="66">
        <v>0</v>
      </c>
      <c r="K780" s="66">
        <v>0</v>
      </c>
      <c r="L780" s="66">
        <v>0</v>
      </c>
      <c r="M780" s="66">
        <v>0</v>
      </c>
      <c r="N780" s="66">
        <v>0</v>
      </c>
      <c r="O780" s="66">
        <v>0</v>
      </c>
      <c r="P780" s="66">
        <v>0</v>
      </c>
      <c r="Q780" s="66">
        <v>0</v>
      </c>
      <c r="R780" s="66">
        <v>0</v>
      </c>
      <c r="S780" s="66">
        <v>0</v>
      </c>
      <c r="T780" s="66">
        <v>0</v>
      </c>
      <c r="U780" s="66">
        <v>0</v>
      </c>
      <c r="V780" s="66">
        <v>0</v>
      </c>
      <c r="W780" s="66">
        <v>0</v>
      </c>
      <c r="X780" s="66">
        <v>0</v>
      </c>
      <c r="Y780" s="66">
        <v>0</v>
      </c>
      <c r="Z780" s="66">
        <v>0</v>
      </c>
      <c r="AA780" s="66">
        <v>0</v>
      </c>
      <c r="AB780" s="66">
        <v>0</v>
      </c>
      <c r="AC780" s="66">
        <v>2</v>
      </c>
      <c r="AD780" s="66">
        <v>0</v>
      </c>
      <c r="AE780" s="66">
        <v>0</v>
      </c>
      <c r="AF780" s="66">
        <v>0</v>
      </c>
      <c r="AG780" s="66" t="str">
        <f>VLOOKUP(BHRAF201920[[#This Row],[OrgID]],'Practice Panel'!$A$14:$F$129,4,FALSE)</f>
        <v>Havering</v>
      </c>
      <c r="AH780" s="66" t="str">
        <f>VLOOKUP(BHRAF201920[[#This Row],[OrgID]],'Practice Panel'!$A$14:$F$129,6,FALSE)</f>
        <v>Havering North</v>
      </c>
    </row>
    <row r="781" spans="1:34" x14ac:dyDescent="0.25">
      <c r="A781" s="1" t="s">
        <v>369</v>
      </c>
      <c r="B781" s="65">
        <v>44197</v>
      </c>
      <c r="C781" s="65">
        <v>44202</v>
      </c>
      <c r="D781" s="1" t="s">
        <v>350</v>
      </c>
      <c r="E781" s="66">
        <v>2257</v>
      </c>
      <c r="F781" s="66">
        <v>18</v>
      </c>
      <c r="G781" s="66">
        <v>18</v>
      </c>
      <c r="H781" s="1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66">
        <v>0</v>
      </c>
      <c r="Z781" s="66">
        <v>0</v>
      </c>
      <c r="AA781" s="66">
        <v>0</v>
      </c>
      <c r="AB781" s="66">
        <v>0</v>
      </c>
      <c r="AC781" s="66">
        <v>8</v>
      </c>
      <c r="AD781" s="66">
        <v>0</v>
      </c>
      <c r="AE781" s="66">
        <v>0</v>
      </c>
      <c r="AF781" s="66">
        <v>0</v>
      </c>
      <c r="AG781" s="66" t="str">
        <f>VLOOKUP(BHRAF201920[[#This Row],[OrgID]],'Practice Panel'!$A$14:$F$129,4,FALSE)</f>
        <v>Havering</v>
      </c>
      <c r="AH781" s="66" t="str">
        <f>VLOOKUP(BHRAF201920[[#This Row],[OrgID]],'Practice Panel'!$A$14:$F$129,6,FALSE)</f>
        <v>Havering South</v>
      </c>
    </row>
    <row r="782" spans="1:34" x14ac:dyDescent="0.25">
      <c r="A782" s="1" t="s">
        <v>369</v>
      </c>
      <c r="B782" s="65">
        <v>44197</v>
      </c>
      <c r="C782" s="65">
        <v>44202</v>
      </c>
      <c r="D782" s="1" t="s">
        <v>231</v>
      </c>
      <c r="E782" s="66">
        <v>2104</v>
      </c>
      <c r="F782" s="66">
        <v>2</v>
      </c>
      <c r="G782" s="66">
        <v>2</v>
      </c>
      <c r="H782" s="1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66">
        <v>0</v>
      </c>
      <c r="Z782" s="66">
        <v>0</v>
      </c>
      <c r="AA782" s="66">
        <v>0</v>
      </c>
      <c r="AB782" s="66">
        <v>0</v>
      </c>
      <c r="AC782" s="66">
        <v>2</v>
      </c>
      <c r="AD782" s="66">
        <v>0</v>
      </c>
      <c r="AE782" s="66">
        <v>0</v>
      </c>
      <c r="AF782" s="66">
        <v>0</v>
      </c>
      <c r="AG782" s="66" t="str">
        <f>VLOOKUP(BHRAF201920[[#This Row],[OrgID]],'Practice Panel'!$A$14:$F$129,4,FALSE)</f>
        <v>Barking</v>
      </c>
      <c r="AH782" s="66" t="str">
        <f>VLOOKUP(BHRAF201920[[#This Row],[OrgID]],'Practice Panel'!$A$14:$F$129,6,FALSE)</f>
        <v>West</v>
      </c>
    </row>
    <row r="783" spans="1:34" x14ac:dyDescent="0.25">
      <c r="A783" s="1" t="s">
        <v>369</v>
      </c>
      <c r="B783" s="65">
        <v>44197</v>
      </c>
      <c r="C783" s="65">
        <v>44202</v>
      </c>
      <c r="D783" s="1" t="s">
        <v>259</v>
      </c>
      <c r="E783" s="66">
        <v>5684</v>
      </c>
      <c r="F783" s="66">
        <v>33</v>
      </c>
      <c r="G783" s="66">
        <v>33</v>
      </c>
      <c r="H783" s="1">
        <v>0</v>
      </c>
      <c r="I783" s="66">
        <v>0</v>
      </c>
      <c r="J783" s="66">
        <v>0</v>
      </c>
      <c r="K783" s="66">
        <v>0</v>
      </c>
      <c r="L783" s="66">
        <v>0</v>
      </c>
      <c r="M783" s="66">
        <v>0</v>
      </c>
      <c r="N783" s="66">
        <v>0</v>
      </c>
      <c r="O783" s="66">
        <v>0</v>
      </c>
      <c r="P783" s="66">
        <v>0</v>
      </c>
      <c r="Q783" s="66">
        <v>0</v>
      </c>
      <c r="R783" s="66">
        <v>0</v>
      </c>
      <c r="S783" s="66">
        <v>0</v>
      </c>
      <c r="T783" s="66">
        <v>0</v>
      </c>
      <c r="U783" s="66">
        <v>0</v>
      </c>
      <c r="V783" s="66">
        <v>0</v>
      </c>
      <c r="W783" s="66">
        <v>0</v>
      </c>
      <c r="X783" s="66">
        <v>0</v>
      </c>
      <c r="Y783" s="66">
        <v>0</v>
      </c>
      <c r="Z783" s="66">
        <v>0</v>
      </c>
      <c r="AA783" s="66">
        <v>0</v>
      </c>
      <c r="AB783" s="66">
        <v>0</v>
      </c>
      <c r="AC783" s="66">
        <v>5</v>
      </c>
      <c r="AD783" s="66">
        <v>0</v>
      </c>
      <c r="AE783" s="66">
        <v>0</v>
      </c>
      <c r="AF783" s="66">
        <v>0</v>
      </c>
      <c r="AG783" s="66" t="str">
        <f>VLOOKUP(BHRAF201920[[#This Row],[OrgID]],'Practice Panel'!$A$14:$F$129,4,FALSE)</f>
        <v>Barking</v>
      </c>
      <c r="AH783" s="66" t="str">
        <f>VLOOKUP(BHRAF201920[[#This Row],[OrgID]],'Practice Panel'!$A$14:$F$129,6,FALSE)</f>
        <v>North</v>
      </c>
    </row>
    <row r="784" spans="1:34" x14ac:dyDescent="0.25">
      <c r="A784" s="1" t="s">
        <v>369</v>
      </c>
      <c r="B784" s="65">
        <v>44197</v>
      </c>
      <c r="C784" s="65">
        <v>44202</v>
      </c>
      <c r="D784" s="1" t="s">
        <v>204</v>
      </c>
      <c r="E784" s="66">
        <v>1547</v>
      </c>
      <c r="F784" s="66">
        <v>90</v>
      </c>
      <c r="G784" s="66">
        <v>90</v>
      </c>
      <c r="H784" s="1">
        <v>0</v>
      </c>
      <c r="I784" s="66">
        <v>0</v>
      </c>
      <c r="J784" s="66">
        <v>0</v>
      </c>
      <c r="K784" s="66">
        <v>0</v>
      </c>
      <c r="L784" s="66">
        <v>0</v>
      </c>
      <c r="M784" s="66">
        <v>0</v>
      </c>
      <c r="N784" s="66">
        <v>0</v>
      </c>
      <c r="O784" s="66">
        <v>0</v>
      </c>
      <c r="P784" s="66">
        <v>0</v>
      </c>
      <c r="Q784" s="66">
        <v>0</v>
      </c>
      <c r="R784" s="66">
        <v>0</v>
      </c>
      <c r="S784" s="66">
        <v>0</v>
      </c>
      <c r="T784" s="66">
        <v>0</v>
      </c>
      <c r="U784" s="66">
        <v>0</v>
      </c>
      <c r="V784" s="66">
        <v>0</v>
      </c>
      <c r="W784" s="66">
        <v>0</v>
      </c>
      <c r="X784" s="66">
        <v>0</v>
      </c>
      <c r="Y784" s="66">
        <v>0</v>
      </c>
      <c r="Z784" s="66">
        <v>0</v>
      </c>
      <c r="AA784" s="66">
        <v>0</v>
      </c>
      <c r="AB784" s="66">
        <v>0</v>
      </c>
      <c r="AC784" s="66">
        <v>1</v>
      </c>
      <c r="AD784" s="66">
        <v>0</v>
      </c>
      <c r="AE784" s="66">
        <v>0</v>
      </c>
      <c r="AF784" s="66">
        <v>0</v>
      </c>
      <c r="AG784" s="66" t="str">
        <f>VLOOKUP(BHRAF201920[[#This Row],[OrgID]],'Practice Panel'!$A$14:$F$129,4,FALSE)</f>
        <v>Barking</v>
      </c>
      <c r="AH784" s="66" t="str">
        <f>VLOOKUP(BHRAF201920[[#This Row],[OrgID]],'Practice Panel'!$A$14:$F$129,6,FALSE)</f>
        <v>East One</v>
      </c>
    </row>
    <row r="785" spans="1:34" x14ac:dyDescent="0.25">
      <c r="A785" s="1" t="s">
        <v>369</v>
      </c>
      <c r="B785" s="65">
        <v>44197</v>
      </c>
      <c r="C785" s="65">
        <v>44202</v>
      </c>
      <c r="D785" s="1" t="s">
        <v>296</v>
      </c>
      <c r="E785" s="66">
        <v>3743</v>
      </c>
      <c r="F785" s="66">
        <v>0</v>
      </c>
      <c r="G785" s="66">
        <v>0</v>
      </c>
      <c r="H785" s="1">
        <v>0</v>
      </c>
      <c r="I785" s="66">
        <v>0</v>
      </c>
      <c r="J785" s="66">
        <v>0</v>
      </c>
      <c r="K785" s="66">
        <v>0</v>
      </c>
      <c r="L785" s="66">
        <v>0</v>
      </c>
      <c r="M785" s="66">
        <v>0</v>
      </c>
      <c r="N785" s="66">
        <v>0</v>
      </c>
      <c r="O785" s="66">
        <v>0</v>
      </c>
      <c r="P785" s="66">
        <v>0</v>
      </c>
      <c r="Q785" s="66">
        <v>0</v>
      </c>
      <c r="R785" s="66">
        <v>0</v>
      </c>
      <c r="S785" s="66">
        <v>0</v>
      </c>
      <c r="T785" s="66">
        <v>0</v>
      </c>
      <c r="U785" s="66">
        <v>0</v>
      </c>
      <c r="V785" s="66">
        <v>0</v>
      </c>
      <c r="W785" s="66">
        <v>0</v>
      </c>
      <c r="X785" s="66">
        <v>0</v>
      </c>
      <c r="Y785" s="66">
        <v>0</v>
      </c>
      <c r="Z785" s="66">
        <v>0</v>
      </c>
      <c r="AA785" s="66">
        <v>0</v>
      </c>
      <c r="AB785" s="66">
        <v>0</v>
      </c>
      <c r="AC785" s="66">
        <v>0</v>
      </c>
      <c r="AD785" s="66">
        <v>0</v>
      </c>
      <c r="AE785" s="66">
        <v>0</v>
      </c>
      <c r="AF785" s="66">
        <v>0</v>
      </c>
      <c r="AG785" s="66" t="str">
        <f>VLOOKUP(BHRAF201920[[#This Row],[OrgID]],'Practice Panel'!$A$14:$F$129,4,FALSE)</f>
        <v>Havering</v>
      </c>
      <c r="AH785" s="66" t="str">
        <f>VLOOKUP(BHRAF201920[[#This Row],[OrgID]],'Practice Panel'!$A$14:$F$129,6,FALSE)</f>
        <v>Havering Crest</v>
      </c>
    </row>
    <row r="786" spans="1:34" x14ac:dyDescent="0.25">
      <c r="A786" s="1" t="s">
        <v>369</v>
      </c>
      <c r="B786" s="65">
        <v>44197</v>
      </c>
      <c r="C786" s="65">
        <v>44202</v>
      </c>
      <c r="D786" s="1" t="s">
        <v>212</v>
      </c>
      <c r="E786" s="66">
        <v>2902</v>
      </c>
      <c r="F786" s="66">
        <v>41</v>
      </c>
      <c r="G786" s="66">
        <v>41</v>
      </c>
      <c r="H786" s="1">
        <v>0</v>
      </c>
      <c r="I786" s="66">
        <v>0</v>
      </c>
      <c r="J786" s="66">
        <v>0</v>
      </c>
      <c r="K786" s="66">
        <v>0</v>
      </c>
      <c r="L786" s="66">
        <v>0</v>
      </c>
      <c r="M786" s="66">
        <v>0</v>
      </c>
      <c r="N786" s="66">
        <v>0</v>
      </c>
      <c r="O786" s="66">
        <v>0</v>
      </c>
      <c r="P786" s="66">
        <v>0</v>
      </c>
      <c r="Q786" s="66">
        <v>0</v>
      </c>
      <c r="R786" s="66">
        <v>0</v>
      </c>
      <c r="S786" s="66">
        <v>0</v>
      </c>
      <c r="T786" s="66">
        <v>0</v>
      </c>
      <c r="U786" s="66">
        <v>0</v>
      </c>
      <c r="V786" s="66">
        <v>0</v>
      </c>
      <c r="W786" s="66">
        <v>0</v>
      </c>
      <c r="X786" s="66">
        <v>0</v>
      </c>
      <c r="Y786" s="66">
        <v>0</v>
      </c>
      <c r="Z786" s="66">
        <v>0</v>
      </c>
      <c r="AA786" s="66">
        <v>0</v>
      </c>
      <c r="AB786" s="66">
        <v>0</v>
      </c>
      <c r="AC786" s="66">
        <v>11</v>
      </c>
      <c r="AD786" s="66">
        <v>0</v>
      </c>
      <c r="AE786" s="66">
        <v>0</v>
      </c>
      <c r="AF786" s="66">
        <v>0</v>
      </c>
      <c r="AG786" s="66" t="str">
        <f>VLOOKUP(BHRAF201920[[#This Row],[OrgID]],'Practice Panel'!$A$14:$F$129,4,FALSE)</f>
        <v>Barking</v>
      </c>
      <c r="AH786" s="66" t="str">
        <f>VLOOKUP(BHRAF201920[[#This Row],[OrgID]],'Practice Panel'!$A$14:$F$129,6,FALSE)</f>
        <v>East One</v>
      </c>
    </row>
    <row r="787" spans="1:34" x14ac:dyDescent="0.25">
      <c r="A787" s="1" t="s">
        <v>369</v>
      </c>
      <c r="B787" s="65">
        <v>44197</v>
      </c>
      <c r="C787" s="65">
        <v>44202</v>
      </c>
      <c r="D787" s="1" t="s">
        <v>42</v>
      </c>
      <c r="E787" s="66">
        <v>1940</v>
      </c>
      <c r="F787" s="66">
        <v>119</v>
      </c>
      <c r="G787" s="66">
        <v>119</v>
      </c>
      <c r="H787" s="1">
        <v>0</v>
      </c>
      <c r="I787" s="66">
        <v>0</v>
      </c>
      <c r="J787" s="66">
        <v>0</v>
      </c>
      <c r="K787" s="66">
        <v>0</v>
      </c>
      <c r="L787" s="66">
        <v>0</v>
      </c>
      <c r="M787" s="66">
        <v>0</v>
      </c>
      <c r="N787" s="66">
        <v>0</v>
      </c>
      <c r="O787" s="66">
        <v>0</v>
      </c>
      <c r="P787" s="66">
        <v>0</v>
      </c>
      <c r="Q787" s="66">
        <v>0</v>
      </c>
      <c r="R787" s="66">
        <v>0</v>
      </c>
      <c r="S787" s="66">
        <v>0</v>
      </c>
      <c r="T787" s="66">
        <v>0</v>
      </c>
      <c r="U787" s="66">
        <v>0</v>
      </c>
      <c r="V787" s="66">
        <v>0</v>
      </c>
      <c r="W787" s="66">
        <v>0</v>
      </c>
      <c r="X787" s="66">
        <v>0</v>
      </c>
      <c r="Y787" s="66">
        <v>0</v>
      </c>
      <c r="Z787" s="66">
        <v>0</v>
      </c>
      <c r="AA787" s="66">
        <v>0</v>
      </c>
      <c r="AB787" s="66">
        <v>0</v>
      </c>
      <c r="AC787" s="66">
        <v>1</v>
      </c>
      <c r="AD787" s="66">
        <v>0</v>
      </c>
      <c r="AE787" s="66">
        <v>0</v>
      </c>
      <c r="AF787" s="66">
        <v>0</v>
      </c>
      <c r="AG787" s="66" t="str">
        <f>VLOOKUP(BHRAF201920[[#This Row],[OrgID]],'Practice Panel'!$A$14:$F$129,4,FALSE)</f>
        <v>Redbridge</v>
      </c>
      <c r="AH787" s="66" t="str">
        <f>VLOOKUP(BHRAF201920[[#This Row],[OrgID]],'Practice Panel'!$A$14:$F$129,6,FALSE)</f>
        <v>Fairlop</v>
      </c>
    </row>
    <row r="788" spans="1:34" x14ac:dyDescent="0.25">
      <c r="A788" s="1" t="s">
        <v>369</v>
      </c>
      <c r="B788" s="65">
        <v>44197</v>
      </c>
      <c r="C788" s="65">
        <v>44202</v>
      </c>
      <c r="D788" s="1" t="s">
        <v>49</v>
      </c>
      <c r="E788" s="66">
        <v>1013</v>
      </c>
      <c r="F788" s="66">
        <v>15</v>
      </c>
      <c r="G788" s="66">
        <v>15</v>
      </c>
      <c r="H788" s="1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66">
        <v>0</v>
      </c>
      <c r="Z788" s="66">
        <v>0</v>
      </c>
      <c r="AA788" s="66">
        <v>0</v>
      </c>
      <c r="AB788" s="66">
        <v>0</v>
      </c>
      <c r="AC788" s="66">
        <v>2</v>
      </c>
      <c r="AD788" s="66">
        <v>0</v>
      </c>
      <c r="AE788" s="66">
        <v>0</v>
      </c>
      <c r="AF788" s="66">
        <v>0</v>
      </c>
      <c r="AG788" s="66" t="str">
        <f>VLOOKUP(BHRAF201920[[#This Row],[OrgID]],'Practice Panel'!$A$14:$F$129,4,FALSE)</f>
        <v>Redbridge</v>
      </c>
      <c r="AH788" s="66" t="str">
        <f>VLOOKUP(BHRAF201920[[#This Row],[OrgID]],'Practice Panel'!$A$14:$F$129,6,FALSE)</f>
        <v>Fairlop</v>
      </c>
    </row>
    <row r="789" spans="1:34" x14ac:dyDescent="0.25">
      <c r="A789" s="1" t="s">
        <v>369</v>
      </c>
      <c r="B789" s="65">
        <v>44197</v>
      </c>
      <c r="C789" s="65">
        <v>44202</v>
      </c>
      <c r="D789" s="1" t="s">
        <v>62</v>
      </c>
      <c r="E789" s="66">
        <v>1713</v>
      </c>
      <c r="F789" s="66">
        <v>97</v>
      </c>
      <c r="G789" s="66">
        <v>97</v>
      </c>
      <c r="H789" s="1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66">
        <v>0</v>
      </c>
      <c r="Z789" s="66">
        <v>0</v>
      </c>
      <c r="AA789" s="66">
        <v>0</v>
      </c>
      <c r="AB789" s="66">
        <v>0</v>
      </c>
      <c r="AC789" s="66">
        <v>4</v>
      </c>
      <c r="AD789" s="66">
        <v>0</v>
      </c>
      <c r="AE789" s="66">
        <v>0</v>
      </c>
      <c r="AF789" s="66">
        <v>0</v>
      </c>
      <c r="AG789" s="66" t="str">
        <f>VLOOKUP(BHRAF201920[[#This Row],[OrgID]],'Practice Panel'!$A$14:$F$129,4,FALSE)</f>
        <v>Redbridge</v>
      </c>
      <c r="AH789" s="66" t="str">
        <f>VLOOKUP(BHRAF201920[[#This Row],[OrgID]],'Practice Panel'!$A$14:$F$129,6,FALSE)</f>
        <v>Seven Kings</v>
      </c>
    </row>
    <row r="790" spans="1:34" x14ac:dyDescent="0.25">
      <c r="A790" s="1" t="s">
        <v>369</v>
      </c>
      <c r="B790" s="65">
        <v>44197</v>
      </c>
      <c r="C790" s="65">
        <v>44202</v>
      </c>
      <c r="D790" s="1" t="s">
        <v>68</v>
      </c>
      <c r="E790" s="66">
        <v>891</v>
      </c>
      <c r="F790" s="66">
        <v>1</v>
      </c>
      <c r="G790" s="66">
        <v>1</v>
      </c>
      <c r="H790" s="1">
        <v>0</v>
      </c>
      <c r="I790" s="66">
        <v>0</v>
      </c>
      <c r="J790" s="66">
        <v>0</v>
      </c>
      <c r="K790" s="66">
        <v>0</v>
      </c>
      <c r="L790" s="66">
        <v>0</v>
      </c>
      <c r="M790" s="66">
        <v>0</v>
      </c>
      <c r="N790" s="66">
        <v>0</v>
      </c>
      <c r="O790" s="66">
        <v>0</v>
      </c>
      <c r="P790" s="66">
        <v>0</v>
      </c>
      <c r="Q790" s="66">
        <v>0</v>
      </c>
      <c r="R790" s="66">
        <v>0</v>
      </c>
      <c r="S790" s="66">
        <v>0</v>
      </c>
      <c r="T790" s="66">
        <v>0</v>
      </c>
      <c r="U790" s="66">
        <v>0</v>
      </c>
      <c r="V790" s="66">
        <v>0</v>
      </c>
      <c r="W790" s="66">
        <v>0</v>
      </c>
      <c r="X790" s="66">
        <v>0</v>
      </c>
      <c r="Y790" s="66">
        <v>0</v>
      </c>
      <c r="Z790" s="66">
        <v>0</v>
      </c>
      <c r="AA790" s="66">
        <v>0</v>
      </c>
      <c r="AB790" s="66">
        <v>0</v>
      </c>
      <c r="AC790" s="66">
        <v>2</v>
      </c>
      <c r="AD790" s="66">
        <v>0</v>
      </c>
      <c r="AE790" s="66">
        <v>0</v>
      </c>
      <c r="AF790" s="66">
        <v>0</v>
      </c>
      <c r="AG790" s="66" t="str">
        <f>VLOOKUP(BHRAF201920[[#This Row],[OrgID]],'Practice Panel'!$A$14:$F$129,4,FALSE)</f>
        <v>Redbridge</v>
      </c>
      <c r="AH790" s="66" t="str">
        <f>VLOOKUP(BHRAF201920[[#This Row],[OrgID]],'Practice Panel'!$A$14:$F$129,6,FALSE)</f>
        <v>Seven Kings</v>
      </c>
    </row>
    <row r="791" spans="1:34" x14ac:dyDescent="0.25">
      <c r="A791" s="1" t="s">
        <v>369</v>
      </c>
      <c r="B791" s="65">
        <v>44197</v>
      </c>
      <c r="C791" s="65">
        <v>44202</v>
      </c>
      <c r="D791" s="1" t="s">
        <v>25</v>
      </c>
      <c r="E791" s="66">
        <v>1804</v>
      </c>
      <c r="F791" s="66">
        <v>46</v>
      </c>
      <c r="G791" s="66">
        <v>46</v>
      </c>
      <c r="H791" s="1">
        <v>0</v>
      </c>
      <c r="I791" s="66">
        <v>0</v>
      </c>
      <c r="J791" s="66">
        <v>0</v>
      </c>
      <c r="K791" s="66">
        <v>0</v>
      </c>
      <c r="L791" s="66">
        <v>0</v>
      </c>
      <c r="M791" s="66">
        <v>0</v>
      </c>
      <c r="N791" s="66">
        <v>0</v>
      </c>
      <c r="O791" s="66">
        <v>0</v>
      </c>
      <c r="P791" s="66">
        <v>0</v>
      </c>
      <c r="Q791" s="66">
        <v>0</v>
      </c>
      <c r="R791" s="66">
        <v>0</v>
      </c>
      <c r="S791" s="66">
        <v>0</v>
      </c>
      <c r="T791" s="66">
        <v>0</v>
      </c>
      <c r="U791" s="66">
        <v>0</v>
      </c>
      <c r="V791" s="66">
        <v>0</v>
      </c>
      <c r="W791" s="66">
        <v>0</v>
      </c>
      <c r="X791" s="66">
        <v>0</v>
      </c>
      <c r="Y791" s="66">
        <v>0</v>
      </c>
      <c r="Z791" s="66">
        <v>0</v>
      </c>
      <c r="AA791" s="66">
        <v>0</v>
      </c>
      <c r="AB791" s="66">
        <v>0</v>
      </c>
      <c r="AC791" s="66">
        <v>5</v>
      </c>
      <c r="AD791" s="66">
        <v>0</v>
      </c>
      <c r="AE791" s="66">
        <v>0</v>
      </c>
      <c r="AF791" s="66">
        <v>0</v>
      </c>
      <c r="AG791" s="66" t="str">
        <f>VLOOKUP(BHRAF201920[[#This Row],[OrgID]],'Practice Panel'!$A$14:$F$129,4,FALSE)</f>
        <v>Redbridge</v>
      </c>
      <c r="AH791" s="66" t="str">
        <f>VLOOKUP(BHRAF201920[[#This Row],[OrgID]],'Practice Panel'!$A$14:$F$129,6,FALSE)</f>
        <v>Cranbrook</v>
      </c>
    </row>
    <row r="792" spans="1:34" x14ac:dyDescent="0.25">
      <c r="A792" s="1" t="s">
        <v>369</v>
      </c>
      <c r="B792" s="65">
        <v>44197</v>
      </c>
      <c r="C792" s="65">
        <v>44202</v>
      </c>
      <c r="D792" s="1" t="s">
        <v>102</v>
      </c>
      <c r="E792" s="66">
        <v>2120</v>
      </c>
      <c r="F792" s="66">
        <v>22</v>
      </c>
      <c r="G792" s="66">
        <v>22</v>
      </c>
      <c r="H792" s="1">
        <v>0</v>
      </c>
      <c r="I792" s="66">
        <v>0</v>
      </c>
      <c r="J792" s="66">
        <v>0</v>
      </c>
      <c r="K792" s="66">
        <v>0</v>
      </c>
      <c r="L792" s="66">
        <v>0</v>
      </c>
      <c r="M792" s="66">
        <v>0</v>
      </c>
      <c r="N792" s="66">
        <v>0</v>
      </c>
      <c r="O792" s="66">
        <v>0</v>
      </c>
      <c r="P792" s="66">
        <v>0</v>
      </c>
      <c r="Q792" s="66">
        <v>0</v>
      </c>
      <c r="R792" s="66">
        <v>0</v>
      </c>
      <c r="S792" s="66">
        <v>0</v>
      </c>
      <c r="T792" s="66">
        <v>0</v>
      </c>
      <c r="U792" s="66">
        <v>0</v>
      </c>
      <c r="V792" s="66">
        <v>0</v>
      </c>
      <c r="W792" s="66">
        <v>0</v>
      </c>
      <c r="X792" s="66">
        <v>0</v>
      </c>
      <c r="Y792" s="66">
        <v>0</v>
      </c>
      <c r="Z792" s="66">
        <v>0</v>
      </c>
      <c r="AA792" s="66">
        <v>0</v>
      </c>
      <c r="AB792" s="66">
        <v>0</v>
      </c>
      <c r="AC792" s="66">
        <v>5</v>
      </c>
      <c r="AD792" s="66">
        <v>0</v>
      </c>
      <c r="AE792" s="66">
        <v>0</v>
      </c>
      <c r="AF792" s="66">
        <v>0</v>
      </c>
      <c r="AG792" s="66" t="str">
        <f>VLOOKUP(BHRAF201920[[#This Row],[OrgID]],'Practice Panel'!$A$14:$F$129,4,FALSE)</f>
        <v>Redbridge</v>
      </c>
      <c r="AH792" s="66" t="str">
        <f>VLOOKUP(BHRAF201920[[#This Row],[OrgID]],'Practice Panel'!$A$14:$F$129,6,FALSE)</f>
        <v>Loxford</v>
      </c>
    </row>
    <row r="793" spans="1:34" x14ac:dyDescent="0.25">
      <c r="A793" s="1" t="s">
        <v>369</v>
      </c>
      <c r="B793" s="65">
        <v>44197</v>
      </c>
      <c r="C793" s="65">
        <v>44202</v>
      </c>
      <c r="D793" s="1" t="s">
        <v>34</v>
      </c>
      <c r="E793" s="66">
        <v>990</v>
      </c>
      <c r="F793" s="66">
        <v>14</v>
      </c>
      <c r="G793" s="66">
        <v>14</v>
      </c>
      <c r="H793" s="1">
        <v>0</v>
      </c>
      <c r="I793" s="66">
        <v>0</v>
      </c>
      <c r="J793" s="66">
        <v>0</v>
      </c>
      <c r="K793" s="66">
        <v>0</v>
      </c>
      <c r="L793" s="66">
        <v>0</v>
      </c>
      <c r="M793" s="66">
        <v>0</v>
      </c>
      <c r="N793" s="66">
        <v>0</v>
      </c>
      <c r="O793" s="66">
        <v>0</v>
      </c>
      <c r="P793" s="66">
        <v>0</v>
      </c>
      <c r="Q793" s="66">
        <v>0</v>
      </c>
      <c r="R793" s="66">
        <v>0</v>
      </c>
      <c r="S793" s="66">
        <v>0</v>
      </c>
      <c r="T793" s="66">
        <v>0</v>
      </c>
      <c r="U793" s="66">
        <v>0</v>
      </c>
      <c r="V793" s="66">
        <v>0</v>
      </c>
      <c r="W793" s="66">
        <v>0</v>
      </c>
      <c r="X793" s="66">
        <v>0</v>
      </c>
      <c r="Y793" s="66">
        <v>0</v>
      </c>
      <c r="Z793" s="66">
        <v>0</v>
      </c>
      <c r="AA793" s="66">
        <v>0</v>
      </c>
      <c r="AB793" s="66">
        <v>0</v>
      </c>
      <c r="AC793" s="66">
        <v>3</v>
      </c>
      <c r="AD793" s="66">
        <v>0</v>
      </c>
      <c r="AE793" s="66">
        <v>0</v>
      </c>
      <c r="AF793" s="66">
        <v>0</v>
      </c>
      <c r="AG793" s="66" t="str">
        <f>VLOOKUP(BHRAF201920[[#This Row],[OrgID]],'Practice Panel'!$A$14:$F$129,4,FALSE)</f>
        <v>Redbridge</v>
      </c>
      <c r="AH793" s="66" t="str">
        <f>VLOOKUP(BHRAF201920[[#This Row],[OrgID]],'Practice Panel'!$A$14:$F$129,6,FALSE)</f>
        <v>Cranbrook</v>
      </c>
    </row>
    <row r="794" spans="1:34" x14ac:dyDescent="0.25">
      <c r="A794" s="1" t="s">
        <v>369</v>
      </c>
      <c r="B794" s="65">
        <v>44197</v>
      </c>
      <c r="C794" s="65">
        <v>44202</v>
      </c>
      <c r="D794" s="1" t="s">
        <v>38</v>
      </c>
      <c r="E794" s="66">
        <v>551</v>
      </c>
      <c r="F794" s="66">
        <v>3</v>
      </c>
      <c r="G794" s="66">
        <v>3</v>
      </c>
      <c r="H794" s="1">
        <v>0</v>
      </c>
      <c r="I794" s="66">
        <v>0</v>
      </c>
      <c r="J794" s="66">
        <v>0</v>
      </c>
      <c r="K794" s="66">
        <v>0</v>
      </c>
      <c r="L794" s="66">
        <v>0</v>
      </c>
      <c r="M794" s="66">
        <v>0</v>
      </c>
      <c r="N794" s="66">
        <v>0</v>
      </c>
      <c r="O794" s="66">
        <v>0</v>
      </c>
      <c r="P794" s="66">
        <v>0</v>
      </c>
      <c r="Q794" s="66">
        <v>0</v>
      </c>
      <c r="R794" s="66">
        <v>0</v>
      </c>
      <c r="S794" s="66">
        <v>0</v>
      </c>
      <c r="T794" s="66">
        <v>0</v>
      </c>
      <c r="U794" s="66">
        <v>0</v>
      </c>
      <c r="V794" s="66">
        <v>0</v>
      </c>
      <c r="W794" s="66">
        <v>0</v>
      </c>
      <c r="X794" s="66">
        <v>0</v>
      </c>
      <c r="Y794" s="66">
        <v>0</v>
      </c>
      <c r="Z794" s="66">
        <v>0</v>
      </c>
      <c r="AA794" s="66">
        <v>0</v>
      </c>
      <c r="AB794" s="66">
        <v>0</v>
      </c>
      <c r="AC794" s="66">
        <v>2</v>
      </c>
      <c r="AD794" s="66">
        <v>0</v>
      </c>
      <c r="AE794" s="66">
        <v>0</v>
      </c>
      <c r="AF794" s="66">
        <v>0</v>
      </c>
      <c r="AG794" s="66" t="str">
        <f>VLOOKUP(BHRAF201920[[#This Row],[OrgID]],'Practice Panel'!$A$14:$F$129,4,FALSE)</f>
        <v>Redbridge</v>
      </c>
      <c r="AH794" s="66" t="str">
        <f>VLOOKUP(BHRAF201920[[#This Row],[OrgID]],'Practice Panel'!$A$14:$F$129,6,FALSE)</f>
        <v>Cranbrook</v>
      </c>
    </row>
    <row r="795" spans="1:34" x14ac:dyDescent="0.25">
      <c r="A795" s="1" t="s">
        <v>369</v>
      </c>
      <c r="B795" s="65">
        <v>44197</v>
      </c>
      <c r="C795" s="65">
        <v>44202</v>
      </c>
      <c r="D795" s="1" t="s">
        <v>51</v>
      </c>
      <c r="E795" s="66">
        <v>1122</v>
      </c>
      <c r="F795" s="66">
        <v>16</v>
      </c>
      <c r="G795" s="66">
        <v>16</v>
      </c>
      <c r="H795" s="1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66">
        <v>0</v>
      </c>
      <c r="Z795" s="66">
        <v>0</v>
      </c>
      <c r="AA795" s="66">
        <v>0</v>
      </c>
      <c r="AB795" s="66">
        <v>0</v>
      </c>
      <c r="AC795" s="66">
        <v>2</v>
      </c>
      <c r="AD795" s="66">
        <v>0</v>
      </c>
      <c r="AE795" s="66">
        <v>0</v>
      </c>
      <c r="AF795" s="66">
        <v>0</v>
      </c>
      <c r="AG795" s="66" t="str">
        <f>VLOOKUP(BHRAF201920[[#This Row],[OrgID]],'Practice Panel'!$A$14:$F$129,4,FALSE)</f>
        <v>Redbridge</v>
      </c>
      <c r="AH795" s="66" t="str">
        <f>VLOOKUP(BHRAF201920[[#This Row],[OrgID]],'Practice Panel'!$A$14:$F$129,6,FALSE)</f>
        <v>Fairlop</v>
      </c>
    </row>
    <row r="796" spans="1:34" x14ac:dyDescent="0.25">
      <c r="A796" s="1" t="s">
        <v>369</v>
      </c>
      <c r="B796" s="65">
        <v>44197</v>
      </c>
      <c r="C796" s="65">
        <v>44202</v>
      </c>
      <c r="D796" s="1" t="s">
        <v>318</v>
      </c>
      <c r="E796" s="66">
        <v>3911</v>
      </c>
      <c r="F796" s="66">
        <v>6</v>
      </c>
      <c r="G796" s="66">
        <v>6</v>
      </c>
      <c r="H796" s="1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66">
        <v>0</v>
      </c>
      <c r="Z796" s="66">
        <v>0</v>
      </c>
      <c r="AA796" s="66">
        <v>0</v>
      </c>
      <c r="AB796" s="66">
        <v>0</v>
      </c>
      <c r="AC796" s="66">
        <v>6</v>
      </c>
      <c r="AD796" s="66">
        <v>0</v>
      </c>
      <c r="AE796" s="66">
        <v>0</v>
      </c>
      <c r="AF796" s="66">
        <v>0</v>
      </c>
      <c r="AG796" s="66" t="str">
        <f>VLOOKUP(BHRAF201920[[#This Row],[OrgID]],'Practice Panel'!$A$14:$F$129,4,FALSE)</f>
        <v>Havering</v>
      </c>
      <c r="AH796" s="66" t="str">
        <f>VLOOKUP(BHRAF201920[[#This Row],[OrgID]],'Practice Panel'!$A$14:$F$129,6,FALSE)</f>
        <v>Havering North</v>
      </c>
    </row>
    <row r="797" spans="1:34" x14ac:dyDescent="0.25">
      <c r="A797" s="1" t="s">
        <v>369</v>
      </c>
      <c r="B797" s="65">
        <v>44197</v>
      </c>
      <c r="C797" s="65">
        <v>44202</v>
      </c>
      <c r="D797" s="1" t="s">
        <v>240</v>
      </c>
      <c r="E797" s="66">
        <v>5309</v>
      </c>
      <c r="F797" s="66">
        <v>3</v>
      </c>
      <c r="G797" s="66">
        <v>3</v>
      </c>
      <c r="H797" s="1">
        <v>0</v>
      </c>
      <c r="I797" s="66">
        <v>0</v>
      </c>
      <c r="J797" s="66">
        <v>0</v>
      </c>
      <c r="K797" s="66">
        <v>0</v>
      </c>
      <c r="L797" s="66">
        <v>0</v>
      </c>
      <c r="M797" s="66">
        <v>0</v>
      </c>
      <c r="N797" s="66">
        <v>0</v>
      </c>
      <c r="O797" s="66">
        <v>0</v>
      </c>
      <c r="P797" s="66">
        <v>0</v>
      </c>
      <c r="Q797" s="66">
        <v>0</v>
      </c>
      <c r="R797" s="66">
        <v>0</v>
      </c>
      <c r="S797" s="66">
        <v>0</v>
      </c>
      <c r="T797" s="66">
        <v>0</v>
      </c>
      <c r="U797" s="66">
        <v>0</v>
      </c>
      <c r="V797" s="66">
        <v>0</v>
      </c>
      <c r="W797" s="66">
        <v>0</v>
      </c>
      <c r="X797" s="66">
        <v>0</v>
      </c>
      <c r="Y797" s="66">
        <v>0</v>
      </c>
      <c r="Z797" s="66">
        <v>0</v>
      </c>
      <c r="AA797" s="66">
        <v>0</v>
      </c>
      <c r="AB797" s="66">
        <v>0</v>
      </c>
      <c r="AC797" s="66">
        <v>0</v>
      </c>
      <c r="AD797" s="66">
        <v>0</v>
      </c>
      <c r="AE797" s="66">
        <v>0</v>
      </c>
      <c r="AF797" s="66">
        <v>0</v>
      </c>
      <c r="AG797" s="66" t="str">
        <f>VLOOKUP(BHRAF201920[[#This Row],[OrgID]],'Practice Panel'!$A$14:$F$129,4,FALSE)</f>
        <v>Barking</v>
      </c>
      <c r="AH797" s="66" t="str">
        <f>VLOOKUP(BHRAF201920[[#This Row],[OrgID]],'Practice Panel'!$A$14:$F$129,6,FALSE)</f>
        <v>West</v>
      </c>
    </row>
    <row r="798" spans="1:34" x14ac:dyDescent="0.25">
      <c r="A798" s="1" t="s">
        <v>369</v>
      </c>
      <c r="B798" s="65">
        <v>44197</v>
      </c>
      <c r="C798" s="65">
        <v>44202</v>
      </c>
      <c r="D798" s="1" t="s">
        <v>195</v>
      </c>
      <c r="E798" s="66">
        <v>12200</v>
      </c>
      <c r="F798" s="66">
        <v>11</v>
      </c>
      <c r="G798" s="66">
        <v>11</v>
      </c>
      <c r="H798" s="1">
        <v>0</v>
      </c>
      <c r="I798" s="66">
        <v>0</v>
      </c>
      <c r="J798" s="66">
        <v>0</v>
      </c>
      <c r="K798" s="66">
        <v>0</v>
      </c>
      <c r="L798" s="66">
        <v>0</v>
      </c>
      <c r="M798" s="66">
        <v>0</v>
      </c>
      <c r="N798" s="66">
        <v>0</v>
      </c>
      <c r="O798" s="66">
        <v>0</v>
      </c>
      <c r="P798" s="66">
        <v>0</v>
      </c>
      <c r="Q798" s="66">
        <v>0</v>
      </c>
      <c r="R798" s="66">
        <v>0</v>
      </c>
      <c r="S798" s="66">
        <v>0</v>
      </c>
      <c r="T798" s="66">
        <v>0</v>
      </c>
      <c r="U798" s="66">
        <v>0</v>
      </c>
      <c r="V798" s="66">
        <v>0</v>
      </c>
      <c r="W798" s="66">
        <v>0</v>
      </c>
      <c r="X798" s="66">
        <v>0</v>
      </c>
      <c r="Y798" s="66">
        <v>0</v>
      </c>
      <c r="Z798" s="66">
        <v>0</v>
      </c>
      <c r="AA798" s="66">
        <v>0</v>
      </c>
      <c r="AB798" s="66">
        <v>0</v>
      </c>
      <c r="AC798" s="66">
        <v>5</v>
      </c>
      <c r="AD798" s="66">
        <v>0</v>
      </c>
      <c r="AE798" s="66">
        <v>0</v>
      </c>
      <c r="AF798" s="66">
        <v>0</v>
      </c>
      <c r="AG798" s="66" t="str">
        <f>VLOOKUP(BHRAF201920[[#This Row],[OrgID]],'Practice Panel'!$A$14:$F$129,4,FALSE)</f>
        <v>Barking</v>
      </c>
      <c r="AH798" s="66" t="str">
        <f>VLOOKUP(BHRAF201920[[#This Row],[OrgID]],'Practice Panel'!$A$14:$F$129,6,FALSE)</f>
        <v>East</v>
      </c>
    </row>
    <row r="799" spans="1:34" x14ac:dyDescent="0.25">
      <c r="A799" s="1" t="s">
        <v>369</v>
      </c>
      <c r="B799" s="65">
        <v>44197</v>
      </c>
      <c r="C799" s="65">
        <v>44202</v>
      </c>
      <c r="D799" s="1" t="s">
        <v>45</v>
      </c>
      <c r="E799" s="66">
        <v>2017</v>
      </c>
      <c r="F799" s="66">
        <v>9</v>
      </c>
      <c r="G799" s="66">
        <v>9</v>
      </c>
      <c r="H799" s="1">
        <v>0</v>
      </c>
      <c r="I799" s="66">
        <v>0</v>
      </c>
      <c r="J799" s="66">
        <v>0</v>
      </c>
      <c r="K799" s="66">
        <v>0</v>
      </c>
      <c r="L799" s="66">
        <v>0</v>
      </c>
      <c r="M799" s="66">
        <v>0</v>
      </c>
      <c r="N799" s="66">
        <v>0</v>
      </c>
      <c r="O799" s="66">
        <v>0</v>
      </c>
      <c r="P799" s="66">
        <v>0</v>
      </c>
      <c r="Q799" s="66">
        <v>0</v>
      </c>
      <c r="R799" s="66">
        <v>0</v>
      </c>
      <c r="S799" s="66">
        <v>0</v>
      </c>
      <c r="T799" s="66">
        <v>0</v>
      </c>
      <c r="U799" s="66">
        <v>0</v>
      </c>
      <c r="V799" s="66">
        <v>0</v>
      </c>
      <c r="W799" s="66">
        <v>0</v>
      </c>
      <c r="X799" s="66">
        <v>0</v>
      </c>
      <c r="Y799" s="66">
        <v>0</v>
      </c>
      <c r="Z799" s="66">
        <v>0</v>
      </c>
      <c r="AA799" s="66">
        <v>0</v>
      </c>
      <c r="AB799" s="66">
        <v>0</v>
      </c>
      <c r="AC799" s="66">
        <v>4</v>
      </c>
      <c r="AD799" s="66">
        <v>0</v>
      </c>
      <c r="AE799" s="66">
        <v>0</v>
      </c>
      <c r="AF799" s="66">
        <v>0</v>
      </c>
      <c r="AG799" s="66" t="str">
        <f>VLOOKUP(BHRAF201920[[#This Row],[OrgID]],'Practice Panel'!$A$14:$F$129,4,FALSE)</f>
        <v>Redbridge</v>
      </c>
      <c r="AH799" s="66" t="str">
        <f>VLOOKUP(BHRAF201920[[#This Row],[OrgID]],'Practice Panel'!$A$14:$F$129,6,FALSE)</f>
        <v>Fairlop</v>
      </c>
    </row>
    <row r="800" spans="1:34" x14ac:dyDescent="0.25">
      <c r="A800" s="1" t="s">
        <v>369</v>
      </c>
      <c r="B800" s="65">
        <v>44197</v>
      </c>
      <c r="C800" s="65">
        <v>44202</v>
      </c>
      <c r="D800" s="1" t="s">
        <v>89</v>
      </c>
      <c r="E800" s="66">
        <v>1283</v>
      </c>
      <c r="F800" s="66">
        <v>45</v>
      </c>
      <c r="G800" s="66">
        <v>45</v>
      </c>
      <c r="H800" s="1">
        <v>0</v>
      </c>
      <c r="I800" s="66">
        <v>0</v>
      </c>
      <c r="J800" s="66">
        <v>0</v>
      </c>
      <c r="K800" s="66">
        <v>0</v>
      </c>
      <c r="L800" s="66">
        <v>0</v>
      </c>
      <c r="M800" s="66">
        <v>0</v>
      </c>
      <c r="N800" s="66">
        <v>0</v>
      </c>
      <c r="O800" s="66">
        <v>0</v>
      </c>
      <c r="P800" s="66">
        <v>0</v>
      </c>
      <c r="Q800" s="66">
        <v>0</v>
      </c>
      <c r="R800" s="66">
        <v>0</v>
      </c>
      <c r="S800" s="66">
        <v>0</v>
      </c>
      <c r="T800" s="66">
        <v>0</v>
      </c>
      <c r="U800" s="66">
        <v>0</v>
      </c>
      <c r="V800" s="66">
        <v>0</v>
      </c>
      <c r="W800" s="66">
        <v>0</v>
      </c>
      <c r="X800" s="66">
        <v>0</v>
      </c>
      <c r="Y800" s="66">
        <v>0</v>
      </c>
      <c r="Z800" s="66">
        <v>0</v>
      </c>
      <c r="AA800" s="66">
        <v>0</v>
      </c>
      <c r="AB800" s="66">
        <v>0</v>
      </c>
      <c r="AC800" s="66">
        <v>8</v>
      </c>
      <c r="AD800" s="66">
        <v>0</v>
      </c>
      <c r="AE800" s="66">
        <v>0</v>
      </c>
      <c r="AF800" s="66">
        <v>0</v>
      </c>
      <c r="AG800" s="66" t="str">
        <f>VLOOKUP(BHRAF201920[[#This Row],[OrgID]],'Practice Panel'!$A$14:$F$129,4,FALSE)</f>
        <v>Redbridge</v>
      </c>
      <c r="AH800" s="66" t="str">
        <f>VLOOKUP(BHRAF201920[[#This Row],[OrgID]],'Practice Panel'!$A$14:$F$129,6,FALSE)</f>
        <v>Wanstead &amp; Woodford</v>
      </c>
    </row>
    <row r="801" spans="1:34" x14ac:dyDescent="0.25">
      <c r="A801" s="1" t="s">
        <v>369</v>
      </c>
      <c r="B801" s="65">
        <v>44197</v>
      </c>
      <c r="C801" s="65">
        <v>44202</v>
      </c>
      <c r="D801" s="1" t="s">
        <v>224</v>
      </c>
      <c r="E801" s="66">
        <v>1898</v>
      </c>
      <c r="F801" s="66">
        <v>24</v>
      </c>
      <c r="G801" s="66">
        <v>24</v>
      </c>
      <c r="H801" s="1">
        <v>0</v>
      </c>
      <c r="I801" s="66">
        <v>0</v>
      </c>
      <c r="J801" s="66">
        <v>0</v>
      </c>
      <c r="K801" s="66">
        <v>0</v>
      </c>
      <c r="L801" s="66">
        <v>0</v>
      </c>
      <c r="M801" s="66">
        <v>0</v>
      </c>
      <c r="N801" s="66">
        <v>0</v>
      </c>
      <c r="O801" s="66">
        <v>0</v>
      </c>
      <c r="P801" s="66">
        <v>0</v>
      </c>
      <c r="Q801" s="66">
        <v>0</v>
      </c>
      <c r="R801" s="66">
        <v>0</v>
      </c>
      <c r="S801" s="66">
        <v>0</v>
      </c>
      <c r="T801" s="66">
        <v>0</v>
      </c>
      <c r="U801" s="66">
        <v>0</v>
      </c>
      <c r="V801" s="66">
        <v>0</v>
      </c>
      <c r="W801" s="66">
        <v>0</v>
      </c>
      <c r="X801" s="66">
        <v>0</v>
      </c>
      <c r="Y801" s="66">
        <v>0</v>
      </c>
      <c r="Z801" s="66">
        <v>0</v>
      </c>
      <c r="AA801" s="66">
        <v>0</v>
      </c>
      <c r="AB801" s="66">
        <v>0</v>
      </c>
      <c r="AC801" s="66">
        <v>8</v>
      </c>
      <c r="AD801" s="66">
        <v>0</v>
      </c>
      <c r="AE801" s="66">
        <v>0</v>
      </c>
      <c r="AF801" s="66">
        <v>0</v>
      </c>
      <c r="AG801" s="66" t="str">
        <f>VLOOKUP(BHRAF201920[[#This Row],[OrgID]],'Practice Panel'!$A$14:$F$129,4,FALSE)</f>
        <v>Barking</v>
      </c>
      <c r="AH801" s="66" t="str">
        <f>VLOOKUP(BHRAF201920[[#This Row],[OrgID]],'Practice Panel'!$A$14:$F$129,6,FALSE)</f>
        <v>East One</v>
      </c>
    </row>
    <row r="802" spans="1:34" x14ac:dyDescent="0.25">
      <c r="A802" s="1" t="s">
        <v>369</v>
      </c>
      <c r="B802" s="65">
        <v>44197</v>
      </c>
      <c r="C802" s="65">
        <v>44202</v>
      </c>
      <c r="D802" s="1" t="s">
        <v>228</v>
      </c>
      <c r="E802" s="66">
        <v>1720</v>
      </c>
      <c r="F802" s="66">
        <v>15</v>
      </c>
      <c r="G802" s="66">
        <v>15</v>
      </c>
      <c r="H802" s="1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66">
        <v>0</v>
      </c>
      <c r="Z802" s="66">
        <v>0</v>
      </c>
      <c r="AA802" s="66">
        <v>0</v>
      </c>
      <c r="AB802" s="66">
        <v>0</v>
      </c>
      <c r="AC802" s="66">
        <v>8</v>
      </c>
      <c r="AD802" s="66">
        <v>0</v>
      </c>
      <c r="AE802" s="66">
        <v>0</v>
      </c>
      <c r="AF802" s="66">
        <v>0</v>
      </c>
      <c r="AG802" s="66" t="str">
        <f>VLOOKUP(BHRAF201920[[#This Row],[OrgID]],'Practice Panel'!$A$14:$F$129,4,FALSE)</f>
        <v>Barking</v>
      </c>
      <c r="AH802" s="66" t="str">
        <f>VLOOKUP(BHRAF201920[[#This Row],[OrgID]],'Practice Panel'!$A$14:$F$129,6,FALSE)</f>
        <v>East One</v>
      </c>
    </row>
    <row r="803" spans="1:34" x14ac:dyDescent="0.25">
      <c r="A803" s="1" t="s">
        <v>369</v>
      </c>
      <c r="B803" s="65">
        <v>44197</v>
      </c>
      <c r="C803" s="65">
        <v>44202</v>
      </c>
      <c r="D803" s="1" t="s">
        <v>36</v>
      </c>
      <c r="E803" s="66">
        <v>3021</v>
      </c>
      <c r="F803" s="66">
        <v>11</v>
      </c>
      <c r="G803" s="66">
        <v>11</v>
      </c>
      <c r="H803" s="1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66">
        <v>0</v>
      </c>
      <c r="Z803" s="66">
        <v>0</v>
      </c>
      <c r="AA803" s="66">
        <v>0</v>
      </c>
      <c r="AB803" s="66">
        <v>0</v>
      </c>
      <c r="AC803" s="66">
        <v>7</v>
      </c>
      <c r="AD803" s="66">
        <v>0</v>
      </c>
      <c r="AE803" s="66">
        <v>0</v>
      </c>
      <c r="AF803" s="66">
        <v>0</v>
      </c>
      <c r="AG803" s="66" t="str">
        <f>VLOOKUP(BHRAF201920[[#This Row],[OrgID]],'Practice Panel'!$A$14:$F$129,4,FALSE)</f>
        <v>Redbridge</v>
      </c>
      <c r="AH803" s="66" t="str">
        <f>VLOOKUP(BHRAF201920[[#This Row],[OrgID]],'Practice Panel'!$A$14:$F$129,6,FALSE)</f>
        <v>Cranbrook</v>
      </c>
    </row>
    <row r="804" spans="1:34" x14ac:dyDescent="0.25">
      <c r="A804" s="1" t="s">
        <v>369</v>
      </c>
      <c r="B804" s="65">
        <v>44197</v>
      </c>
      <c r="C804" s="65">
        <v>44202</v>
      </c>
      <c r="D804" s="1" t="s">
        <v>57</v>
      </c>
      <c r="E804" s="66">
        <v>3838</v>
      </c>
      <c r="F804" s="66">
        <v>2</v>
      </c>
      <c r="G804" s="66">
        <v>2</v>
      </c>
      <c r="H804" s="1">
        <v>0</v>
      </c>
      <c r="I804" s="66">
        <v>0</v>
      </c>
      <c r="J804" s="66">
        <v>0</v>
      </c>
      <c r="K804" s="66">
        <v>0</v>
      </c>
      <c r="L804" s="66">
        <v>0</v>
      </c>
      <c r="M804" s="66">
        <v>0</v>
      </c>
      <c r="N804" s="66">
        <v>0</v>
      </c>
      <c r="O804" s="66">
        <v>0</v>
      </c>
      <c r="P804" s="66">
        <v>0</v>
      </c>
      <c r="Q804" s="66">
        <v>0</v>
      </c>
      <c r="R804" s="66">
        <v>0</v>
      </c>
      <c r="S804" s="66">
        <v>0</v>
      </c>
      <c r="T804" s="66">
        <v>0</v>
      </c>
      <c r="U804" s="66">
        <v>0</v>
      </c>
      <c r="V804" s="66">
        <v>0</v>
      </c>
      <c r="W804" s="66">
        <v>0</v>
      </c>
      <c r="X804" s="66">
        <v>0</v>
      </c>
      <c r="Y804" s="66">
        <v>0</v>
      </c>
      <c r="Z804" s="66">
        <v>0</v>
      </c>
      <c r="AA804" s="66">
        <v>0</v>
      </c>
      <c r="AB804" s="66">
        <v>0</v>
      </c>
      <c r="AC804" s="66">
        <v>1</v>
      </c>
      <c r="AD804" s="66">
        <v>0</v>
      </c>
      <c r="AE804" s="66">
        <v>0</v>
      </c>
      <c r="AF804" s="66">
        <v>0</v>
      </c>
      <c r="AG804" s="66" t="str">
        <f>VLOOKUP(BHRAF201920[[#This Row],[OrgID]],'Practice Panel'!$A$14:$F$129,4,FALSE)</f>
        <v>Redbridge</v>
      </c>
      <c r="AH804" s="66" t="str">
        <f>VLOOKUP(BHRAF201920[[#This Row],[OrgID]],'Practice Panel'!$A$14:$F$129,6,FALSE)</f>
        <v>Seven Kings</v>
      </c>
    </row>
    <row r="805" spans="1:34" x14ac:dyDescent="0.25">
      <c r="A805" s="1" t="s">
        <v>369</v>
      </c>
      <c r="B805" s="65">
        <v>44197</v>
      </c>
      <c r="C805" s="65">
        <v>44202</v>
      </c>
      <c r="D805" s="1" t="s">
        <v>66</v>
      </c>
      <c r="E805" s="66">
        <v>1690</v>
      </c>
      <c r="F805" s="66">
        <v>49</v>
      </c>
      <c r="G805" s="66">
        <v>49</v>
      </c>
      <c r="H805" s="1">
        <v>0</v>
      </c>
      <c r="I805" s="66">
        <v>0</v>
      </c>
      <c r="J805" s="66">
        <v>0</v>
      </c>
      <c r="K805" s="66">
        <v>0</v>
      </c>
      <c r="L805" s="66">
        <v>0</v>
      </c>
      <c r="M805" s="66">
        <v>0</v>
      </c>
      <c r="N805" s="66">
        <v>0</v>
      </c>
      <c r="O805" s="66">
        <v>0</v>
      </c>
      <c r="P805" s="66">
        <v>0</v>
      </c>
      <c r="Q805" s="66">
        <v>0</v>
      </c>
      <c r="R805" s="66">
        <v>0</v>
      </c>
      <c r="S805" s="66">
        <v>0</v>
      </c>
      <c r="T805" s="66">
        <v>0</v>
      </c>
      <c r="U805" s="66">
        <v>0</v>
      </c>
      <c r="V805" s="66">
        <v>0</v>
      </c>
      <c r="W805" s="66">
        <v>0</v>
      </c>
      <c r="X805" s="66">
        <v>0</v>
      </c>
      <c r="Y805" s="66">
        <v>0</v>
      </c>
      <c r="Z805" s="66">
        <v>0</v>
      </c>
      <c r="AA805" s="66">
        <v>0</v>
      </c>
      <c r="AB805" s="66">
        <v>0</v>
      </c>
      <c r="AC805" s="66">
        <v>2</v>
      </c>
      <c r="AD805" s="66">
        <v>0</v>
      </c>
      <c r="AE805" s="66">
        <v>0</v>
      </c>
      <c r="AF805" s="66">
        <v>0</v>
      </c>
      <c r="AG805" s="66" t="str">
        <f>VLOOKUP(BHRAF201920[[#This Row],[OrgID]],'Practice Panel'!$A$14:$F$129,4,FALSE)</f>
        <v>Redbridge</v>
      </c>
      <c r="AH805" s="66" t="str">
        <f>VLOOKUP(BHRAF201920[[#This Row],[OrgID]],'Practice Panel'!$A$14:$F$129,6,FALSE)</f>
        <v>Seven Kings</v>
      </c>
    </row>
    <row r="806" spans="1:34" x14ac:dyDescent="0.25">
      <c r="A806" s="1" t="s">
        <v>369</v>
      </c>
      <c r="B806" s="65">
        <v>44197</v>
      </c>
      <c r="C806" s="65">
        <v>44202</v>
      </c>
      <c r="D806" s="1" t="s">
        <v>53</v>
      </c>
      <c r="E806" s="66">
        <v>4364</v>
      </c>
      <c r="F806" s="66">
        <v>82</v>
      </c>
      <c r="G806" s="66">
        <v>82</v>
      </c>
      <c r="H806" s="1">
        <v>0</v>
      </c>
      <c r="I806" s="66">
        <v>0</v>
      </c>
      <c r="J806" s="66">
        <v>0</v>
      </c>
      <c r="K806" s="66">
        <v>0</v>
      </c>
      <c r="L806" s="66">
        <v>0</v>
      </c>
      <c r="M806" s="66">
        <v>0</v>
      </c>
      <c r="N806" s="66">
        <v>0</v>
      </c>
      <c r="O806" s="66">
        <v>0</v>
      </c>
      <c r="P806" s="66">
        <v>0</v>
      </c>
      <c r="Q806" s="66">
        <v>0</v>
      </c>
      <c r="R806" s="66">
        <v>0</v>
      </c>
      <c r="S806" s="66">
        <v>0</v>
      </c>
      <c r="T806" s="66">
        <v>0</v>
      </c>
      <c r="U806" s="66">
        <v>0</v>
      </c>
      <c r="V806" s="66">
        <v>0</v>
      </c>
      <c r="W806" s="66">
        <v>0</v>
      </c>
      <c r="X806" s="66">
        <v>0</v>
      </c>
      <c r="Y806" s="66">
        <v>0</v>
      </c>
      <c r="Z806" s="66">
        <v>0</v>
      </c>
      <c r="AA806" s="66">
        <v>0</v>
      </c>
      <c r="AB806" s="66">
        <v>0</v>
      </c>
      <c r="AC806" s="66">
        <v>8</v>
      </c>
      <c r="AD806" s="66">
        <v>0</v>
      </c>
      <c r="AE806" s="66">
        <v>0</v>
      </c>
      <c r="AF806" s="66">
        <v>0</v>
      </c>
      <c r="AG806" s="66" t="str">
        <f>VLOOKUP(BHRAF201920[[#This Row],[OrgID]],'Practice Panel'!$A$14:$F$129,4,FALSE)</f>
        <v>Redbridge</v>
      </c>
      <c r="AH806" s="66" t="str">
        <f>VLOOKUP(BHRAF201920[[#This Row],[OrgID]],'Practice Panel'!$A$14:$F$129,6,FALSE)</f>
        <v>Fairlop</v>
      </c>
    </row>
    <row r="807" spans="1:34" x14ac:dyDescent="0.25">
      <c r="A807" s="1" t="s">
        <v>369</v>
      </c>
      <c r="B807" s="65">
        <v>44197</v>
      </c>
      <c r="C807" s="65">
        <v>44202</v>
      </c>
      <c r="D807" s="1" t="s">
        <v>113</v>
      </c>
      <c r="E807" s="66">
        <v>5993</v>
      </c>
      <c r="F807" s="66">
        <v>164</v>
      </c>
      <c r="G807" s="66">
        <v>164</v>
      </c>
      <c r="H807" s="1">
        <v>0</v>
      </c>
      <c r="I807" s="66">
        <v>0</v>
      </c>
      <c r="J807" s="66">
        <v>0</v>
      </c>
      <c r="K807" s="66">
        <v>0</v>
      </c>
      <c r="L807" s="66">
        <v>0</v>
      </c>
      <c r="M807" s="66">
        <v>0</v>
      </c>
      <c r="N807" s="66">
        <v>0</v>
      </c>
      <c r="O807" s="66">
        <v>0</v>
      </c>
      <c r="P807" s="66">
        <v>0</v>
      </c>
      <c r="Q807" s="66">
        <v>0</v>
      </c>
      <c r="R807" s="66">
        <v>0</v>
      </c>
      <c r="S807" s="66">
        <v>0</v>
      </c>
      <c r="T807" s="66">
        <v>0</v>
      </c>
      <c r="U807" s="66">
        <v>0</v>
      </c>
      <c r="V807" s="66">
        <v>0</v>
      </c>
      <c r="W807" s="66">
        <v>0</v>
      </c>
      <c r="X807" s="66">
        <v>0</v>
      </c>
      <c r="Y807" s="66">
        <v>0</v>
      </c>
      <c r="Z807" s="66">
        <v>0</v>
      </c>
      <c r="AA807" s="66">
        <v>0</v>
      </c>
      <c r="AB807" s="66">
        <v>0</v>
      </c>
      <c r="AC807" s="66">
        <v>14</v>
      </c>
      <c r="AD807" s="66">
        <v>0</v>
      </c>
      <c r="AE807" s="66">
        <v>0</v>
      </c>
      <c r="AF807" s="66">
        <v>0</v>
      </c>
      <c r="AG807" s="66" t="str">
        <f>VLOOKUP(BHRAF201920[[#This Row],[OrgID]],'Practice Panel'!$A$14:$F$129,4,FALSE)</f>
        <v>Redbridge</v>
      </c>
      <c r="AH807" s="66" t="str">
        <f>VLOOKUP(BHRAF201920[[#This Row],[OrgID]],'Practice Panel'!$A$14:$F$129,6,FALSE)</f>
        <v>NewCross Alliance</v>
      </c>
    </row>
    <row r="808" spans="1:34" x14ac:dyDescent="0.25">
      <c r="A808" s="1" t="s">
        <v>369</v>
      </c>
      <c r="B808" s="65">
        <v>44197</v>
      </c>
      <c r="C808" s="65"/>
      <c r="D808" s="1" t="s">
        <v>256</v>
      </c>
      <c r="E808" s="66">
        <v>583</v>
      </c>
      <c r="F808" s="66">
        <v>158</v>
      </c>
      <c r="G808" s="66">
        <v>151</v>
      </c>
      <c r="H808" s="1">
        <v>7</v>
      </c>
      <c r="I808" s="66">
        <v>1</v>
      </c>
      <c r="J808" s="66">
        <v>0</v>
      </c>
      <c r="K808" s="66">
        <v>0</v>
      </c>
      <c r="L808" s="66">
        <v>0</v>
      </c>
      <c r="M808" s="66">
        <v>0</v>
      </c>
      <c r="N808" s="66">
        <v>0</v>
      </c>
      <c r="O808" s="66">
        <v>0</v>
      </c>
      <c r="P808" s="66">
        <v>0</v>
      </c>
      <c r="Q808" s="66">
        <v>0</v>
      </c>
      <c r="R808" s="66">
        <v>0</v>
      </c>
      <c r="S808" s="66">
        <v>0</v>
      </c>
      <c r="T808" s="66">
        <v>0</v>
      </c>
      <c r="U808" s="66">
        <v>1</v>
      </c>
      <c r="V808" s="66">
        <v>0</v>
      </c>
      <c r="W808" s="66">
        <v>0</v>
      </c>
      <c r="X808" s="66">
        <v>0</v>
      </c>
      <c r="Y808" s="66">
        <v>0</v>
      </c>
      <c r="Z808" s="66">
        <v>0</v>
      </c>
      <c r="AA808" s="66">
        <v>0</v>
      </c>
      <c r="AB808" s="66">
        <v>0</v>
      </c>
      <c r="AC808" s="66">
        <v>12</v>
      </c>
      <c r="AD808" s="66">
        <v>0</v>
      </c>
      <c r="AE808" s="66">
        <v>0</v>
      </c>
      <c r="AF808" s="66">
        <v>0</v>
      </c>
      <c r="AG808" s="66" t="str">
        <f>VLOOKUP(BHRAF201920[[#This Row],[OrgID]],'Practice Panel'!$A$14:$F$129,4,FALSE)</f>
        <v>Barking</v>
      </c>
      <c r="AH808" s="66" t="str">
        <f>VLOOKUP(BHRAF201920[[#This Row],[OrgID]],'Practice Panel'!$A$14:$F$129,6,FALSE)</f>
        <v>West One</v>
      </c>
    </row>
    <row r="809" spans="1:34" x14ac:dyDescent="0.25">
      <c r="A809" s="1"/>
      <c r="B809" s="65">
        <v>44228</v>
      </c>
      <c r="C809" s="65"/>
      <c r="D809" s="1" t="s">
        <v>40</v>
      </c>
      <c r="E809" s="66">
        <v>325</v>
      </c>
      <c r="F809" s="66">
        <v>45</v>
      </c>
      <c r="G809" s="66">
        <v>45</v>
      </c>
      <c r="H809" s="1"/>
      <c r="I809" s="66"/>
      <c r="J809" s="66">
        <v>2</v>
      </c>
      <c r="K809" s="66"/>
      <c r="L809" s="66"/>
      <c r="M809" s="66"/>
      <c r="N809" s="66"/>
      <c r="O809" s="66"/>
      <c r="P809" s="66"/>
      <c r="Q809" s="66"/>
      <c r="R809" s="66"/>
      <c r="S809" s="66"/>
      <c r="T809" s="66"/>
      <c r="U809" s="66"/>
      <c r="V809" s="66"/>
      <c r="W809" s="66"/>
      <c r="X809" s="66"/>
      <c r="Y809" s="66"/>
      <c r="Z809" s="66"/>
      <c r="AA809" s="66"/>
      <c r="AB809" s="66"/>
      <c r="AC809" s="66"/>
      <c r="AD809" s="66"/>
      <c r="AE809" s="66"/>
      <c r="AF809" s="66"/>
      <c r="AG809" s="66" t="str">
        <f>VLOOKUP(BHRAF201920[[#This Row],[OrgID]],'Practice Panel'!$A$14:$F$129,4,FALSE)</f>
        <v>Redbridge</v>
      </c>
      <c r="AH809" s="66" t="str">
        <f>VLOOKUP(BHRAF201920[[#This Row],[OrgID]],'Practice Panel'!$A$14:$F$129,6,FALSE)</f>
        <v>Cranbrook</v>
      </c>
    </row>
    <row r="810" spans="1:34" x14ac:dyDescent="0.25">
      <c r="A810" s="1"/>
      <c r="B810" s="65">
        <v>44228</v>
      </c>
      <c r="C810" s="65"/>
      <c r="D810" s="1" t="s">
        <v>104</v>
      </c>
      <c r="E810" s="66">
        <v>417</v>
      </c>
      <c r="F810" s="66">
        <v>153</v>
      </c>
      <c r="G810" s="66">
        <v>151</v>
      </c>
      <c r="H810" s="1">
        <v>2</v>
      </c>
      <c r="I810" s="66"/>
      <c r="J810" s="66">
        <v>5</v>
      </c>
      <c r="K810" s="66"/>
      <c r="L810" s="66"/>
      <c r="M810" s="66"/>
      <c r="N810" s="66"/>
      <c r="O810" s="66"/>
      <c r="P810" s="66"/>
      <c r="Q810" s="66"/>
      <c r="R810" s="66"/>
      <c r="S810" s="66"/>
      <c r="T810" s="66"/>
      <c r="U810" s="66"/>
      <c r="V810" s="66"/>
      <c r="W810" s="66"/>
      <c r="X810" s="66"/>
      <c r="Y810" s="66"/>
      <c r="Z810" s="66"/>
      <c r="AA810" s="66"/>
      <c r="AB810" s="66"/>
      <c r="AC810" s="66"/>
      <c r="AD810" s="66"/>
      <c r="AE810" s="66"/>
      <c r="AF810" s="66"/>
      <c r="AG810" s="66" t="str">
        <f>VLOOKUP(BHRAF201920[[#This Row],[OrgID]],'Practice Panel'!$A$14:$F$129,4,FALSE)</f>
        <v>Redbridge</v>
      </c>
      <c r="AH810" s="66" t="str">
        <f>VLOOKUP(BHRAF201920[[#This Row],[OrgID]],'Practice Panel'!$A$14:$F$129,6,FALSE)</f>
        <v>Loxford</v>
      </c>
    </row>
    <row r="811" spans="1:34" x14ac:dyDescent="0.25">
      <c r="A811" s="1"/>
      <c r="B811" s="65">
        <v>44228</v>
      </c>
      <c r="C811" s="65"/>
      <c r="D811" s="1" t="s">
        <v>106</v>
      </c>
      <c r="E811" s="66">
        <v>793</v>
      </c>
      <c r="F811" s="66">
        <v>194</v>
      </c>
      <c r="G811" s="66">
        <v>193</v>
      </c>
      <c r="H811" s="1">
        <v>1</v>
      </c>
      <c r="I811" s="66"/>
      <c r="J811" s="66">
        <v>3</v>
      </c>
      <c r="K811" s="66"/>
      <c r="L811" s="66"/>
      <c r="M811" s="66"/>
      <c r="N811" s="66"/>
      <c r="O811" s="66"/>
      <c r="P811" s="66"/>
      <c r="Q811" s="66"/>
      <c r="R811" s="66"/>
      <c r="S811" s="66"/>
      <c r="T811" s="66"/>
      <c r="U811" s="66">
        <v>1</v>
      </c>
      <c r="V811" s="66"/>
      <c r="W811" s="66"/>
      <c r="X811" s="66"/>
      <c r="Y811" s="66"/>
      <c r="Z811" s="66"/>
      <c r="AA811" s="66"/>
      <c r="AB811" s="66"/>
      <c r="AC811" s="66"/>
      <c r="AD811" s="66"/>
      <c r="AE811" s="66">
        <v>1</v>
      </c>
      <c r="AF811" s="66"/>
      <c r="AG811" s="66" t="str">
        <f>VLOOKUP(BHRAF201920[[#This Row],[OrgID]],'Practice Panel'!$A$14:$F$129,4,FALSE)</f>
        <v>Redbridge</v>
      </c>
      <c r="AH811" s="66" t="str">
        <f>VLOOKUP(BHRAF201920[[#This Row],[OrgID]],'Practice Panel'!$A$14:$F$129,6,FALSE)</f>
        <v>Loxford</v>
      </c>
    </row>
    <row r="812" spans="1:34" x14ac:dyDescent="0.25">
      <c r="A812" s="1"/>
      <c r="B812" s="65">
        <v>44228</v>
      </c>
      <c r="C812" s="65"/>
      <c r="D812" s="1" t="s">
        <v>74</v>
      </c>
      <c r="E812" s="66">
        <v>508</v>
      </c>
      <c r="F812" s="66">
        <v>19</v>
      </c>
      <c r="G812" s="66">
        <v>19</v>
      </c>
      <c r="H812" s="1"/>
      <c r="I812" s="66"/>
      <c r="J812" s="66">
        <v>13</v>
      </c>
      <c r="K812" s="66"/>
      <c r="L812" s="66"/>
      <c r="M812" s="66"/>
      <c r="N812" s="66"/>
      <c r="O812" s="66"/>
      <c r="P812" s="66"/>
      <c r="Q812" s="66"/>
      <c r="R812" s="66"/>
      <c r="S812" s="66"/>
      <c r="T812" s="66"/>
      <c r="U812" s="66"/>
      <c r="V812" s="66"/>
      <c r="W812" s="66"/>
      <c r="X812" s="66"/>
      <c r="Y812" s="66"/>
      <c r="Z812" s="66"/>
      <c r="AA812" s="66"/>
      <c r="AB812" s="66"/>
      <c r="AC812" s="66"/>
      <c r="AD812" s="66"/>
      <c r="AE812" s="66"/>
      <c r="AF812" s="66"/>
      <c r="AG812" s="66" t="str">
        <f>VLOOKUP(BHRAF201920[[#This Row],[OrgID]],'Practice Panel'!$A$14:$F$129,4,FALSE)</f>
        <v>Redbridge</v>
      </c>
      <c r="AH812" s="66" t="str">
        <f>VLOOKUP(BHRAF201920[[#This Row],[OrgID]],'Practice Panel'!$A$14:$F$129,6,FALSE)</f>
        <v>Wanstead &amp; Woodford</v>
      </c>
    </row>
    <row r="813" spans="1:34" x14ac:dyDescent="0.25">
      <c r="A813" s="1" t="s">
        <v>369</v>
      </c>
      <c r="B813" s="65">
        <v>44228</v>
      </c>
      <c r="C813" s="65">
        <v>44229</v>
      </c>
      <c r="D813" s="1" t="s">
        <v>332</v>
      </c>
      <c r="E813" s="66">
        <v>2071</v>
      </c>
      <c r="F813" s="66">
        <v>106</v>
      </c>
      <c r="G813" s="66">
        <v>105</v>
      </c>
      <c r="H813" s="1">
        <v>1</v>
      </c>
      <c r="I813" s="66">
        <v>0</v>
      </c>
      <c r="J813" s="66">
        <v>9</v>
      </c>
      <c r="K813" s="66">
        <v>6</v>
      </c>
      <c r="L813" s="66">
        <v>7</v>
      </c>
      <c r="M813" s="66">
        <v>4</v>
      </c>
      <c r="N813" s="66">
        <v>0</v>
      </c>
      <c r="O813" s="66">
        <v>8</v>
      </c>
      <c r="P813" s="66">
        <v>8</v>
      </c>
      <c r="Q813" s="66">
        <v>8</v>
      </c>
      <c r="R813" s="66">
        <v>7</v>
      </c>
      <c r="S813" s="66">
        <v>2</v>
      </c>
      <c r="T813" s="66">
        <v>0</v>
      </c>
      <c r="U813" s="66">
        <v>6</v>
      </c>
      <c r="V813" s="66">
        <v>6</v>
      </c>
      <c r="W813" s="66">
        <v>8</v>
      </c>
      <c r="X813" s="66">
        <v>8</v>
      </c>
      <c r="Y813" s="66">
        <v>8</v>
      </c>
      <c r="Z813" s="66">
        <v>8</v>
      </c>
      <c r="AA813" s="66">
        <v>8</v>
      </c>
      <c r="AB813" s="66">
        <v>0</v>
      </c>
      <c r="AC813" s="66">
        <v>17</v>
      </c>
      <c r="AD813" s="66">
        <v>4</v>
      </c>
      <c r="AE813" s="66">
        <v>6</v>
      </c>
      <c r="AF813" s="66">
        <v>4</v>
      </c>
      <c r="AG813" s="66" t="str">
        <f>VLOOKUP(BHRAF201920[[#This Row],[OrgID]],'Practice Panel'!$A$14:$F$129,4,FALSE)</f>
        <v>Havering</v>
      </c>
      <c r="AH813" s="66" t="str">
        <f>VLOOKUP(BHRAF201920[[#This Row],[OrgID]],'Practice Panel'!$A$14:$F$129,6,FALSE)</f>
        <v>Havering South</v>
      </c>
    </row>
    <row r="814" spans="1:34" x14ac:dyDescent="0.25">
      <c r="A814" s="1" t="s">
        <v>369</v>
      </c>
      <c r="B814" s="65">
        <v>44228</v>
      </c>
      <c r="C814" s="65">
        <v>44229</v>
      </c>
      <c r="D814" s="1" t="s">
        <v>346</v>
      </c>
      <c r="E814" s="66">
        <v>1044</v>
      </c>
      <c r="F814" s="66">
        <v>67</v>
      </c>
      <c r="G814" s="66">
        <v>67</v>
      </c>
      <c r="H814" s="1">
        <v>0</v>
      </c>
      <c r="I814" s="66">
        <v>0</v>
      </c>
      <c r="J814" s="66">
        <v>9</v>
      </c>
      <c r="K814" s="66">
        <v>9</v>
      </c>
      <c r="L814" s="66">
        <v>9</v>
      </c>
      <c r="M814" s="66">
        <v>9</v>
      </c>
      <c r="N814" s="66">
        <v>0</v>
      </c>
      <c r="O814" s="66">
        <v>9</v>
      </c>
      <c r="P814" s="66">
        <v>9</v>
      </c>
      <c r="Q814" s="66">
        <v>9</v>
      </c>
      <c r="R814" s="66">
        <v>9</v>
      </c>
      <c r="S814" s="66">
        <v>1</v>
      </c>
      <c r="T814" s="66">
        <v>0</v>
      </c>
      <c r="U814" s="66">
        <v>8</v>
      </c>
      <c r="V814" s="66">
        <v>7</v>
      </c>
      <c r="W814" s="66">
        <v>8</v>
      </c>
      <c r="X814" s="66">
        <v>7</v>
      </c>
      <c r="Y814" s="66">
        <v>7</v>
      </c>
      <c r="Z814" s="66">
        <v>7</v>
      </c>
      <c r="AA814" s="66">
        <v>7</v>
      </c>
      <c r="AB814" s="66">
        <v>0</v>
      </c>
      <c r="AC814" s="66">
        <v>10</v>
      </c>
      <c r="AD814" s="66">
        <v>9</v>
      </c>
      <c r="AE814" s="66">
        <v>8</v>
      </c>
      <c r="AF814" s="66">
        <v>6</v>
      </c>
      <c r="AG814" s="66" t="str">
        <f>VLOOKUP(BHRAF201920[[#This Row],[OrgID]],'Practice Panel'!$A$14:$F$129,4,FALSE)</f>
        <v>Havering</v>
      </c>
      <c r="AH814" s="66" t="str">
        <f>VLOOKUP(BHRAF201920[[#This Row],[OrgID]],'Practice Panel'!$A$14:$F$129,6,FALSE)</f>
        <v>Havering South</v>
      </c>
    </row>
    <row r="815" spans="1:34" x14ac:dyDescent="0.25">
      <c r="A815" s="1" t="s">
        <v>369</v>
      </c>
      <c r="B815" s="65">
        <v>44228</v>
      </c>
      <c r="C815" s="65">
        <v>44229</v>
      </c>
      <c r="D815" s="1" t="s">
        <v>314</v>
      </c>
      <c r="E815" s="66">
        <v>3452</v>
      </c>
      <c r="F815" s="66">
        <v>193</v>
      </c>
      <c r="G815" s="66">
        <v>193</v>
      </c>
      <c r="H815" s="1">
        <v>0</v>
      </c>
      <c r="I815" s="66">
        <v>0</v>
      </c>
      <c r="J815" s="66">
        <v>2</v>
      </c>
      <c r="K815" s="66">
        <v>2</v>
      </c>
      <c r="L815" s="66">
        <v>2</v>
      </c>
      <c r="M815" s="66">
        <v>2</v>
      </c>
      <c r="N815" s="66">
        <v>0</v>
      </c>
      <c r="O815" s="66">
        <v>2</v>
      </c>
      <c r="P815" s="66">
        <v>2</v>
      </c>
      <c r="Q815" s="66">
        <v>2</v>
      </c>
      <c r="R815" s="66">
        <v>2</v>
      </c>
      <c r="S815" s="66">
        <v>0</v>
      </c>
      <c r="T815" s="66">
        <v>0</v>
      </c>
      <c r="U815" s="66">
        <v>2</v>
      </c>
      <c r="V815" s="66">
        <v>1</v>
      </c>
      <c r="W815" s="66">
        <v>1</v>
      </c>
      <c r="X815" s="66">
        <v>1</v>
      </c>
      <c r="Y815" s="66">
        <v>1</v>
      </c>
      <c r="Z815" s="66">
        <v>1</v>
      </c>
      <c r="AA815" s="66">
        <v>0</v>
      </c>
      <c r="AB815" s="66">
        <v>0</v>
      </c>
      <c r="AC815" s="66">
        <v>13</v>
      </c>
      <c r="AD815" s="66">
        <v>2</v>
      </c>
      <c r="AE815" s="66">
        <v>1</v>
      </c>
      <c r="AF815" s="66">
        <v>1</v>
      </c>
      <c r="AG815" s="66" t="str">
        <f>VLOOKUP(BHRAF201920[[#This Row],[OrgID]],'Practice Panel'!$A$14:$F$129,4,FALSE)</f>
        <v>Havering</v>
      </c>
      <c r="AH815" s="66" t="str">
        <f>VLOOKUP(BHRAF201920[[#This Row],[OrgID]],'Practice Panel'!$A$14:$F$129,6,FALSE)</f>
        <v>Havering North</v>
      </c>
    </row>
    <row r="816" spans="1:34" x14ac:dyDescent="0.25">
      <c r="A816" s="1" t="s">
        <v>369</v>
      </c>
      <c r="B816" s="65">
        <v>44228</v>
      </c>
      <c r="C816" s="65">
        <v>44229</v>
      </c>
      <c r="D816" s="1" t="s">
        <v>300</v>
      </c>
      <c r="E816" s="66">
        <v>4917</v>
      </c>
      <c r="F816" s="66">
        <v>11</v>
      </c>
      <c r="G816" s="66">
        <v>11</v>
      </c>
      <c r="H816" s="1">
        <v>0</v>
      </c>
      <c r="I816" s="66">
        <v>0</v>
      </c>
      <c r="J816" s="66">
        <v>8</v>
      </c>
      <c r="K816" s="66">
        <v>8</v>
      </c>
      <c r="L816" s="66">
        <v>8</v>
      </c>
      <c r="M816" s="66">
        <v>8</v>
      </c>
      <c r="N816" s="66">
        <v>0</v>
      </c>
      <c r="O816" s="66">
        <v>8</v>
      </c>
      <c r="P816" s="66">
        <v>8</v>
      </c>
      <c r="Q816" s="66">
        <v>8</v>
      </c>
      <c r="R816" s="66">
        <v>8</v>
      </c>
      <c r="S816" s="66">
        <v>1</v>
      </c>
      <c r="T816" s="66">
        <v>0</v>
      </c>
      <c r="U816" s="66">
        <v>8</v>
      </c>
      <c r="V816" s="66">
        <v>6</v>
      </c>
      <c r="W816" s="66">
        <v>7</v>
      </c>
      <c r="X816" s="66">
        <v>6</v>
      </c>
      <c r="Y816" s="66">
        <v>5</v>
      </c>
      <c r="Z816" s="66">
        <v>7</v>
      </c>
      <c r="AA816" s="66">
        <v>1</v>
      </c>
      <c r="AB816" s="66">
        <v>2</v>
      </c>
      <c r="AC816" s="66">
        <v>13</v>
      </c>
      <c r="AD816" s="66">
        <v>8</v>
      </c>
      <c r="AE816" s="66">
        <v>6</v>
      </c>
      <c r="AF816" s="66">
        <v>2</v>
      </c>
      <c r="AG816" s="66" t="str">
        <f>VLOOKUP(BHRAF201920[[#This Row],[OrgID]],'Practice Panel'!$A$14:$F$129,4,FALSE)</f>
        <v>Havering</v>
      </c>
      <c r="AH816" s="66" t="str">
        <f>VLOOKUP(BHRAF201920[[#This Row],[OrgID]],'Practice Panel'!$A$14:$F$129,6,FALSE)</f>
        <v>Havering Marshall</v>
      </c>
    </row>
    <row r="817" spans="1:34" x14ac:dyDescent="0.25">
      <c r="A817" s="1" t="s">
        <v>369</v>
      </c>
      <c r="B817" s="65">
        <v>44228</v>
      </c>
      <c r="C817" s="65">
        <v>44229</v>
      </c>
      <c r="D817" s="1" t="s">
        <v>268</v>
      </c>
      <c r="E817" s="66">
        <v>869</v>
      </c>
      <c r="F817" s="66">
        <v>4</v>
      </c>
      <c r="G817" s="66">
        <v>4</v>
      </c>
      <c r="H817" s="1">
        <v>0</v>
      </c>
      <c r="I817" s="66">
        <v>0</v>
      </c>
      <c r="J817" s="66">
        <v>2</v>
      </c>
      <c r="K817" s="66">
        <v>2</v>
      </c>
      <c r="L817" s="66">
        <v>2</v>
      </c>
      <c r="M817" s="66">
        <v>2</v>
      </c>
      <c r="N817" s="66">
        <v>0</v>
      </c>
      <c r="O817" s="66">
        <v>2</v>
      </c>
      <c r="P817" s="66">
        <v>2</v>
      </c>
      <c r="Q817" s="66">
        <v>2</v>
      </c>
      <c r="R817" s="66">
        <v>2</v>
      </c>
      <c r="S817" s="66">
        <v>0</v>
      </c>
      <c r="T817" s="66">
        <v>0</v>
      </c>
      <c r="U817" s="66">
        <v>2</v>
      </c>
      <c r="V817" s="66">
        <v>2</v>
      </c>
      <c r="W817" s="66">
        <v>2</v>
      </c>
      <c r="X817" s="66">
        <v>2</v>
      </c>
      <c r="Y817" s="66">
        <v>2</v>
      </c>
      <c r="Z817" s="66">
        <v>2</v>
      </c>
      <c r="AA817" s="66">
        <v>1</v>
      </c>
      <c r="AB817" s="66">
        <v>0</v>
      </c>
      <c r="AC817" s="66">
        <v>2</v>
      </c>
      <c r="AD817" s="66">
        <v>2</v>
      </c>
      <c r="AE817" s="66">
        <v>2</v>
      </c>
      <c r="AF817" s="66">
        <v>2</v>
      </c>
      <c r="AG817" s="66" t="str">
        <f>VLOOKUP(BHRAF201920[[#This Row],[OrgID]],'Practice Panel'!$A$14:$F$129,4,FALSE)</f>
        <v>Barking</v>
      </c>
      <c r="AH817" s="66" t="str">
        <f>VLOOKUP(BHRAF201920[[#This Row],[OrgID]],'Practice Panel'!$A$14:$F$129,6,FALSE)</f>
        <v>North</v>
      </c>
    </row>
    <row r="818" spans="1:34" x14ac:dyDescent="0.25">
      <c r="A818" s="1" t="s">
        <v>369</v>
      </c>
      <c r="B818" s="65">
        <v>44228</v>
      </c>
      <c r="C818" s="65">
        <v>44229</v>
      </c>
      <c r="D818" s="1" t="s">
        <v>354</v>
      </c>
      <c r="E818" s="66">
        <v>1194</v>
      </c>
      <c r="F818" s="66">
        <v>12</v>
      </c>
      <c r="G818" s="66">
        <v>11</v>
      </c>
      <c r="H818" s="1">
        <v>1</v>
      </c>
      <c r="I818" s="66">
        <v>0</v>
      </c>
      <c r="J818" s="66">
        <v>11</v>
      </c>
      <c r="K818" s="66">
        <v>11</v>
      </c>
      <c r="L818" s="66">
        <v>11</v>
      </c>
      <c r="M818" s="66">
        <v>10</v>
      </c>
      <c r="N818" s="66">
        <v>0</v>
      </c>
      <c r="O818" s="66">
        <v>11</v>
      </c>
      <c r="P818" s="66">
        <v>11</v>
      </c>
      <c r="Q818" s="66">
        <v>11</v>
      </c>
      <c r="R818" s="66">
        <v>11</v>
      </c>
      <c r="S818" s="66">
        <v>3</v>
      </c>
      <c r="T818" s="66">
        <v>0</v>
      </c>
      <c r="U818" s="66">
        <v>8</v>
      </c>
      <c r="V818" s="66">
        <v>8</v>
      </c>
      <c r="W818" s="66">
        <v>8</v>
      </c>
      <c r="X818" s="66">
        <v>6</v>
      </c>
      <c r="Y818" s="66">
        <v>6</v>
      </c>
      <c r="Z818" s="66">
        <v>7</v>
      </c>
      <c r="AA818" s="66">
        <v>6</v>
      </c>
      <c r="AB818" s="66">
        <v>0</v>
      </c>
      <c r="AC818" s="66">
        <v>11</v>
      </c>
      <c r="AD818" s="66">
        <v>11</v>
      </c>
      <c r="AE818" s="66">
        <v>8</v>
      </c>
      <c r="AF818" s="66">
        <v>3</v>
      </c>
      <c r="AG818" s="66" t="str">
        <f>VLOOKUP(BHRAF201920[[#This Row],[OrgID]],'Practice Panel'!$A$14:$F$129,4,FALSE)</f>
        <v>Havering</v>
      </c>
      <c r="AH818" s="66" t="str">
        <f>VLOOKUP(BHRAF201920[[#This Row],[OrgID]],'Practice Panel'!$A$14:$F$129,6,FALSE)</f>
        <v>Havering South</v>
      </c>
    </row>
    <row r="819" spans="1:34" x14ac:dyDescent="0.25">
      <c r="A819" s="1" t="s">
        <v>369</v>
      </c>
      <c r="B819" s="65">
        <v>44228</v>
      </c>
      <c r="C819" s="65">
        <v>44229</v>
      </c>
      <c r="D819" s="1" t="s">
        <v>304</v>
      </c>
      <c r="E819" s="66">
        <v>895</v>
      </c>
      <c r="F819" s="66">
        <v>13</v>
      </c>
      <c r="G819" s="66">
        <v>13</v>
      </c>
      <c r="H819" s="1">
        <v>0</v>
      </c>
      <c r="I819" s="66">
        <v>0</v>
      </c>
      <c r="J819" s="66">
        <v>1</v>
      </c>
      <c r="K819" s="66">
        <v>1</v>
      </c>
      <c r="L819" s="66">
        <v>1</v>
      </c>
      <c r="M819" s="66">
        <v>1</v>
      </c>
      <c r="N819" s="66">
        <v>0</v>
      </c>
      <c r="O819" s="66">
        <v>1</v>
      </c>
      <c r="P819" s="66">
        <v>1</v>
      </c>
      <c r="Q819" s="66">
        <v>1</v>
      </c>
      <c r="R819" s="66">
        <v>1</v>
      </c>
      <c r="S819" s="66">
        <v>0</v>
      </c>
      <c r="T819" s="66">
        <v>0</v>
      </c>
      <c r="U819" s="66">
        <v>1</v>
      </c>
      <c r="V819" s="66">
        <v>1</v>
      </c>
      <c r="W819" s="66">
        <v>1</v>
      </c>
      <c r="X819" s="66">
        <v>1</v>
      </c>
      <c r="Y819" s="66">
        <v>1</v>
      </c>
      <c r="Z819" s="66">
        <v>1</v>
      </c>
      <c r="AA819" s="66">
        <v>0</v>
      </c>
      <c r="AB819" s="66">
        <v>0</v>
      </c>
      <c r="AC819" s="66">
        <v>5</v>
      </c>
      <c r="AD819" s="66">
        <v>1</v>
      </c>
      <c r="AE819" s="66">
        <v>1</v>
      </c>
      <c r="AF819" s="66">
        <v>1</v>
      </c>
      <c r="AG819" s="66" t="str">
        <f>VLOOKUP(BHRAF201920[[#This Row],[OrgID]],'Practice Panel'!$A$14:$F$129,4,FALSE)</f>
        <v>Havering</v>
      </c>
      <c r="AH819" s="66" t="str">
        <f>VLOOKUP(BHRAF201920[[#This Row],[OrgID]],'Practice Panel'!$A$14:$F$129,6,FALSE)</f>
        <v>Havering North</v>
      </c>
    </row>
    <row r="820" spans="1:34" x14ac:dyDescent="0.25">
      <c r="A820" s="1" t="s">
        <v>369</v>
      </c>
      <c r="B820" s="65">
        <v>44228</v>
      </c>
      <c r="C820" s="65">
        <v>44229</v>
      </c>
      <c r="D820" s="1" t="s">
        <v>77</v>
      </c>
      <c r="E820" s="66">
        <v>3814</v>
      </c>
      <c r="F820" s="66">
        <v>22</v>
      </c>
      <c r="G820" s="66">
        <v>21</v>
      </c>
      <c r="H820" s="1">
        <v>1</v>
      </c>
      <c r="I820" s="66">
        <v>0</v>
      </c>
      <c r="J820" s="66">
        <v>9</v>
      </c>
      <c r="K820" s="66">
        <v>6</v>
      </c>
      <c r="L820" s="66">
        <v>7</v>
      </c>
      <c r="M820" s="66">
        <v>9</v>
      </c>
      <c r="N820" s="66">
        <v>0</v>
      </c>
      <c r="O820" s="66">
        <v>9</v>
      </c>
      <c r="P820" s="66">
        <v>9</v>
      </c>
      <c r="Q820" s="66">
        <v>9</v>
      </c>
      <c r="R820" s="66">
        <v>9</v>
      </c>
      <c r="S820" s="66">
        <v>0</v>
      </c>
      <c r="T820" s="66">
        <v>0</v>
      </c>
      <c r="U820" s="66">
        <v>10</v>
      </c>
      <c r="V820" s="66">
        <v>10</v>
      </c>
      <c r="W820" s="66">
        <v>8</v>
      </c>
      <c r="X820" s="66">
        <v>8</v>
      </c>
      <c r="Y820" s="66">
        <v>5</v>
      </c>
      <c r="Z820" s="66">
        <v>8</v>
      </c>
      <c r="AA820" s="66">
        <v>5</v>
      </c>
      <c r="AB820" s="66">
        <v>1</v>
      </c>
      <c r="AC820" s="66">
        <v>17</v>
      </c>
      <c r="AD820" s="66">
        <v>4</v>
      </c>
      <c r="AE820" s="66">
        <v>10</v>
      </c>
      <c r="AF820" s="66">
        <v>5</v>
      </c>
      <c r="AG820" s="66" t="str">
        <f>VLOOKUP(BHRAF201920[[#This Row],[OrgID]],'Practice Panel'!$A$14:$F$129,4,FALSE)</f>
        <v>Redbridge</v>
      </c>
      <c r="AH820" s="66" t="str">
        <f>VLOOKUP(BHRAF201920[[#This Row],[OrgID]],'Practice Panel'!$A$14:$F$129,6,FALSE)</f>
        <v>Wanstead &amp; Woodford</v>
      </c>
    </row>
    <row r="821" spans="1:34" x14ac:dyDescent="0.25">
      <c r="A821" s="1" t="s">
        <v>369</v>
      </c>
      <c r="B821" s="65">
        <v>44228</v>
      </c>
      <c r="C821" s="65">
        <v>44229</v>
      </c>
      <c r="D821" s="1" t="s">
        <v>248</v>
      </c>
      <c r="E821" s="66">
        <v>1188</v>
      </c>
      <c r="F821" s="66">
        <v>14</v>
      </c>
      <c r="G821" s="66">
        <v>14</v>
      </c>
      <c r="H821" s="1">
        <v>0</v>
      </c>
      <c r="I821" s="66">
        <v>0</v>
      </c>
      <c r="J821" s="66">
        <v>0</v>
      </c>
      <c r="K821" s="66">
        <v>0</v>
      </c>
      <c r="L821" s="66">
        <v>0</v>
      </c>
      <c r="M821" s="66">
        <v>0</v>
      </c>
      <c r="N821" s="66">
        <v>0</v>
      </c>
      <c r="O821" s="66">
        <v>0</v>
      </c>
      <c r="P821" s="66">
        <v>0</v>
      </c>
      <c r="Q821" s="66">
        <v>0</v>
      </c>
      <c r="R821" s="66">
        <v>0</v>
      </c>
      <c r="S821" s="66">
        <v>1</v>
      </c>
      <c r="T821" s="66">
        <v>0</v>
      </c>
      <c r="U821" s="66">
        <v>0</v>
      </c>
      <c r="V821" s="66">
        <v>0</v>
      </c>
      <c r="W821" s="66">
        <v>0</v>
      </c>
      <c r="X821" s="66">
        <v>0</v>
      </c>
      <c r="Y821" s="66">
        <v>0</v>
      </c>
      <c r="Z821" s="66">
        <v>0</v>
      </c>
      <c r="AA821" s="66">
        <v>0</v>
      </c>
      <c r="AB821" s="66">
        <v>0</v>
      </c>
      <c r="AC821" s="66">
        <v>6</v>
      </c>
      <c r="AD821" s="66">
        <v>0</v>
      </c>
      <c r="AE821" s="66">
        <v>0</v>
      </c>
      <c r="AF821" s="66">
        <v>0</v>
      </c>
      <c r="AG821" s="66" t="str">
        <f>VLOOKUP(BHRAF201920[[#This Row],[OrgID]],'Practice Panel'!$A$14:$F$129,4,FALSE)</f>
        <v>Barking</v>
      </c>
      <c r="AH821" s="66" t="str">
        <f>VLOOKUP(BHRAF201920[[#This Row],[OrgID]],'Practice Panel'!$A$14:$F$129,6,FALSE)</f>
        <v>West One</v>
      </c>
    </row>
    <row r="822" spans="1:34" x14ac:dyDescent="0.25">
      <c r="A822" s="1" t="s">
        <v>369</v>
      </c>
      <c r="B822" s="65">
        <v>44228</v>
      </c>
      <c r="C822" s="65">
        <v>44229</v>
      </c>
      <c r="D822" s="1" t="s">
        <v>220</v>
      </c>
      <c r="E822" s="66">
        <v>1182</v>
      </c>
      <c r="F822" s="66">
        <v>50</v>
      </c>
      <c r="G822" s="66">
        <v>50</v>
      </c>
      <c r="H822" s="1">
        <v>0</v>
      </c>
      <c r="I822" s="66">
        <v>0</v>
      </c>
      <c r="J822" s="66">
        <v>0</v>
      </c>
      <c r="K822" s="66">
        <v>0</v>
      </c>
      <c r="L822" s="66">
        <v>0</v>
      </c>
      <c r="M822" s="66">
        <v>0</v>
      </c>
      <c r="N822" s="66">
        <v>0</v>
      </c>
      <c r="O822" s="66">
        <v>0</v>
      </c>
      <c r="P822" s="66">
        <v>0</v>
      </c>
      <c r="Q822" s="66">
        <v>0</v>
      </c>
      <c r="R822" s="66">
        <v>0</v>
      </c>
      <c r="S822" s="66">
        <v>1</v>
      </c>
      <c r="T822" s="66">
        <v>0</v>
      </c>
      <c r="U822" s="66">
        <v>1</v>
      </c>
      <c r="V822" s="66">
        <v>0</v>
      </c>
      <c r="W822" s="66">
        <v>0</v>
      </c>
      <c r="X822" s="66">
        <v>0</v>
      </c>
      <c r="Y822" s="66">
        <v>0</v>
      </c>
      <c r="Z822" s="66">
        <v>0</v>
      </c>
      <c r="AA822" s="66">
        <v>0</v>
      </c>
      <c r="AB822" s="66">
        <v>0</v>
      </c>
      <c r="AC822" s="66">
        <v>6</v>
      </c>
      <c r="AD822" s="66">
        <v>0</v>
      </c>
      <c r="AE822" s="66">
        <v>0</v>
      </c>
      <c r="AF822" s="66">
        <v>0</v>
      </c>
      <c r="AG822" s="66" t="str">
        <f>VLOOKUP(BHRAF201920[[#This Row],[OrgID]],'Practice Panel'!$A$14:$F$129,4,FALSE)</f>
        <v>Barking</v>
      </c>
      <c r="AH822" s="66" t="str">
        <f>VLOOKUP(BHRAF201920[[#This Row],[OrgID]],'Practice Panel'!$A$14:$F$129,6,FALSE)</f>
        <v>East One</v>
      </c>
    </row>
    <row r="823" spans="1:34" x14ac:dyDescent="0.25">
      <c r="A823" s="1" t="s">
        <v>369</v>
      </c>
      <c r="B823" s="65">
        <v>44228</v>
      </c>
      <c r="C823" s="65">
        <v>44229</v>
      </c>
      <c r="D823" s="1" t="s">
        <v>298</v>
      </c>
      <c r="E823" s="66">
        <v>5391</v>
      </c>
      <c r="F823" s="66">
        <v>103</v>
      </c>
      <c r="G823" s="66">
        <v>101</v>
      </c>
      <c r="H823" s="1">
        <v>2</v>
      </c>
      <c r="I823" s="66">
        <v>1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2</v>
      </c>
      <c r="T823" s="66">
        <v>0</v>
      </c>
      <c r="U823" s="66">
        <v>1</v>
      </c>
      <c r="V823" s="66">
        <v>0</v>
      </c>
      <c r="W823" s="66">
        <v>0</v>
      </c>
      <c r="X823" s="66">
        <v>0</v>
      </c>
      <c r="Y823" s="66">
        <v>0</v>
      </c>
      <c r="Z823" s="66">
        <v>0</v>
      </c>
      <c r="AA823" s="66">
        <v>0</v>
      </c>
      <c r="AB823" s="66">
        <v>0</v>
      </c>
      <c r="AC823" s="66">
        <v>30</v>
      </c>
      <c r="AD823" s="66">
        <v>0</v>
      </c>
      <c r="AE823" s="66">
        <v>0</v>
      </c>
      <c r="AF823" s="66">
        <v>0</v>
      </c>
      <c r="AG823" s="66" t="str">
        <f>VLOOKUP(BHRAF201920[[#This Row],[OrgID]],'Practice Panel'!$A$14:$F$129,4,FALSE)</f>
        <v>Havering</v>
      </c>
      <c r="AH823" s="66" t="str">
        <f>VLOOKUP(BHRAF201920[[#This Row],[OrgID]],'Practice Panel'!$A$14:$F$129,6,FALSE)</f>
        <v>Havering Marshall</v>
      </c>
    </row>
    <row r="824" spans="1:34" x14ac:dyDescent="0.25">
      <c r="A824" s="1" t="s">
        <v>369</v>
      </c>
      <c r="B824" s="65">
        <v>44228</v>
      </c>
      <c r="C824" s="65">
        <v>44229</v>
      </c>
      <c r="D824" s="1" t="s">
        <v>302</v>
      </c>
      <c r="E824" s="66">
        <v>8352</v>
      </c>
      <c r="F824" s="66">
        <v>213</v>
      </c>
      <c r="G824" s="66">
        <v>211</v>
      </c>
      <c r="H824" s="1">
        <v>2</v>
      </c>
      <c r="I824" s="66">
        <v>0</v>
      </c>
      <c r="J824" s="66">
        <v>1</v>
      </c>
      <c r="K824" s="66">
        <v>1</v>
      </c>
      <c r="L824" s="66">
        <v>1</v>
      </c>
      <c r="M824" s="66">
        <v>1</v>
      </c>
      <c r="N824" s="66">
        <v>0</v>
      </c>
      <c r="O824" s="66">
        <v>1</v>
      </c>
      <c r="P824" s="66">
        <v>1</v>
      </c>
      <c r="Q824" s="66">
        <v>1</v>
      </c>
      <c r="R824" s="66">
        <v>1</v>
      </c>
      <c r="S824" s="66">
        <v>1</v>
      </c>
      <c r="T824" s="66">
        <v>0</v>
      </c>
      <c r="U824" s="66">
        <v>4</v>
      </c>
      <c r="V824" s="66">
        <v>1</v>
      </c>
      <c r="W824" s="66">
        <v>1</v>
      </c>
      <c r="X824" s="66">
        <v>1</v>
      </c>
      <c r="Y824" s="66">
        <v>1</v>
      </c>
      <c r="Z824" s="66">
        <v>1</v>
      </c>
      <c r="AA824" s="66">
        <v>1</v>
      </c>
      <c r="AB824" s="66">
        <v>1</v>
      </c>
      <c r="AC824" s="66">
        <v>39</v>
      </c>
      <c r="AD824" s="66">
        <v>1</v>
      </c>
      <c r="AE824" s="66">
        <v>1</v>
      </c>
      <c r="AF824" s="66">
        <v>0</v>
      </c>
      <c r="AG824" s="66" t="str">
        <f>VLOOKUP(BHRAF201920[[#This Row],[OrgID]],'Practice Panel'!$A$14:$F$129,4,FALSE)</f>
        <v>Havering</v>
      </c>
      <c r="AH824" s="66" t="str">
        <f>VLOOKUP(BHRAF201920[[#This Row],[OrgID]],'Practice Panel'!$A$14:$F$129,6,FALSE)</f>
        <v>Havering Marshall</v>
      </c>
    </row>
    <row r="825" spans="1:34" x14ac:dyDescent="0.25">
      <c r="A825" s="1" t="s">
        <v>369</v>
      </c>
      <c r="B825" s="65">
        <v>44228</v>
      </c>
      <c r="C825" s="65">
        <v>44229</v>
      </c>
      <c r="D825" s="1" t="s">
        <v>208</v>
      </c>
      <c r="E825" s="66">
        <v>2865</v>
      </c>
      <c r="F825" s="66">
        <v>47</v>
      </c>
      <c r="G825" s="66">
        <v>47</v>
      </c>
      <c r="H825" s="1">
        <v>0</v>
      </c>
      <c r="I825" s="66">
        <v>0</v>
      </c>
      <c r="J825" s="66">
        <v>5</v>
      </c>
      <c r="K825" s="66">
        <v>5</v>
      </c>
      <c r="L825" s="66">
        <v>5</v>
      </c>
      <c r="M825" s="66">
        <v>5</v>
      </c>
      <c r="N825" s="66">
        <v>0</v>
      </c>
      <c r="O825" s="66">
        <v>5</v>
      </c>
      <c r="P825" s="66">
        <v>5</v>
      </c>
      <c r="Q825" s="66">
        <v>5</v>
      </c>
      <c r="R825" s="66">
        <v>4</v>
      </c>
      <c r="S825" s="66">
        <v>1</v>
      </c>
      <c r="T825" s="66">
        <v>0</v>
      </c>
      <c r="U825" s="66">
        <v>4</v>
      </c>
      <c r="V825" s="66">
        <v>1</v>
      </c>
      <c r="W825" s="66">
        <v>4</v>
      </c>
      <c r="X825" s="66">
        <v>3</v>
      </c>
      <c r="Y825" s="66">
        <v>3</v>
      </c>
      <c r="Z825" s="66">
        <v>3</v>
      </c>
      <c r="AA825" s="66">
        <v>0</v>
      </c>
      <c r="AB825" s="66">
        <v>1</v>
      </c>
      <c r="AC825" s="66">
        <v>7</v>
      </c>
      <c r="AD825" s="66">
        <v>4</v>
      </c>
      <c r="AE825" s="66">
        <v>1</v>
      </c>
      <c r="AF825" s="66">
        <v>0</v>
      </c>
      <c r="AG825" s="66" t="str">
        <f>VLOOKUP(BHRAF201920[[#This Row],[OrgID]],'Practice Panel'!$A$14:$F$129,4,FALSE)</f>
        <v>Barking</v>
      </c>
      <c r="AH825" s="66" t="str">
        <f>VLOOKUP(BHRAF201920[[#This Row],[OrgID]],'Practice Panel'!$A$14:$F$129,6,FALSE)</f>
        <v>East One</v>
      </c>
    </row>
    <row r="826" spans="1:34" x14ac:dyDescent="0.25">
      <c r="A826" s="1" t="s">
        <v>369</v>
      </c>
      <c r="B826" s="65">
        <v>44228</v>
      </c>
      <c r="C826" s="65">
        <v>44229</v>
      </c>
      <c r="D826" s="1" t="s">
        <v>340</v>
      </c>
      <c r="E826" s="66">
        <v>2463</v>
      </c>
      <c r="F826" s="66">
        <v>64</v>
      </c>
      <c r="G826" s="66">
        <v>62</v>
      </c>
      <c r="H826" s="1">
        <v>2</v>
      </c>
      <c r="I826" s="66">
        <v>1</v>
      </c>
      <c r="J826" s="66">
        <v>5</v>
      </c>
      <c r="K826" s="66">
        <v>4</v>
      </c>
      <c r="L826" s="66">
        <v>4</v>
      </c>
      <c r="M826" s="66">
        <v>5</v>
      </c>
      <c r="N826" s="66">
        <v>0</v>
      </c>
      <c r="O826" s="66">
        <v>5</v>
      </c>
      <c r="P826" s="66">
        <v>3</v>
      </c>
      <c r="Q826" s="66">
        <v>3</v>
      </c>
      <c r="R826" s="66">
        <v>4</v>
      </c>
      <c r="S826" s="66">
        <v>1</v>
      </c>
      <c r="T826" s="66">
        <v>0</v>
      </c>
      <c r="U826" s="66">
        <v>2</v>
      </c>
      <c r="V826" s="66">
        <v>1</v>
      </c>
      <c r="W826" s="66">
        <v>4</v>
      </c>
      <c r="X826" s="66">
        <v>4</v>
      </c>
      <c r="Y826" s="66">
        <v>4</v>
      </c>
      <c r="Z826" s="66">
        <v>4</v>
      </c>
      <c r="AA826" s="66">
        <v>0</v>
      </c>
      <c r="AB826" s="66">
        <v>2</v>
      </c>
      <c r="AC826" s="66">
        <v>16</v>
      </c>
      <c r="AD826" s="66">
        <v>2</v>
      </c>
      <c r="AE826" s="66">
        <v>2</v>
      </c>
      <c r="AF826" s="66">
        <v>0</v>
      </c>
      <c r="AG826" s="66" t="str">
        <f>VLOOKUP(BHRAF201920[[#This Row],[OrgID]],'Practice Panel'!$A$14:$F$129,4,FALSE)</f>
        <v>Havering</v>
      </c>
      <c r="AH826" s="66" t="str">
        <f>VLOOKUP(BHRAF201920[[#This Row],[OrgID]],'Practice Panel'!$A$14:$F$129,6,FALSE)</f>
        <v>Havering South</v>
      </c>
    </row>
    <row r="827" spans="1:34" x14ac:dyDescent="0.25">
      <c r="A827" s="1" t="s">
        <v>369</v>
      </c>
      <c r="B827" s="65">
        <v>44228</v>
      </c>
      <c r="C827" s="65">
        <v>44229</v>
      </c>
      <c r="D827" s="1" t="s">
        <v>188</v>
      </c>
      <c r="E827" s="66">
        <v>2047</v>
      </c>
      <c r="F827" s="66">
        <v>122</v>
      </c>
      <c r="G827" s="66">
        <v>122</v>
      </c>
      <c r="H827" s="1">
        <v>0</v>
      </c>
      <c r="I827" s="66">
        <v>0</v>
      </c>
      <c r="J827" s="66">
        <v>1</v>
      </c>
      <c r="K827" s="66">
        <v>1</v>
      </c>
      <c r="L827" s="66">
        <v>1</v>
      </c>
      <c r="M827" s="66">
        <v>1</v>
      </c>
      <c r="N827" s="66">
        <v>0</v>
      </c>
      <c r="O827" s="66">
        <v>1</v>
      </c>
      <c r="P827" s="66">
        <v>1</v>
      </c>
      <c r="Q827" s="66">
        <v>1</v>
      </c>
      <c r="R827" s="66">
        <v>0</v>
      </c>
      <c r="S827" s="66">
        <v>1</v>
      </c>
      <c r="T827" s="66">
        <v>0</v>
      </c>
      <c r="U827" s="66">
        <v>1</v>
      </c>
      <c r="V827" s="66">
        <v>0</v>
      </c>
      <c r="W827" s="66">
        <v>0</v>
      </c>
      <c r="X827" s="66">
        <v>0</v>
      </c>
      <c r="Y827" s="66">
        <v>0</v>
      </c>
      <c r="Z827" s="66">
        <v>0</v>
      </c>
      <c r="AA827" s="66">
        <v>0</v>
      </c>
      <c r="AB827" s="66">
        <v>0</v>
      </c>
      <c r="AC827" s="66">
        <v>8</v>
      </c>
      <c r="AD827" s="66">
        <v>0</v>
      </c>
      <c r="AE827" s="66">
        <v>0</v>
      </c>
      <c r="AF827" s="66">
        <v>0</v>
      </c>
      <c r="AG827" s="66" t="str">
        <f>VLOOKUP(BHRAF201920[[#This Row],[OrgID]],'Practice Panel'!$A$14:$F$129,4,FALSE)</f>
        <v>Barking</v>
      </c>
      <c r="AH827" s="66" t="str">
        <f>VLOOKUP(BHRAF201920[[#This Row],[OrgID]],'Practice Panel'!$A$14:$F$129,6,FALSE)</f>
        <v>East</v>
      </c>
    </row>
    <row r="828" spans="1:34" x14ac:dyDescent="0.25">
      <c r="A828" s="1" t="s">
        <v>369</v>
      </c>
      <c r="B828" s="65">
        <v>44228</v>
      </c>
      <c r="C828" s="65">
        <v>44229</v>
      </c>
      <c r="D828" s="1" t="s">
        <v>81</v>
      </c>
      <c r="E828" s="66">
        <v>915</v>
      </c>
      <c r="F828" s="66">
        <v>45</v>
      </c>
      <c r="G828" s="66">
        <v>43</v>
      </c>
      <c r="H828" s="1">
        <v>2</v>
      </c>
      <c r="I828" s="66">
        <v>2</v>
      </c>
      <c r="J828" s="66">
        <v>6</v>
      </c>
      <c r="K828" s="66">
        <v>3</v>
      </c>
      <c r="L828" s="66">
        <v>3</v>
      </c>
      <c r="M828" s="66">
        <v>4</v>
      </c>
      <c r="N828" s="66">
        <v>0</v>
      </c>
      <c r="O828" s="66">
        <v>6</v>
      </c>
      <c r="P828" s="66">
        <v>0</v>
      </c>
      <c r="Q828" s="66">
        <v>3</v>
      </c>
      <c r="R828" s="66">
        <v>6</v>
      </c>
      <c r="S828" s="66">
        <v>2</v>
      </c>
      <c r="T828" s="66">
        <v>0</v>
      </c>
      <c r="U828" s="66">
        <v>3</v>
      </c>
      <c r="V828" s="66">
        <v>1</v>
      </c>
      <c r="W828" s="66">
        <v>4</v>
      </c>
      <c r="X828" s="66">
        <v>3</v>
      </c>
      <c r="Y828" s="66">
        <v>3</v>
      </c>
      <c r="Z828" s="66">
        <v>3</v>
      </c>
      <c r="AA828" s="66">
        <v>0</v>
      </c>
      <c r="AB828" s="66">
        <v>0</v>
      </c>
      <c r="AC828" s="66">
        <v>7</v>
      </c>
      <c r="AD828" s="66">
        <v>1</v>
      </c>
      <c r="AE828" s="66">
        <v>2</v>
      </c>
      <c r="AF828" s="66">
        <v>0</v>
      </c>
      <c r="AG828" s="66" t="str">
        <f>VLOOKUP(BHRAF201920[[#This Row],[OrgID]],'Practice Panel'!$A$14:$F$129,4,FALSE)</f>
        <v>Redbridge</v>
      </c>
      <c r="AH828" s="66" t="str">
        <f>VLOOKUP(BHRAF201920[[#This Row],[OrgID]],'Practice Panel'!$A$14:$F$129,6,FALSE)</f>
        <v>Wanstead &amp; Woodford</v>
      </c>
    </row>
    <row r="829" spans="1:34" x14ac:dyDescent="0.25">
      <c r="A829" s="1" t="s">
        <v>369</v>
      </c>
      <c r="B829" s="65">
        <v>44228</v>
      </c>
      <c r="C829" s="65">
        <v>44229</v>
      </c>
      <c r="D829" s="1" t="s">
        <v>324</v>
      </c>
      <c r="E829" s="66">
        <v>13243</v>
      </c>
      <c r="F829" s="66">
        <v>15</v>
      </c>
      <c r="G829" s="66">
        <v>15</v>
      </c>
      <c r="H829" s="1">
        <v>0</v>
      </c>
      <c r="I829" s="66">
        <v>0</v>
      </c>
      <c r="J829" s="66">
        <v>3</v>
      </c>
      <c r="K829" s="66">
        <v>2</v>
      </c>
      <c r="L829" s="66">
        <v>2</v>
      </c>
      <c r="M829" s="66">
        <v>3</v>
      </c>
      <c r="N829" s="66">
        <v>0</v>
      </c>
      <c r="O829" s="66">
        <v>3</v>
      </c>
      <c r="P829" s="66">
        <v>1</v>
      </c>
      <c r="Q829" s="66">
        <v>2</v>
      </c>
      <c r="R829" s="66">
        <v>3</v>
      </c>
      <c r="S829" s="66">
        <v>1</v>
      </c>
      <c r="T829" s="66">
        <v>1</v>
      </c>
      <c r="U829" s="66">
        <v>1</v>
      </c>
      <c r="V829" s="66">
        <v>0</v>
      </c>
      <c r="W829" s="66">
        <v>2</v>
      </c>
      <c r="X829" s="66">
        <v>2</v>
      </c>
      <c r="Y829" s="66">
        <v>2</v>
      </c>
      <c r="Z829" s="66">
        <v>2</v>
      </c>
      <c r="AA829" s="66">
        <v>0</v>
      </c>
      <c r="AB829" s="66">
        <v>0</v>
      </c>
      <c r="AC829" s="66">
        <v>6</v>
      </c>
      <c r="AD829" s="66">
        <v>2</v>
      </c>
      <c r="AE829" s="66">
        <v>0</v>
      </c>
      <c r="AF829" s="66">
        <v>0</v>
      </c>
      <c r="AG829" s="66" t="str">
        <f>VLOOKUP(BHRAF201920[[#This Row],[OrgID]],'Practice Panel'!$A$14:$F$129,4,FALSE)</f>
        <v>Havering</v>
      </c>
      <c r="AH829" s="66" t="str">
        <f>VLOOKUP(BHRAF201920[[#This Row],[OrgID]],'Practice Panel'!$A$14:$F$129,6,FALSE)</f>
        <v>Havering North</v>
      </c>
    </row>
    <row r="830" spans="1:34" x14ac:dyDescent="0.25">
      <c r="A830" s="1" t="s">
        <v>369</v>
      </c>
      <c r="B830" s="65">
        <v>44228</v>
      </c>
      <c r="C830" s="65">
        <v>44229</v>
      </c>
      <c r="D830" s="1" t="s">
        <v>83</v>
      </c>
      <c r="E830" s="66">
        <v>3838</v>
      </c>
      <c r="F830" s="66">
        <v>72</v>
      </c>
      <c r="G830" s="66">
        <v>70</v>
      </c>
      <c r="H830" s="1">
        <v>2</v>
      </c>
      <c r="I830" s="66">
        <v>1</v>
      </c>
      <c r="J830" s="66">
        <v>11</v>
      </c>
      <c r="K830" s="66">
        <v>6</v>
      </c>
      <c r="L830" s="66">
        <v>9</v>
      </c>
      <c r="M830" s="66">
        <v>7</v>
      </c>
      <c r="N830" s="66">
        <v>0</v>
      </c>
      <c r="O830" s="66">
        <v>11</v>
      </c>
      <c r="P830" s="66">
        <v>9</v>
      </c>
      <c r="Q830" s="66">
        <v>10</v>
      </c>
      <c r="R830" s="66">
        <v>11</v>
      </c>
      <c r="S830" s="66">
        <v>3</v>
      </c>
      <c r="T830" s="66">
        <v>0</v>
      </c>
      <c r="U830" s="66">
        <v>4</v>
      </c>
      <c r="V830" s="66">
        <v>4</v>
      </c>
      <c r="W830" s="66">
        <v>9</v>
      </c>
      <c r="X830" s="66">
        <v>9</v>
      </c>
      <c r="Y830" s="66">
        <v>9</v>
      </c>
      <c r="Z830" s="66">
        <v>9</v>
      </c>
      <c r="AA830" s="66">
        <v>9</v>
      </c>
      <c r="AB830" s="66">
        <v>2</v>
      </c>
      <c r="AC830" s="66">
        <v>12</v>
      </c>
      <c r="AD830" s="66">
        <v>6</v>
      </c>
      <c r="AE830" s="66">
        <v>4</v>
      </c>
      <c r="AF830" s="66">
        <v>0</v>
      </c>
      <c r="AG830" s="66" t="str">
        <f>VLOOKUP(BHRAF201920[[#This Row],[OrgID]],'Practice Panel'!$A$14:$F$129,4,FALSE)</f>
        <v>Redbridge</v>
      </c>
      <c r="AH830" s="66" t="str">
        <f>VLOOKUP(BHRAF201920[[#This Row],[OrgID]],'Practice Panel'!$A$14:$F$129,6,FALSE)</f>
        <v>Wanstead &amp; Woodford</v>
      </c>
    </row>
    <row r="831" spans="1:34" x14ac:dyDescent="0.25">
      <c r="A831" s="1" t="s">
        <v>369</v>
      </c>
      <c r="B831" s="65">
        <v>44228</v>
      </c>
      <c r="C831" s="65">
        <v>44229</v>
      </c>
      <c r="D831" s="1" t="s">
        <v>93</v>
      </c>
      <c r="E831" s="66">
        <v>2692</v>
      </c>
      <c r="F831" s="66">
        <v>141</v>
      </c>
      <c r="G831" s="66">
        <v>138</v>
      </c>
      <c r="H831" s="1">
        <v>3</v>
      </c>
      <c r="I831" s="66">
        <v>1</v>
      </c>
      <c r="J831" s="66">
        <v>2</v>
      </c>
      <c r="K831" s="66">
        <v>1</v>
      </c>
      <c r="L831" s="66">
        <v>2</v>
      </c>
      <c r="M831" s="66">
        <v>1</v>
      </c>
      <c r="N831" s="66">
        <v>0</v>
      </c>
      <c r="O831" s="66">
        <v>2</v>
      </c>
      <c r="P831" s="66">
        <v>2</v>
      </c>
      <c r="Q831" s="66">
        <v>0</v>
      </c>
      <c r="R831" s="66">
        <v>2</v>
      </c>
      <c r="S831" s="66">
        <v>3</v>
      </c>
      <c r="T831" s="66">
        <v>2</v>
      </c>
      <c r="U831" s="66">
        <v>2</v>
      </c>
      <c r="V831" s="66">
        <v>0</v>
      </c>
      <c r="W831" s="66">
        <v>2</v>
      </c>
      <c r="X831" s="66">
        <v>2</v>
      </c>
      <c r="Y831" s="66">
        <v>2</v>
      </c>
      <c r="Z831" s="66">
        <v>2</v>
      </c>
      <c r="AA831" s="66">
        <v>2</v>
      </c>
      <c r="AB831" s="66">
        <v>1</v>
      </c>
      <c r="AC831" s="66">
        <v>13</v>
      </c>
      <c r="AD831" s="66">
        <v>1</v>
      </c>
      <c r="AE831" s="66">
        <v>0</v>
      </c>
      <c r="AF831" s="66">
        <v>0</v>
      </c>
      <c r="AG831" s="66" t="str">
        <f>VLOOKUP(BHRAF201920[[#This Row],[OrgID]],'Practice Panel'!$A$14:$F$129,4,FALSE)</f>
        <v>Redbridge</v>
      </c>
      <c r="AH831" s="66" t="str">
        <f>VLOOKUP(BHRAF201920[[#This Row],[OrgID]],'Practice Panel'!$A$14:$F$129,6,FALSE)</f>
        <v>Wanstead &amp; Woodford</v>
      </c>
    </row>
    <row r="832" spans="1:34" x14ac:dyDescent="0.25">
      <c r="A832" s="1" t="s">
        <v>369</v>
      </c>
      <c r="B832" s="65">
        <v>44228</v>
      </c>
      <c r="C832" s="65">
        <v>44229</v>
      </c>
      <c r="D832" s="1" t="s">
        <v>79</v>
      </c>
      <c r="E832" s="66">
        <v>3458</v>
      </c>
      <c r="F832" s="66">
        <v>49</v>
      </c>
      <c r="G832" s="66">
        <v>49</v>
      </c>
      <c r="H832" s="1">
        <v>0</v>
      </c>
      <c r="I832" s="66">
        <v>0</v>
      </c>
      <c r="J832" s="66">
        <v>5</v>
      </c>
      <c r="K832" s="66">
        <v>4</v>
      </c>
      <c r="L832" s="66">
        <v>4</v>
      </c>
      <c r="M832" s="66">
        <v>4</v>
      </c>
      <c r="N832" s="66">
        <v>0</v>
      </c>
      <c r="O832" s="66">
        <v>5</v>
      </c>
      <c r="P832" s="66">
        <v>5</v>
      </c>
      <c r="Q832" s="66">
        <v>5</v>
      </c>
      <c r="R832" s="66">
        <v>4</v>
      </c>
      <c r="S832" s="66">
        <v>2</v>
      </c>
      <c r="T832" s="66">
        <v>0</v>
      </c>
      <c r="U832" s="66">
        <v>3</v>
      </c>
      <c r="V832" s="66">
        <v>3</v>
      </c>
      <c r="W832" s="66">
        <v>5</v>
      </c>
      <c r="X832" s="66">
        <v>4</v>
      </c>
      <c r="Y832" s="66">
        <v>4</v>
      </c>
      <c r="Z832" s="66">
        <v>4</v>
      </c>
      <c r="AA832" s="66">
        <v>4</v>
      </c>
      <c r="AB832" s="66">
        <v>0</v>
      </c>
      <c r="AC832" s="66">
        <v>9</v>
      </c>
      <c r="AD832" s="66">
        <v>3</v>
      </c>
      <c r="AE832" s="66">
        <v>3</v>
      </c>
      <c r="AF832" s="66">
        <v>0</v>
      </c>
      <c r="AG832" s="66" t="str">
        <f>VLOOKUP(BHRAF201920[[#This Row],[OrgID]],'Practice Panel'!$A$14:$F$129,4,FALSE)</f>
        <v>Redbridge</v>
      </c>
      <c r="AH832" s="66" t="str">
        <f>VLOOKUP(BHRAF201920[[#This Row],[OrgID]],'Practice Panel'!$A$14:$F$129,6,FALSE)</f>
        <v>Wanstead &amp; Woodford</v>
      </c>
    </row>
    <row r="833" spans="1:34" x14ac:dyDescent="0.25">
      <c r="A833" s="1" t="s">
        <v>369</v>
      </c>
      <c r="B833" s="65">
        <v>44228</v>
      </c>
      <c r="C833" s="65">
        <v>44229</v>
      </c>
      <c r="D833" s="1" t="s">
        <v>32</v>
      </c>
      <c r="E833" s="66">
        <v>988</v>
      </c>
      <c r="F833" s="66">
        <v>16</v>
      </c>
      <c r="G833" s="66">
        <v>16</v>
      </c>
      <c r="H833" s="1">
        <v>0</v>
      </c>
      <c r="I833" s="66">
        <v>0</v>
      </c>
      <c r="J833" s="66">
        <v>2</v>
      </c>
      <c r="K833" s="66">
        <v>2</v>
      </c>
      <c r="L833" s="66">
        <v>2</v>
      </c>
      <c r="M833" s="66">
        <v>2</v>
      </c>
      <c r="N833" s="66">
        <v>0</v>
      </c>
      <c r="O833" s="66">
        <v>2</v>
      </c>
      <c r="P833" s="66">
        <v>2</v>
      </c>
      <c r="Q833" s="66">
        <v>2</v>
      </c>
      <c r="R833" s="66">
        <v>2</v>
      </c>
      <c r="S833" s="66">
        <v>1</v>
      </c>
      <c r="T833" s="66">
        <v>0</v>
      </c>
      <c r="U833" s="66">
        <v>1</v>
      </c>
      <c r="V833" s="66">
        <v>1</v>
      </c>
      <c r="W833" s="66">
        <v>2</v>
      </c>
      <c r="X833" s="66">
        <v>2</v>
      </c>
      <c r="Y833" s="66">
        <v>1</v>
      </c>
      <c r="Z833" s="66">
        <v>2</v>
      </c>
      <c r="AA833" s="66">
        <v>0</v>
      </c>
      <c r="AB833" s="66">
        <v>0</v>
      </c>
      <c r="AC833" s="66">
        <v>5</v>
      </c>
      <c r="AD833" s="66">
        <v>2</v>
      </c>
      <c r="AE833" s="66">
        <v>1</v>
      </c>
      <c r="AF833" s="66">
        <v>0</v>
      </c>
      <c r="AG833" s="66" t="str">
        <f>VLOOKUP(BHRAF201920[[#This Row],[OrgID]],'Practice Panel'!$A$14:$F$129,4,FALSE)</f>
        <v>Redbridge</v>
      </c>
      <c r="AH833" s="66" t="str">
        <f>VLOOKUP(BHRAF201920[[#This Row],[OrgID]],'Practice Panel'!$A$14:$F$129,6,FALSE)</f>
        <v>Cranbrook</v>
      </c>
    </row>
    <row r="834" spans="1:34" x14ac:dyDescent="0.25">
      <c r="A834" s="1" t="s">
        <v>369</v>
      </c>
      <c r="B834" s="65">
        <v>44228</v>
      </c>
      <c r="C834" s="65">
        <v>44229</v>
      </c>
      <c r="D834" s="1" t="s">
        <v>87</v>
      </c>
      <c r="E834" s="66">
        <v>3921</v>
      </c>
      <c r="F834" s="66">
        <v>113</v>
      </c>
      <c r="G834" s="66">
        <v>112</v>
      </c>
      <c r="H834" s="1">
        <v>1</v>
      </c>
      <c r="I834" s="66">
        <v>0</v>
      </c>
      <c r="J834" s="66">
        <v>0</v>
      </c>
      <c r="K834" s="66">
        <v>0</v>
      </c>
      <c r="L834" s="66">
        <v>0</v>
      </c>
      <c r="M834" s="66">
        <v>0</v>
      </c>
      <c r="N834" s="66">
        <v>0</v>
      </c>
      <c r="O834" s="66">
        <v>0</v>
      </c>
      <c r="P834" s="66">
        <v>0</v>
      </c>
      <c r="Q834" s="66">
        <v>0</v>
      </c>
      <c r="R834" s="66">
        <v>0</v>
      </c>
      <c r="S834" s="66">
        <v>1</v>
      </c>
      <c r="T834" s="66">
        <v>0</v>
      </c>
      <c r="U834" s="66">
        <v>0</v>
      </c>
      <c r="V834" s="66">
        <v>0</v>
      </c>
      <c r="W834" s="66">
        <v>0</v>
      </c>
      <c r="X834" s="66">
        <v>0</v>
      </c>
      <c r="Y834" s="66">
        <v>0</v>
      </c>
      <c r="Z834" s="66">
        <v>0</v>
      </c>
      <c r="AA834" s="66">
        <v>0</v>
      </c>
      <c r="AB834" s="66">
        <v>0</v>
      </c>
      <c r="AC834" s="66">
        <v>7</v>
      </c>
      <c r="AD834" s="66">
        <v>0</v>
      </c>
      <c r="AE834" s="66">
        <v>0</v>
      </c>
      <c r="AF834" s="66">
        <v>0</v>
      </c>
      <c r="AG834" s="66" t="str">
        <f>VLOOKUP(BHRAF201920[[#This Row],[OrgID]],'Practice Panel'!$A$14:$F$129,4,FALSE)</f>
        <v>Redbridge</v>
      </c>
      <c r="AH834" s="66" t="str">
        <f>VLOOKUP(BHRAF201920[[#This Row],[OrgID]],'Practice Panel'!$A$14:$F$129,6,FALSE)</f>
        <v>Wanstead &amp; Woodford</v>
      </c>
    </row>
    <row r="835" spans="1:34" x14ac:dyDescent="0.25">
      <c r="A835" s="1" t="s">
        <v>369</v>
      </c>
      <c r="B835" s="65">
        <v>44228</v>
      </c>
      <c r="C835" s="65">
        <v>44229</v>
      </c>
      <c r="D835" s="1" t="s">
        <v>330</v>
      </c>
      <c r="E835" s="66">
        <v>932</v>
      </c>
      <c r="F835" s="66">
        <v>39</v>
      </c>
      <c r="G835" s="66">
        <v>39</v>
      </c>
      <c r="H835" s="1">
        <v>0</v>
      </c>
      <c r="I835" s="66">
        <v>0</v>
      </c>
      <c r="J835" s="66">
        <v>1</v>
      </c>
      <c r="K835" s="66">
        <v>0</v>
      </c>
      <c r="L835" s="66">
        <v>0</v>
      </c>
      <c r="M835" s="66">
        <v>1</v>
      </c>
      <c r="N835" s="66">
        <v>0</v>
      </c>
      <c r="O835" s="66">
        <v>1</v>
      </c>
      <c r="P835" s="66">
        <v>1</v>
      </c>
      <c r="Q835" s="66">
        <v>0</v>
      </c>
      <c r="R835" s="66">
        <v>1</v>
      </c>
      <c r="S835" s="66">
        <v>0</v>
      </c>
      <c r="T835" s="66">
        <v>0</v>
      </c>
      <c r="U835" s="66">
        <v>2</v>
      </c>
      <c r="V835" s="66">
        <v>0</v>
      </c>
      <c r="W835" s="66">
        <v>1</v>
      </c>
      <c r="X835" s="66">
        <v>1</v>
      </c>
      <c r="Y835" s="66">
        <v>1</v>
      </c>
      <c r="Z835" s="66">
        <v>1</v>
      </c>
      <c r="AA835" s="66">
        <v>0</v>
      </c>
      <c r="AB835" s="66">
        <v>0</v>
      </c>
      <c r="AC835" s="66">
        <v>5</v>
      </c>
      <c r="AD835" s="66">
        <v>0</v>
      </c>
      <c r="AE835" s="66">
        <v>0</v>
      </c>
      <c r="AF835" s="66">
        <v>0</v>
      </c>
      <c r="AG835" s="66" t="str">
        <f>VLOOKUP(BHRAF201920[[#This Row],[OrgID]],'Practice Panel'!$A$14:$F$129,4,FALSE)</f>
        <v>Havering</v>
      </c>
      <c r="AH835" s="66" t="str">
        <f>VLOOKUP(BHRAF201920[[#This Row],[OrgID]],'Practice Panel'!$A$14:$F$129,6,FALSE)</f>
        <v>Havering North</v>
      </c>
    </row>
    <row r="836" spans="1:34" x14ac:dyDescent="0.25">
      <c r="A836" s="1" t="s">
        <v>369</v>
      </c>
      <c r="B836" s="65">
        <v>44228</v>
      </c>
      <c r="C836" s="65">
        <v>44229</v>
      </c>
      <c r="D836" s="1" t="s">
        <v>360</v>
      </c>
      <c r="E836" s="66">
        <v>1476</v>
      </c>
      <c r="F836" s="66">
        <v>73</v>
      </c>
      <c r="G836" s="66">
        <v>72</v>
      </c>
      <c r="H836" s="1">
        <v>1</v>
      </c>
      <c r="I836" s="66">
        <v>1</v>
      </c>
      <c r="J836" s="66">
        <v>2</v>
      </c>
      <c r="K836" s="66">
        <v>2</v>
      </c>
      <c r="L836" s="66">
        <v>2</v>
      </c>
      <c r="M836" s="66">
        <v>0</v>
      </c>
      <c r="N836" s="66">
        <v>0</v>
      </c>
      <c r="O836" s="66">
        <v>2</v>
      </c>
      <c r="P836" s="66">
        <v>1</v>
      </c>
      <c r="Q836" s="66">
        <v>0</v>
      </c>
      <c r="R836" s="66">
        <v>2</v>
      </c>
      <c r="S836" s="66">
        <v>0</v>
      </c>
      <c r="T836" s="66">
        <v>0</v>
      </c>
      <c r="U836" s="66">
        <v>1</v>
      </c>
      <c r="V836" s="66">
        <v>1</v>
      </c>
      <c r="W836" s="66">
        <v>2</v>
      </c>
      <c r="X836" s="66">
        <v>2</v>
      </c>
      <c r="Y836" s="66">
        <v>2</v>
      </c>
      <c r="Z836" s="66">
        <v>2</v>
      </c>
      <c r="AA836" s="66">
        <v>0</v>
      </c>
      <c r="AB836" s="66">
        <v>0</v>
      </c>
      <c r="AC836" s="66">
        <v>7</v>
      </c>
      <c r="AD836" s="66">
        <v>2</v>
      </c>
      <c r="AE836" s="66">
        <v>1</v>
      </c>
      <c r="AF836" s="66">
        <v>0</v>
      </c>
      <c r="AG836" s="66" t="str">
        <f>VLOOKUP(BHRAF201920[[#This Row],[OrgID]],'Practice Panel'!$A$14:$F$129,4,FALSE)</f>
        <v>Havering</v>
      </c>
      <c r="AH836" s="66" t="str">
        <f>VLOOKUP(BHRAF201920[[#This Row],[OrgID]],'Practice Panel'!$A$14:$F$129,6,FALSE)</f>
        <v>Havering South</v>
      </c>
    </row>
    <row r="837" spans="1:34" x14ac:dyDescent="0.25">
      <c r="A837" s="1" t="s">
        <v>369</v>
      </c>
      <c r="B837" s="65">
        <v>44228</v>
      </c>
      <c r="C837" s="65">
        <v>44229</v>
      </c>
      <c r="D837" s="1" t="s">
        <v>252</v>
      </c>
      <c r="E837" s="66">
        <v>1606</v>
      </c>
      <c r="F837" s="66">
        <v>45</v>
      </c>
      <c r="G837" s="66">
        <v>45</v>
      </c>
      <c r="H837" s="1">
        <v>0</v>
      </c>
      <c r="I837" s="66">
        <v>0</v>
      </c>
      <c r="J837" s="66">
        <v>1</v>
      </c>
      <c r="K837" s="66">
        <v>0</v>
      </c>
      <c r="L837" s="66">
        <v>0</v>
      </c>
      <c r="M837" s="66">
        <v>1</v>
      </c>
      <c r="N837" s="66">
        <v>0</v>
      </c>
      <c r="O837" s="66">
        <v>1</v>
      </c>
      <c r="P837" s="66">
        <v>1</v>
      </c>
      <c r="Q837" s="66">
        <v>1</v>
      </c>
      <c r="R837" s="66">
        <v>1</v>
      </c>
      <c r="S837" s="66">
        <v>0</v>
      </c>
      <c r="T837" s="66">
        <v>0</v>
      </c>
      <c r="U837" s="66">
        <v>0</v>
      </c>
      <c r="V837" s="66">
        <v>0</v>
      </c>
      <c r="W837" s="66">
        <v>1</v>
      </c>
      <c r="X837" s="66">
        <v>1</v>
      </c>
      <c r="Y837" s="66">
        <v>1</v>
      </c>
      <c r="Z837" s="66">
        <v>1</v>
      </c>
      <c r="AA837" s="66">
        <v>0</v>
      </c>
      <c r="AB837" s="66">
        <v>0</v>
      </c>
      <c r="AC837" s="66">
        <v>5</v>
      </c>
      <c r="AD837" s="66">
        <v>0</v>
      </c>
      <c r="AE837" s="66">
        <v>0</v>
      </c>
      <c r="AF837" s="66">
        <v>0</v>
      </c>
      <c r="AG837" s="66" t="str">
        <f>VLOOKUP(BHRAF201920[[#This Row],[OrgID]],'Practice Panel'!$A$14:$F$129,4,FALSE)</f>
        <v>Barking</v>
      </c>
      <c r="AH837" s="66" t="str">
        <f>VLOOKUP(BHRAF201920[[#This Row],[OrgID]],'Practice Panel'!$A$14:$F$129,6,FALSE)</f>
        <v>West One</v>
      </c>
    </row>
    <row r="838" spans="1:34" x14ac:dyDescent="0.25">
      <c r="A838" s="1" t="s">
        <v>369</v>
      </c>
      <c r="B838" s="65">
        <v>44228</v>
      </c>
      <c r="C838" s="65">
        <v>44229</v>
      </c>
      <c r="D838" s="1" t="s">
        <v>282</v>
      </c>
      <c r="E838" s="66">
        <v>5104</v>
      </c>
      <c r="F838" s="66">
        <v>45</v>
      </c>
      <c r="G838" s="66">
        <v>45</v>
      </c>
      <c r="H838" s="1">
        <v>0</v>
      </c>
      <c r="I838" s="66">
        <v>0</v>
      </c>
      <c r="J838" s="66">
        <v>1</v>
      </c>
      <c r="K838" s="66">
        <v>0</v>
      </c>
      <c r="L838" s="66">
        <v>1</v>
      </c>
      <c r="M838" s="66">
        <v>1</v>
      </c>
      <c r="N838" s="66">
        <v>0</v>
      </c>
      <c r="O838" s="66">
        <v>1</v>
      </c>
      <c r="P838" s="66">
        <v>1</v>
      </c>
      <c r="Q838" s="66">
        <v>1</v>
      </c>
      <c r="R838" s="66">
        <v>1</v>
      </c>
      <c r="S838" s="66">
        <v>0</v>
      </c>
      <c r="T838" s="66">
        <v>0</v>
      </c>
      <c r="U838" s="66">
        <v>2</v>
      </c>
      <c r="V838" s="66">
        <v>0</v>
      </c>
      <c r="W838" s="66">
        <v>1</v>
      </c>
      <c r="X838" s="66">
        <v>1</v>
      </c>
      <c r="Y838" s="66">
        <v>0</v>
      </c>
      <c r="Z838" s="66">
        <v>1</v>
      </c>
      <c r="AA838" s="66">
        <v>0</v>
      </c>
      <c r="AB838" s="66">
        <v>0</v>
      </c>
      <c r="AC838" s="66">
        <v>19</v>
      </c>
      <c r="AD838" s="66">
        <v>0</v>
      </c>
      <c r="AE838" s="66">
        <v>0</v>
      </c>
      <c r="AF838" s="66">
        <v>0</v>
      </c>
      <c r="AG838" s="66" t="str">
        <f>VLOOKUP(BHRAF201920[[#This Row],[OrgID]],'Practice Panel'!$A$14:$F$129,4,FALSE)</f>
        <v>Havering</v>
      </c>
      <c r="AH838" s="66" t="str">
        <f>VLOOKUP(BHRAF201920[[#This Row],[OrgID]],'Practice Panel'!$A$14:$F$129,6,FALSE)</f>
        <v>Havering Crest</v>
      </c>
    </row>
    <row r="839" spans="1:34" x14ac:dyDescent="0.25">
      <c r="A839" s="1" t="s">
        <v>369</v>
      </c>
      <c r="B839" s="65">
        <v>44228</v>
      </c>
      <c r="C839" s="65">
        <v>44229</v>
      </c>
      <c r="D839" s="1" t="s">
        <v>292</v>
      </c>
      <c r="E839" s="66">
        <v>1667</v>
      </c>
      <c r="F839" s="66">
        <v>48</v>
      </c>
      <c r="G839" s="66">
        <v>46</v>
      </c>
      <c r="H839" s="1">
        <v>2</v>
      </c>
      <c r="I839" s="66">
        <v>2</v>
      </c>
      <c r="J839" s="66">
        <v>2</v>
      </c>
      <c r="K839" s="66">
        <v>2</v>
      </c>
      <c r="L839" s="66">
        <v>2</v>
      </c>
      <c r="M839" s="66">
        <v>2</v>
      </c>
      <c r="N839" s="66">
        <v>0</v>
      </c>
      <c r="O839" s="66">
        <v>2</v>
      </c>
      <c r="P839" s="66">
        <v>1</v>
      </c>
      <c r="Q839" s="66">
        <v>2</v>
      </c>
      <c r="R839" s="66">
        <v>2</v>
      </c>
      <c r="S839" s="66">
        <v>0</v>
      </c>
      <c r="T839" s="66">
        <v>0</v>
      </c>
      <c r="U839" s="66">
        <v>2</v>
      </c>
      <c r="V839" s="66">
        <v>0</v>
      </c>
      <c r="W839" s="66">
        <v>2</v>
      </c>
      <c r="X839" s="66">
        <v>0</v>
      </c>
      <c r="Y839" s="66">
        <v>1</v>
      </c>
      <c r="Z839" s="66">
        <v>2</v>
      </c>
      <c r="AA839" s="66">
        <v>0</v>
      </c>
      <c r="AB839" s="66">
        <v>0</v>
      </c>
      <c r="AC839" s="66">
        <v>6</v>
      </c>
      <c r="AD839" s="66">
        <v>2</v>
      </c>
      <c r="AE839" s="66">
        <v>0</v>
      </c>
      <c r="AF839" s="66">
        <v>0</v>
      </c>
      <c r="AG839" s="66" t="str">
        <f>VLOOKUP(BHRAF201920[[#This Row],[OrgID]],'Practice Panel'!$A$14:$F$129,4,FALSE)</f>
        <v>Havering</v>
      </c>
      <c r="AH839" s="66" t="str">
        <f>VLOOKUP(BHRAF201920[[#This Row],[OrgID]],'Practice Panel'!$A$14:$F$129,6,FALSE)</f>
        <v>Havering Crest</v>
      </c>
    </row>
    <row r="840" spans="1:34" x14ac:dyDescent="0.25">
      <c r="A840" s="1" t="s">
        <v>369</v>
      </c>
      <c r="B840" s="65">
        <v>44228</v>
      </c>
      <c r="C840" s="65">
        <v>44229</v>
      </c>
      <c r="D840" s="1" t="s">
        <v>60</v>
      </c>
      <c r="E840" s="66">
        <v>2134</v>
      </c>
      <c r="F840" s="66">
        <v>103</v>
      </c>
      <c r="G840" s="66">
        <v>103</v>
      </c>
      <c r="H840" s="1">
        <v>0</v>
      </c>
      <c r="I840" s="66">
        <v>0</v>
      </c>
      <c r="J840" s="66">
        <v>3</v>
      </c>
      <c r="K840" s="66">
        <v>2</v>
      </c>
      <c r="L840" s="66">
        <v>3</v>
      </c>
      <c r="M840" s="66">
        <v>3</v>
      </c>
      <c r="N840" s="66">
        <v>0</v>
      </c>
      <c r="O840" s="66">
        <v>3</v>
      </c>
      <c r="P840" s="66">
        <v>3</v>
      </c>
      <c r="Q840" s="66">
        <v>3</v>
      </c>
      <c r="R840" s="66">
        <v>3</v>
      </c>
      <c r="S840" s="66">
        <v>0</v>
      </c>
      <c r="T840" s="66">
        <v>0</v>
      </c>
      <c r="U840" s="66">
        <v>4</v>
      </c>
      <c r="V840" s="66">
        <v>2</v>
      </c>
      <c r="W840" s="66">
        <v>3</v>
      </c>
      <c r="X840" s="66">
        <v>3</v>
      </c>
      <c r="Y840" s="66">
        <v>3</v>
      </c>
      <c r="Z840" s="66">
        <v>3</v>
      </c>
      <c r="AA840" s="66">
        <v>1</v>
      </c>
      <c r="AB840" s="66">
        <v>1</v>
      </c>
      <c r="AC840" s="66">
        <v>4</v>
      </c>
      <c r="AD840" s="66">
        <v>2</v>
      </c>
      <c r="AE840" s="66">
        <v>2</v>
      </c>
      <c r="AF840" s="66">
        <v>0</v>
      </c>
      <c r="AG840" s="66" t="str">
        <f>VLOOKUP(BHRAF201920[[#This Row],[OrgID]],'Practice Panel'!$A$14:$F$129,4,FALSE)</f>
        <v>Redbridge</v>
      </c>
      <c r="AH840" s="66" t="str">
        <f>VLOOKUP(BHRAF201920[[#This Row],[OrgID]],'Practice Panel'!$A$14:$F$129,6,FALSE)</f>
        <v>Seven Kings</v>
      </c>
    </row>
    <row r="841" spans="1:34" x14ac:dyDescent="0.25">
      <c r="A841" s="1" t="s">
        <v>369</v>
      </c>
      <c r="B841" s="65">
        <v>44228</v>
      </c>
      <c r="C841" s="65">
        <v>44229</v>
      </c>
      <c r="D841" s="1" t="s">
        <v>64</v>
      </c>
      <c r="E841" s="66">
        <v>2782</v>
      </c>
      <c r="F841" s="66">
        <v>55</v>
      </c>
      <c r="G841" s="66">
        <v>55</v>
      </c>
      <c r="H841" s="1">
        <v>0</v>
      </c>
      <c r="I841" s="66">
        <v>0</v>
      </c>
      <c r="J841" s="66">
        <v>1</v>
      </c>
      <c r="K841" s="66">
        <v>0</v>
      </c>
      <c r="L841" s="66">
        <v>1</v>
      </c>
      <c r="M841" s="66">
        <v>0</v>
      </c>
      <c r="N841" s="66">
        <v>0</v>
      </c>
      <c r="O841" s="66">
        <v>1</v>
      </c>
      <c r="P841" s="66">
        <v>1</v>
      </c>
      <c r="Q841" s="66">
        <v>0</v>
      </c>
      <c r="R841" s="66">
        <v>1</v>
      </c>
      <c r="S841" s="66">
        <v>0</v>
      </c>
      <c r="T841" s="66">
        <v>0</v>
      </c>
      <c r="U841" s="66">
        <v>0</v>
      </c>
      <c r="V841" s="66">
        <v>0</v>
      </c>
      <c r="W841" s="66">
        <v>1</v>
      </c>
      <c r="X841" s="66">
        <v>1</v>
      </c>
      <c r="Y841" s="66">
        <v>1</v>
      </c>
      <c r="Z841" s="66">
        <v>1</v>
      </c>
      <c r="AA841" s="66">
        <v>0</v>
      </c>
      <c r="AB841" s="66">
        <v>0</v>
      </c>
      <c r="AC841" s="66">
        <v>5</v>
      </c>
      <c r="AD841" s="66">
        <v>0</v>
      </c>
      <c r="AE841" s="66">
        <v>0</v>
      </c>
      <c r="AF841" s="66">
        <v>0</v>
      </c>
      <c r="AG841" s="66" t="str">
        <f>VLOOKUP(BHRAF201920[[#This Row],[OrgID]],'Practice Panel'!$A$14:$F$129,4,FALSE)</f>
        <v>Redbridge</v>
      </c>
      <c r="AH841" s="66" t="str">
        <f>VLOOKUP(BHRAF201920[[#This Row],[OrgID]],'Practice Panel'!$A$14:$F$129,6,FALSE)</f>
        <v>Seven Kings</v>
      </c>
    </row>
    <row r="842" spans="1:34" x14ac:dyDescent="0.25">
      <c r="A842" s="1" t="s">
        <v>369</v>
      </c>
      <c r="B842" s="65">
        <v>44228</v>
      </c>
      <c r="C842" s="65">
        <v>44229</v>
      </c>
      <c r="D842" s="1" t="s">
        <v>30</v>
      </c>
      <c r="E842" s="66">
        <v>1269</v>
      </c>
      <c r="F842" s="66">
        <v>96</v>
      </c>
      <c r="G842" s="66">
        <v>96</v>
      </c>
      <c r="H842" s="1">
        <v>0</v>
      </c>
      <c r="I842" s="66">
        <v>0</v>
      </c>
      <c r="J842" s="66">
        <v>5</v>
      </c>
      <c r="K842" s="66">
        <v>4</v>
      </c>
      <c r="L842" s="66">
        <v>4</v>
      </c>
      <c r="M842" s="66">
        <v>4</v>
      </c>
      <c r="N842" s="66">
        <v>0</v>
      </c>
      <c r="O842" s="66">
        <v>5</v>
      </c>
      <c r="P842" s="66">
        <v>4</v>
      </c>
      <c r="Q842" s="66">
        <v>4</v>
      </c>
      <c r="R842" s="66">
        <v>4</v>
      </c>
      <c r="S842" s="66">
        <v>0</v>
      </c>
      <c r="T842" s="66">
        <v>0</v>
      </c>
      <c r="U842" s="66">
        <v>5</v>
      </c>
      <c r="V842" s="66">
        <v>4</v>
      </c>
      <c r="W842" s="66">
        <v>5</v>
      </c>
      <c r="X842" s="66">
        <v>4</v>
      </c>
      <c r="Y842" s="66">
        <v>4</v>
      </c>
      <c r="Z842" s="66">
        <v>5</v>
      </c>
      <c r="AA842" s="66">
        <v>0</v>
      </c>
      <c r="AB842" s="66">
        <v>1</v>
      </c>
      <c r="AC842" s="66">
        <v>6</v>
      </c>
      <c r="AD842" s="66">
        <v>3</v>
      </c>
      <c r="AE842" s="66">
        <v>4</v>
      </c>
      <c r="AF842" s="66">
        <v>0</v>
      </c>
      <c r="AG842" s="66" t="str">
        <f>VLOOKUP(BHRAF201920[[#This Row],[OrgID]],'Practice Panel'!$A$14:$F$129,4,FALSE)</f>
        <v>Redbridge</v>
      </c>
      <c r="AH842" s="66" t="str">
        <f>VLOOKUP(BHRAF201920[[#This Row],[OrgID]],'Practice Panel'!$A$14:$F$129,6,FALSE)</f>
        <v>Cranbrook</v>
      </c>
    </row>
    <row r="843" spans="1:34" x14ac:dyDescent="0.25">
      <c r="A843" s="1" t="s">
        <v>369</v>
      </c>
      <c r="B843" s="65">
        <v>44228</v>
      </c>
      <c r="C843" s="65">
        <v>44229</v>
      </c>
      <c r="D843" s="1" t="s">
        <v>200</v>
      </c>
      <c r="E843" s="66">
        <v>949</v>
      </c>
      <c r="F843" s="66">
        <v>11</v>
      </c>
      <c r="G843" s="66">
        <v>11</v>
      </c>
      <c r="H843" s="1">
        <v>0</v>
      </c>
      <c r="I843" s="66">
        <v>0</v>
      </c>
      <c r="J843" s="66">
        <v>1</v>
      </c>
      <c r="K843" s="66">
        <v>1</v>
      </c>
      <c r="L843" s="66">
        <v>1</v>
      </c>
      <c r="M843" s="66">
        <v>1</v>
      </c>
      <c r="N843" s="66">
        <v>0</v>
      </c>
      <c r="O843" s="66">
        <v>1</v>
      </c>
      <c r="P843" s="66">
        <v>1</v>
      </c>
      <c r="Q843" s="66">
        <v>0</v>
      </c>
      <c r="R843" s="66">
        <v>1</v>
      </c>
      <c r="S843" s="66">
        <v>0</v>
      </c>
      <c r="T843" s="66">
        <v>0</v>
      </c>
      <c r="U843" s="66">
        <v>0</v>
      </c>
      <c r="V843" s="66">
        <v>0</v>
      </c>
      <c r="W843" s="66">
        <v>1</v>
      </c>
      <c r="X843" s="66">
        <v>1</v>
      </c>
      <c r="Y843" s="66">
        <v>1</v>
      </c>
      <c r="Z843" s="66">
        <v>1</v>
      </c>
      <c r="AA843" s="66">
        <v>0</v>
      </c>
      <c r="AB843" s="66">
        <v>0</v>
      </c>
      <c r="AC843" s="66">
        <v>5</v>
      </c>
      <c r="AD843" s="66">
        <v>1</v>
      </c>
      <c r="AE843" s="66">
        <v>0</v>
      </c>
      <c r="AF843" s="66">
        <v>0</v>
      </c>
      <c r="AG843" s="66" t="str">
        <f>VLOOKUP(BHRAF201920[[#This Row],[OrgID]],'Practice Panel'!$A$14:$F$129,4,FALSE)</f>
        <v>Barking</v>
      </c>
      <c r="AH843" s="66" t="str">
        <f>VLOOKUP(BHRAF201920[[#This Row],[OrgID]],'Practice Panel'!$A$14:$F$129,6,FALSE)</f>
        <v>East</v>
      </c>
    </row>
    <row r="844" spans="1:34" x14ac:dyDescent="0.25">
      <c r="A844" s="1" t="s">
        <v>369</v>
      </c>
      <c r="B844" s="65">
        <v>44228</v>
      </c>
      <c r="C844" s="65">
        <v>44229</v>
      </c>
      <c r="D844" s="1" t="s">
        <v>342</v>
      </c>
      <c r="E844" s="66">
        <v>1130</v>
      </c>
      <c r="F844" s="66">
        <v>10</v>
      </c>
      <c r="G844" s="66">
        <v>10</v>
      </c>
      <c r="H844" s="1">
        <v>0</v>
      </c>
      <c r="I844" s="66">
        <v>0</v>
      </c>
      <c r="J844" s="66">
        <v>3</v>
      </c>
      <c r="K844" s="66">
        <v>1</v>
      </c>
      <c r="L844" s="66">
        <v>3</v>
      </c>
      <c r="M844" s="66">
        <v>0</v>
      </c>
      <c r="N844" s="66">
        <v>0</v>
      </c>
      <c r="O844" s="66">
        <v>3</v>
      </c>
      <c r="P844" s="66">
        <v>1</v>
      </c>
      <c r="Q844" s="66">
        <v>1</v>
      </c>
      <c r="R844" s="66">
        <v>3</v>
      </c>
      <c r="S844" s="66">
        <v>0</v>
      </c>
      <c r="T844" s="66">
        <v>0</v>
      </c>
      <c r="U844" s="66">
        <v>2</v>
      </c>
      <c r="V844" s="66">
        <v>2</v>
      </c>
      <c r="W844" s="66">
        <v>3</v>
      </c>
      <c r="X844" s="66">
        <v>2</v>
      </c>
      <c r="Y844" s="66">
        <v>3</v>
      </c>
      <c r="Z844" s="66">
        <v>3</v>
      </c>
      <c r="AA844" s="66">
        <v>0</v>
      </c>
      <c r="AB844" s="66">
        <v>0</v>
      </c>
      <c r="AC844" s="66">
        <v>9</v>
      </c>
      <c r="AD844" s="66">
        <v>1</v>
      </c>
      <c r="AE844" s="66">
        <v>2</v>
      </c>
      <c r="AF844" s="66">
        <v>0</v>
      </c>
      <c r="AG844" s="66" t="str">
        <f>VLOOKUP(BHRAF201920[[#This Row],[OrgID]],'Practice Panel'!$A$14:$F$129,4,FALSE)</f>
        <v>Havering</v>
      </c>
      <c r="AH844" s="66" t="str">
        <f>VLOOKUP(BHRAF201920[[#This Row],[OrgID]],'Practice Panel'!$A$14:$F$129,6,FALSE)</f>
        <v>Havering South</v>
      </c>
    </row>
    <row r="845" spans="1:34" x14ac:dyDescent="0.25">
      <c r="A845" s="1" t="s">
        <v>369</v>
      </c>
      <c r="B845" s="65">
        <v>44228</v>
      </c>
      <c r="C845" s="65">
        <v>44229</v>
      </c>
      <c r="D845" s="1" t="s">
        <v>113</v>
      </c>
      <c r="E845" s="66">
        <v>6025</v>
      </c>
      <c r="F845" s="66">
        <v>171</v>
      </c>
      <c r="G845" s="66">
        <v>171</v>
      </c>
      <c r="H845" s="1">
        <v>0</v>
      </c>
      <c r="I845" s="66">
        <v>0</v>
      </c>
      <c r="J845" s="66">
        <v>9</v>
      </c>
      <c r="K845" s="66">
        <v>2</v>
      </c>
      <c r="L845" s="66">
        <v>5</v>
      </c>
      <c r="M845" s="66">
        <v>6</v>
      </c>
      <c r="N845" s="66">
        <v>0</v>
      </c>
      <c r="O845" s="66">
        <v>3</v>
      </c>
      <c r="P845" s="66">
        <v>7</v>
      </c>
      <c r="Q845" s="66">
        <v>8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3</v>
      </c>
      <c r="X845" s="66">
        <v>3</v>
      </c>
      <c r="Y845" s="66">
        <v>3</v>
      </c>
      <c r="Z845" s="66">
        <v>3</v>
      </c>
      <c r="AA845" s="66">
        <v>1</v>
      </c>
      <c r="AB845" s="66">
        <v>0</v>
      </c>
      <c r="AC845" s="66">
        <v>16</v>
      </c>
      <c r="AD845" s="66">
        <v>0</v>
      </c>
      <c r="AE845" s="66">
        <v>0</v>
      </c>
      <c r="AF845" s="66">
        <v>0</v>
      </c>
      <c r="AG845" s="66" t="str">
        <f>VLOOKUP(BHRAF201920[[#This Row],[OrgID]],'Practice Panel'!$A$14:$F$129,4,FALSE)</f>
        <v>Redbridge</v>
      </c>
      <c r="AH845" s="66" t="str">
        <f>VLOOKUP(BHRAF201920[[#This Row],[OrgID]],'Practice Panel'!$A$14:$F$129,6,FALSE)</f>
        <v>NewCross Alliance</v>
      </c>
    </row>
    <row r="846" spans="1:34" x14ac:dyDescent="0.25">
      <c r="A846" s="1" t="s">
        <v>369</v>
      </c>
      <c r="B846" s="65">
        <v>44228</v>
      </c>
      <c r="C846" s="65">
        <v>44229</v>
      </c>
      <c r="D846" s="1" t="s">
        <v>270</v>
      </c>
      <c r="E846" s="66">
        <v>778</v>
      </c>
      <c r="F846" s="66">
        <v>6</v>
      </c>
      <c r="G846" s="66">
        <v>6</v>
      </c>
      <c r="H846" s="1">
        <v>0</v>
      </c>
      <c r="I846" s="66">
        <v>0</v>
      </c>
      <c r="J846" s="66">
        <v>6</v>
      </c>
      <c r="K846" s="66">
        <v>5</v>
      </c>
      <c r="L846" s="66">
        <v>6</v>
      </c>
      <c r="M846" s="66">
        <v>6</v>
      </c>
      <c r="N846" s="66">
        <v>0</v>
      </c>
      <c r="O846" s="66">
        <v>6</v>
      </c>
      <c r="P846" s="66">
        <v>6</v>
      </c>
      <c r="Q846" s="66">
        <v>4</v>
      </c>
      <c r="R846" s="66">
        <v>6</v>
      </c>
      <c r="S846" s="66">
        <v>0</v>
      </c>
      <c r="T846" s="66">
        <v>0</v>
      </c>
      <c r="U846" s="66">
        <v>0</v>
      </c>
      <c r="V846" s="66">
        <v>0</v>
      </c>
      <c r="W846" s="66">
        <v>5</v>
      </c>
      <c r="X846" s="66">
        <v>2</v>
      </c>
      <c r="Y846" s="66">
        <v>2</v>
      </c>
      <c r="Z846" s="66">
        <v>3</v>
      </c>
      <c r="AA846" s="66">
        <v>0</v>
      </c>
      <c r="AB846" s="66">
        <v>0</v>
      </c>
      <c r="AC846" s="66">
        <v>6</v>
      </c>
      <c r="AD846" s="66">
        <v>5</v>
      </c>
      <c r="AE846" s="66">
        <v>0</v>
      </c>
      <c r="AF846" s="66">
        <v>0</v>
      </c>
      <c r="AG846" s="66" t="str">
        <f>VLOOKUP(BHRAF201920[[#This Row],[OrgID]],'Practice Panel'!$A$14:$F$129,4,FALSE)</f>
        <v>Barking</v>
      </c>
      <c r="AH846" s="66" t="str">
        <f>VLOOKUP(BHRAF201920[[#This Row],[OrgID]],'Practice Panel'!$A$14:$F$129,6,FALSE)</f>
        <v>North</v>
      </c>
    </row>
    <row r="847" spans="1:34" x14ac:dyDescent="0.25">
      <c r="A847" s="1" t="s">
        <v>369</v>
      </c>
      <c r="B847" s="65">
        <v>44228</v>
      </c>
      <c r="C847" s="65">
        <v>44229</v>
      </c>
      <c r="D847" s="1" t="s">
        <v>276</v>
      </c>
      <c r="E847" s="66">
        <v>1369</v>
      </c>
      <c r="F847" s="66">
        <v>45</v>
      </c>
      <c r="G847" s="66">
        <v>45</v>
      </c>
      <c r="H847" s="1">
        <v>0</v>
      </c>
      <c r="I847" s="66">
        <v>0</v>
      </c>
      <c r="J847" s="66">
        <v>1</v>
      </c>
      <c r="K847" s="66">
        <v>1</v>
      </c>
      <c r="L847" s="66">
        <v>0</v>
      </c>
      <c r="M847" s="66">
        <v>1</v>
      </c>
      <c r="N847" s="66">
        <v>0</v>
      </c>
      <c r="O847" s="66">
        <v>1</v>
      </c>
      <c r="P847" s="66">
        <v>0</v>
      </c>
      <c r="Q847" s="66">
        <v>0</v>
      </c>
      <c r="R847" s="66">
        <v>1</v>
      </c>
      <c r="S847" s="66">
        <v>0</v>
      </c>
      <c r="T847" s="66">
        <v>0</v>
      </c>
      <c r="U847" s="66">
        <v>2</v>
      </c>
      <c r="V847" s="66">
        <v>0</v>
      </c>
      <c r="W847" s="66">
        <v>1</v>
      </c>
      <c r="X847" s="66">
        <v>0</v>
      </c>
      <c r="Y847" s="66">
        <v>0</v>
      </c>
      <c r="Z847" s="66">
        <v>0</v>
      </c>
      <c r="AA847" s="66">
        <v>0</v>
      </c>
      <c r="AB847" s="66">
        <v>0</v>
      </c>
      <c r="AC847" s="66">
        <v>9</v>
      </c>
      <c r="AD847" s="66">
        <v>0</v>
      </c>
      <c r="AE847" s="66">
        <v>0</v>
      </c>
      <c r="AF847" s="66">
        <v>0</v>
      </c>
      <c r="AG847" s="66" t="str">
        <f>VLOOKUP(BHRAF201920[[#This Row],[OrgID]],'Practice Panel'!$A$14:$F$129,4,FALSE)</f>
        <v>Barking</v>
      </c>
      <c r="AH847" s="66" t="str">
        <f>VLOOKUP(BHRAF201920[[#This Row],[OrgID]],'Practice Panel'!$A$14:$F$129,6,FALSE)</f>
        <v>Central</v>
      </c>
    </row>
    <row r="848" spans="1:34" x14ac:dyDescent="0.25">
      <c r="A848" s="1" t="s">
        <v>369</v>
      </c>
      <c r="B848" s="65">
        <v>44228</v>
      </c>
      <c r="C848" s="65">
        <v>44229</v>
      </c>
      <c r="D848" s="1" t="s">
        <v>334</v>
      </c>
      <c r="E848" s="66">
        <v>1479</v>
      </c>
      <c r="F848" s="66">
        <v>216</v>
      </c>
      <c r="G848" s="66">
        <v>216</v>
      </c>
      <c r="H848" s="1">
        <v>0</v>
      </c>
      <c r="I848" s="66">
        <v>0</v>
      </c>
      <c r="J848" s="66">
        <v>3</v>
      </c>
      <c r="K848" s="66">
        <v>1</v>
      </c>
      <c r="L848" s="66">
        <v>1</v>
      </c>
      <c r="M848" s="66">
        <v>1</v>
      </c>
      <c r="N848" s="66">
        <v>0</v>
      </c>
      <c r="O848" s="66">
        <v>3</v>
      </c>
      <c r="P848" s="66">
        <v>0</v>
      </c>
      <c r="Q848" s="66">
        <v>1</v>
      </c>
      <c r="R848" s="66">
        <v>2</v>
      </c>
      <c r="S848" s="66">
        <v>0</v>
      </c>
      <c r="T848" s="66">
        <v>0</v>
      </c>
      <c r="U848" s="66">
        <v>3</v>
      </c>
      <c r="V848" s="66">
        <v>0</v>
      </c>
      <c r="W848" s="66">
        <v>1</v>
      </c>
      <c r="X848" s="66">
        <v>1</v>
      </c>
      <c r="Y848" s="66">
        <v>1</v>
      </c>
      <c r="Z848" s="66">
        <v>1</v>
      </c>
      <c r="AA848" s="66">
        <v>0</v>
      </c>
      <c r="AB848" s="66">
        <v>0</v>
      </c>
      <c r="AC848" s="66">
        <v>5</v>
      </c>
      <c r="AD848" s="66">
        <v>1</v>
      </c>
      <c r="AE848" s="66">
        <v>0</v>
      </c>
      <c r="AF848" s="66">
        <v>0</v>
      </c>
      <c r="AG848" s="66" t="str">
        <f>VLOOKUP(BHRAF201920[[#This Row],[OrgID]],'Practice Panel'!$A$14:$F$129,4,FALSE)</f>
        <v>Havering</v>
      </c>
      <c r="AH848" s="66" t="str">
        <f>VLOOKUP(BHRAF201920[[#This Row],[OrgID]],'Practice Panel'!$A$14:$F$129,6,FALSE)</f>
        <v>Havering South</v>
      </c>
    </row>
    <row r="849" spans="1:34" x14ac:dyDescent="0.25">
      <c r="A849" s="1" t="s">
        <v>369</v>
      </c>
      <c r="B849" s="65">
        <v>44228</v>
      </c>
      <c r="C849" s="65">
        <v>44229</v>
      </c>
      <c r="D849" s="1" t="s">
        <v>356</v>
      </c>
      <c r="E849" s="66">
        <v>4805</v>
      </c>
      <c r="F849" s="66">
        <v>107</v>
      </c>
      <c r="G849" s="66">
        <v>107</v>
      </c>
      <c r="H849" s="1">
        <v>0</v>
      </c>
      <c r="I849" s="66">
        <v>0</v>
      </c>
      <c r="J849" s="66">
        <v>1</v>
      </c>
      <c r="K849" s="66">
        <v>1</v>
      </c>
      <c r="L849" s="66">
        <v>1</v>
      </c>
      <c r="M849" s="66">
        <v>1</v>
      </c>
      <c r="N849" s="66">
        <v>0</v>
      </c>
      <c r="O849" s="66">
        <v>1</v>
      </c>
      <c r="P849" s="66">
        <v>0</v>
      </c>
      <c r="Q849" s="66">
        <v>1</v>
      </c>
      <c r="R849" s="66">
        <v>1</v>
      </c>
      <c r="S849" s="66">
        <v>0</v>
      </c>
      <c r="T849" s="66">
        <v>0</v>
      </c>
      <c r="U849" s="66">
        <v>0</v>
      </c>
      <c r="V849" s="66">
        <v>0</v>
      </c>
      <c r="W849" s="66">
        <v>0</v>
      </c>
      <c r="X849" s="66">
        <v>0</v>
      </c>
      <c r="Y849" s="66">
        <v>0</v>
      </c>
      <c r="Z849" s="66">
        <v>0</v>
      </c>
      <c r="AA849" s="66">
        <v>0</v>
      </c>
      <c r="AB849" s="66">
        <v>0</v>
      </c>
      <c r="AC849" s="66">
        <v>17</v>
      </c>
      <c r="AD849" s="66">
        <v>1</v>
      </c>
      <c r="AE849" s="66">
        <v>0</v>
      </c>
      <c r="AF849" s="66">
        <v>0</v>
      </c>
      <c r="AG849" s="66" t="str">
        <f>VLOOKUP(BHRAF201920[[#This Row],[OrgID]],'Practice Panel'!$A$14:$F$129,4,FALSE)</f>
        <v>Havering</v>
      </c>
      <c r="AH849" s="66" t="str">
        <f>VLOOKUP(BHRAF201920[[#This Row],[OrgID]],'Practice Panel'!$A$14:$F$129,6,FALSE)</f>
        <v>Havering South</v>
      </c>
    </row>
    <row r="850" spans="1:34" x14ac:dyDescent="0.25">
      <c r="A850" s="1" t="s">
        <v>369</v>
      </c>
      <c r="B850" s="65">
        <v>44228</v>
      </c>
      <c r="C850" s="65">
        <v>44229</v>
      </c>
      <c r="D850" s="1" t="s">
        <v>316</v>
      </c>
      <c r="E850" s="66">
        <v>2933</v>
      </c>
      <c r="F850" s="66">
        <v>21</v>
      </c>
      <c r="G850" s="66">
        <v>21</v>
      </c>
      <c r="H850" s="1">
        <v>0</v>
      </c>
      <c r="I850" s="66">
        <v>0</v>
      </c>
      <c r="J850" s="66">
        <v>1</v>
      </c>
      <c r="K850" s="66">
        <v>1</v>
      </c>
      <c r="L850" s="66">
        <v>1</v>
      </c>
      <c r="M850" s="66">
        <v>1</v>
      </c>
      <c r="N850" s="66">
        <v>0</v>
      </c>
      <c r="O850" s="66">
        <v>1</v>
      </c>
      <c r="P850" s="66">
        <v>0</v>
      </c>
      <c r="Q850" s="66">
        <v>1</v>
      </c>
      <c r="R850" s="66">
        <v>1</v>
      </c>
      <c r="S850" s="66">
        <v>0</v>
      </c>
      <c r="T850" s="66">
        <v>0</v>
      </c>
      <c r="U850" s="66">
        <v>1</v>
      </c>
      <c r="V850" s="66">
        <v>1</v>
      </c>
      <c r="W850" s="66">
        <v>0</v>
      </c>
      <c r="X850" s="66">
        <v>0</v>
      </c>
      <c r="Y850" s="66">
        <v>0</v>
      </c>
      <c r="Z850" s="66">
        <v>0</v>
      </c>
      <c r="AA850" s="66">
        <v>0</v>
      </c>
      <c r="AB850" s="66">
        <v>0</v>
      </c>
      <c r="AC850" s="66">
        <v>9</v>
      </c>
      <c r="AD850" s="66">
        <v>1</v>
      </c>
      <c r="AE850" s="66">
        <v>1</v>
      </c>
      <c r="AF850" s="66">
        <v>0</v>
      </c>
      <c r="AG850" s="66" t="str">
        <f>VLOOKUP(BHRAF201920[[#This Row],[OrgID]],'Practice Panel'!$A$14:$F$129,4,FALSE)</f>
        <v>Havering</v>
      </c>
      <c r="AH850" s="66" t="str">
        <f>VLOOKUP(BHRAF201920[[#This Row],[OrgID]],'Practice Panel'!$A$14:$F$129,6,FALSE)</f>
        <v>Havering North</v>
      </c>
    </row>
    <row r="851" spans="1:34" x14ac:dyDescent="0.25">
      <c r="A851" s="1" t="s">
        <v>369</v>
      </c>
      <c r="B851" s="65">
        <v>44228</v>
      </c>
      <c r="C851" s="65">
        <v>44229</v>
      </c>
      <c r="D851" s="1" t="s">
        <v>91</v>
      </c>
      <c r="E851" s="66">
        <v>1558</v>
      </c>
      <c r="F851" s="66">
        <v>230</v>
      </c>
      <c r="G851" s="66">
        <v>230</v>
      </c>
      <c r="H851" s="1">
        <v>0</v>
      </c>
      <c r="I851" s="66">
        <v>0</v>
      </c>
      <c r="J851" s="66">
        <v>1</v>
      </c>
      <c r="K851" s="66">
        <v>1</v>
      </c>
      <c r="L851" s="66">
        <v>1</v>
      </c>
      <c r="M851" s="66">
        <v>1</v>
      </c>
      <c r="N851" s="66">
        <v>0</v>
      </c>
      <c r="O851" s="66">
        <v>1</v>
      </c>
      <c r="P851" s="66">
        <v>0</v>
      </c>
      <c r="Q851" s="66">
        <v>0</v>
      </c>
      <c r="R851" s="66">
        <v>1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66">
        <v>0</v>
      </c>
      <c r="Z851" s="66">
        <v>0</v>
      </c>
      <c r="AA851" s="66">
        <v>0</v>
      </c>
      <c r="AB851" s="66">
        <v>0</v>
      </c>
      <c r="AC851" s="66">
        <v>13</v>
      </c>
      <c r="AD851" s="66">
        <v>1</v>
      </c>
      <c r="AE851" s="66">
        <v>0</v>
      </c>
      <c r="AF851" s="66">
        <v>0</v>
      </c>
      <c r="AG851" s="66" t="str">
        <f>VLOOKUP(BHRAF201920[[#This Row],[OrgID]],'Practice Panel'!$A$14:$F$129,4,FALSE)</f>
        <v>Redbridge</v>
      </c>
      <c r="AH851" s="66" t="str">
        <f>VLOOKUP(BHRAF201920[[#This Row],[OrgID]],'Practice Panel'!$A$14:$F$129,6,FALSE)</f>
        <v>Wanstead &amp; Woodford</v>
      </c>
    </row>
    <row r="852" spans="1:34" x14ac:dyDescent="0.25">
      <c r="A852" s="1" t="s">
        <v>369</v>
      </c>
      <c r="B852" s="65">
        <v>44228</v>
      </c>
      <c r="C852" s="65">
        <v>44229</v>
      </c>
      <c r="D852" s="1" t="s">
        <v>70</v>
      </c>
      <c r="E852" s="66">
        <v>3095</v>
      </c>
      <c r="F852" s="66">
        <v>34</v>
      </c>
      <c r="G852" s="66">
        <v>34</v>
      </c>
      <c r="H852" s="1">
        <v>0</v>
      </c>
      <c r="I852" s="66">
        <v>0</v>
      </c>
      <c r="J852" s="66">
        <v>1</v>
      </c>
      <c r="K852" s="66">
        <v>1</v>
      </c>
      <c r="L852" s="66">
        <v>1</v>
      </c>
      <c r="M852" s="66">
        <v>1</v>
      </c>
      <c r="N852" s="66">
        <v>0</v>
      </c>
      <c r="O852" s="66">
        <v>1</v>
      </c>
      <c r="P852" s="66">
        <v>0</v>
      </c>
      <c r="Q852" s="66">
        <v>0</v>
      </c>
      <c r="R852" s="66">
        <v>1</v>
      </c>
      <c r="S852" s="66">
        <v>0</v>
      </c>
      <c r="T852" s="66">
        <v>0</v>
      </c>
      <c r="U852" s="66">
        <v>1</v>
      </c>
      <c r="V852" s="66">
        <v>0</v>
      </c>
      <c r="W852" s="66">
        <v>1</v>
      </c>
      <c r="X852" s="66">
        <v>1</v>
      </c>
      <c r="Y852" s="66">
        <v>1</v>
      </c>
      <c r="Z852" s="66">
        <v>1</v>
      </c>
      <c r="AA852" s="66">
        <v>0</v>
      </c>
      <c r="AB852" s="66">
        <v>0</v>
      </c>
      <c r="AC852" s="66">
        <v>7</v>
      </c>
      <c r="AD852" s="66">
        <v>1</v>
      </c>
      <c r="AE852" s="66">
        <v>0</v>
      </c>
      <c r="AF852" s="66">
        <v>0</v>
      </c>
      <c r="AG852" s="66" t="str">
        <f>VLOOKUP(BHRAF201920[[#This Row],[OrgID]],'Practice Panel'!$A$14:$F$129,4,FALSE)</f>
        <v>Redbridge</v>
      </c>
      <c r="AH852" s="66" t="str">
        <f>VLOOKUP(BHRAF201920[[#This Row],[OrgID]],'Practice Panel'!$A$14:$F$129,6,FALSE)</f>
        <v>Seven Kings</v>
      </c>
    </row>
    <row r="853" spans="1:34" x14ac:dyDescent="0.25">
      <c r="A853" s="1" t="s">
        <v>369</v>
      </c>
      <c r="B853" s="65">
        <v>44228</v>
      </c>
      <c r="C853" s="65">
        <v>44229</v>
      </c>
      <c r="D853" s="1" t="s">
        <v>328</v>
      </c>
      <c r="E853" s="66">
        <v>2205</v>
      </c>
      <c r="F853" s="66">
        <v>64</v>
      </c>
      <c r="G853" s="66">
        <v>63</v>
      </c>
      <c r="H853" s="1">
        <v>1</v>
      </c>
      <c r="I853" s="66">
        <v>0</v>
      </c>
      <c r="J853" s="66">
        <v>1</v>
      </c>
      <c r="K853" s="66">
        <v>0</v>
      </c>
      <c r="L853" s="66">
        <v>1</v>
      </c>
      <c r="M853" s="66">
        <v>1</v>
      </c>
      <c r="N853" s="66">
        <v>0</v>
      </c>
      <c r="O853" s="66">
        <v>1</v>
      </c>
      <c r="P853" s="66">
        <v>0</v>
      </c>
      <c r="Q853" s="66">
        <v>0</v>
      </c>
      <c r="R853" s="66">
        <v>1</v>
      </c>
      <c r="S853" s="66">
        <v>0</v>
      </c>
      <c r="T853" s="66">
        <v>0</v>
      </c>
      <c r="U853" s="66">
        <v>0</v>
      </c>
      <c r="V853" s="66">
        <v>0</v>
      </c>
      <c r="W853" s="66">
        <v>1</v>
      </c>
      <c r="X853" s="66">
        <v>0</v>
      </c>
      <c r="Y853" s="66">
        <v>0</v>
      </c>
      <c r="Z853" s="66">
        <v>0</v>
      </c>
      <c r="AA853" s="66">
        <v>0</v>
      </c>
      <c r="AB853" s="66">
        <v>0</v>
      </c>
      <c r="AC853" s="66">
        <v>6</v>
      </c>
      <c r="AD853" s="66">
        <v>0</v>
      </c>
      <c r="AE853" s="66">
        <v>0</v>
      </c>
      <c r="AF853" s="66">
        <v>0</v>
      </c>
      <c r="AG853" s="66" t="str">
        <f>VLOOKUP(BHRAF201920[[#This Row],[OrgID]],'Practice Panel'!$A$14:$F$129,4,FALSE)</f>
        <v>Havering</v>
      </c>
      <c r="AH853" s="66" t="str">
        <f>VLOOKUP(BHRAF201920[[#This Row],[OrgID]],'Practice Panel'!$A$14:$F$129,6,FALSE)</f>
        <v>Havering North</v>
      </c>
    </row>
    <row r="854" spans="1:34" x14ac:dyDescent="0.25">
      <c r="A854" s="1" t="s">
        <v>369</v>
      </c>
      <c r="B854" s="65">
        <v>44228</v>
      </c>
      <c r="C854" s="65">
        <v>44229</v>
      </c>
      <c r="D854" s="1" t="s">
        <v>111</v>
      </c>
      <c r="E854" s="66">
        <v>6738</v>
      </c>
      <c r="F854" s="66">
        <v>218</v>
      </c>
      <c r="G854" s="66">
        <v>190</v>
      </c>
      <c r="H854" s="1">
        <v>28</v>
      </c>
      <c r="I854" s="66">
        <v>0</v>
      </c>
      <c r="J854" s="66">
        <v>1</v>
      </c>
      <c r="K854" s="66">
        <v>0</v>
      </c>
      <c r="L854" s="66">
        <v>0</v>
      </c>
      <c r="M854" s="66">
        <v>1</v>
      </c>
      <c r="N854" s="66">
        <v>0</v>
      </c>
      <c r="O854" s="66">
        <v>1</v>
      </c>
      <c r="P854" s="66">
        <v>0</v>
      </c>
      <c r="Q854" s="66">
        <v>0</v>
      </c>
      <c r="R854" s="66">
        <v>1</v>
      </c>
      <c r="S854" s="66">
        <v>0</v>
      </c>
      <c r="T854" s="66">
        <v>0</v>
      </c>
      <c r="U854" s="66">
        <v>5</v>
      </c>
      <c r="V854" s="66">
        <v>1</v>
      </c>
      <c r="W854" s="66">
        <v>1</v>
      </c>
      <c r="X854" s="66">
        <v>1</v>
      </c>
      <c r="Y854" s="66">
        <v>1</v>
      </c>
      <c r="Z854" s="66">
        <v>1</v>
      </c>
      <c r="AA854" s="66">
        <v>0</v>
      </c>
      <c r="AB854" s="66">
        <v>0</v>
      </c>
      <c r="AC854" s="66">
        <v>12</v>
      </c>
      <c r="AD854" s="66">
        <v>0</v>
      </c>
      <c r="AE854" s="66">
        <v>1</v>
      </c>
      <c r="AF854" s="66">
        <v>0</v>
      </c>
      <c r="AG854" s="66" t="str">
        <f>VLOOKUP(BHRAF201920[[#This Row],[OrgID]],'Practice Panel'!$A$14:$F$129,4,FALSE)</f>
        <v>Redbridge</v>
      </c>
      <c r="AH854" s="66" t="str">
        <f>VLOOKUP(BHRAF201920[[#This Row],[OrgID]],'Practice Panel'!$A$14:$F$129,6,FALSE)</f>
        <v>NewCross Alliance</v>
      </c>
    </row>
    <row r="855" spans="1:34" x14ac:dyDescent="0.25">
      <c r="A855" s="1" t="s">
        <v>369</v>
      </c>
      <c r="B855" s="65">
        <v>44228</v>
      </c>
      <c r="C855" s="65">
        <v>44229</v>
      </c>
      <c r="D855" s="1" t="s">
        <v>237</v>
      </c>
      <c r="E855" s="66">
        <v>1814</v>
      </c>
      <c r="F855" s="66">
        <v>42</v>
      </c>
      <c r="G855" s="66">
        <v>40</v>
      </c>
      <c r="H855" s="1">
        <v>2</v>
      </c>
      <c r="I855" s="66">
        <v>0</v>
      </c>
      <c r="J855" s="66">
        <v>1</v>
      </c>
      <c r="K855" s="66">
        <v>0</v>
      </c>
      <c r="L855" s="66">
        <v>0</v>
      </c>
      <c r="M855" s="66">
        <v>0</v>
      </c>
      <c r="N855" s="66">
        <v>0</v>
      </c>
      <c r="O855" s="66">
        <v>1</v>
      </c>
      <c r="P855" s="66">
        <v>0</v>
      </c>
      <c r="Q855" s="66">
        <v>1</v>
      </c>
      <c r="R855" s="66">
        <v>1</v>
      </c>
      <c r="S855" s="66">
        <v>0</v>
      </c>
      <c r="T855" s="66">
        <v>0</v>
      </c>
      <c r="U855" s="66">
        <v>0</v>
      </c>
      <c r="V855" s="66">
        <v>0</v>
      </c>
      <c r="W855" s="66">
        <v>0</v>
      </c>
      <c r="X855" s="66">
        <v>0</v>
      </c>
      <c r="Y855" s="66">
        <v>0</v>
      </c>
      <c r="Z855" s="66">
        <v>0</v>
      </c>
      <c r="AA855" s="66">
        <v>0</v>
      </c>
      <c r="AB855" s="66">
        <v>0</v>
      </c>
      <c r="AC855" s="66">
        <v>6</v>
      </c>
      <c r="AD855" s="66">
        <v>0</v>
      </c>
      <c r="AE855" s="66">
        <v>0</v>
      </c>
      <c r="AF855" s="66">
        <v>0</v>
      </c>
      <c r="AG855" s="66" t="str">
        <f>VLOOKUP(BHRAF201920[[#This Row],[OrgID]],'Practice Panel'!$A$14:$F$129,4,FALSE)</f>
        <v>Barking</v>
      </c>
      <c r="AH855" s="66" t="str">
        <f>VLOOKUP(BHRAF201920[[#This Row],[OrgID]],'Practice Panel'!$A$14:$F$129,6,FALSE)</f>
        <v>West</v>
      </c>
    </row>
    <row r="856" spans="1:34" x14ac:dyDescent="0.25">
      <c r="A856" s="1" t="s">
        <v>369</v>
      </c>
      <c r="B856" s="65">
        <v>44228</v>
      </c>
      <c r="C856" s="65">
        <v>44229</v>
      </c>
      <c r="D856" s="1" t="s">
        <v>272</v>
      </c>
      <c r="E856" s="66">
        <v>734</v>
      </c>
      <c r="F856" s="66">
        <v>16</v>
      </c>
      <c r="G856" s="66">
        <v>16</v>
      </c>
      <c r="H856" s="1">
        <v>0</v>
      </c>
      <c r="I856" s="66">
        <v>0</v>
      </c>
      <c r="J856" s="66">
        <v>0</v>
      </c>
      <c r="K856" s="66">
        <v>0</v>
      </c>
      <c r="L856" s="66">
        <v>0</v>
      </c>
      <c r="M856" s="66">
        <v>0</v>
      </c>
      <c r="N856" s="66">
        <v>0</v>
      </c>
      <c r="O856" s="66">
        <v>0</v>
      </c>
      <c r="P856" s="66">
        <v>0</v>
      </c>
      <c r="Q856" s="66">
        <v>0</v>
      </c>
      <c r="R856" s="66">
        <v>0</v>
      </c>
      <c r="S856" s="66">
        <v>0</v>
      </c>
      <c r="T856" s="66">
        <v>0</v>
      </c>
      <c r="U856" s="66">
        <v>1</v>
      </c>
      <c r="V856" s="66">
        <v>0</v>
      </c>
      <c r="W856" s="66">
        <v>0</v>
      </c>
      <c r="X856" s="66">
        <v>0</v>
      </c>
      <c r="Y856" s="66">
        <v>0</v>
      </c>
      <c r="Z856" s="66">
        <v>0</v>
      </c>
      <c r="AA856" s="66">
        <v>0</v>
      </c>
      <c r="AB856" s="66">
        <v>0</v>
      </c>
      <c r="AC856" s="66">
        <v>1</v>
      </c>
      <c r="AD856" s="66">
        <v>0</v>
      </c>
      <c r="AE856" s="66">
        <v>0</v>
      </c>
      <c r="AF856" s="66">
        <v>0</v>
      </c>
      <c r="AG856" s="66" t="str">
        <f>VLOOKUP(BHRAF201920[[#This Row],[OrgID]],'Practice Panel'!$A$14:$F$129,4,FALSE)</f>
        <v>Barking</v>
      </c>
      <c r="AH856" s="66" t="str">
        <f>VLOOKUP(BHRAF201920[[#This Row],[OrgID]],'Practice Panel'!$A$14:$F$129,6,FALSE)</f>
        <v>North</v>
      </c>
    </row>
    <row r="857" spans="1:34" x14ac:dyDescent="0.25">
      <c r="A857" s="1" t="s">
        <v>369</v>
      </c>
      <c r="B857" s="65">
        <v>44228</v>
      </c>
      <c r="C857" s="65">
        <v>44229</v>
      </c>
      <c r="D857" s="1" t="s">
        <v>250</v>
      </c>
      <c r="E857" s="66">
        <v>1923</v>
      </c>
      <c r="F857" s="66">
        <v>14</v>
      </c>
      <c r="G857" s="66">
        <v>14</v>
      </c>
      <c r="H857" s="1">
        <v>0</v>
      </c>
      <c r="I857" s="66">
        <v>0</v>
      </c>
      <c r="J857" s="66">
        <v>0</v>
      </c>
      <c r="K857" s="66">
        <v>0</v>
      </c>
      <c r="L857" s="66">
        <v>0</v>
      </c>
      <c r="M857" s="66">
        <v>0</v>
      </c>
      <c r="N857" s="66">
        <v>0</v>
      </c>
      <c r="O857" s="66">
        <v>0</v>
      </c>
      <c r="P857" s="66">
        <v>0</v>
      </c>
      <c r="Q857" s="66">
        <v>0</v>
      </c>
      <c r="R857" s="66">
        <v>0</v>
      </c>
      <c r="S857" s="66">
        <v>0</v>
      </c>
      <c r="T857" s="66">
        <v>0</v>
      </c>
      <c r="U857" s="66">
        <v>2</v>
      </c>
      <c r="V857" s="66">
        <v>0</v>
      </c>
      <c r="W857" s="66">
        <v>0</v>
      </c>
      <c r="X857" s="66">
        <v>0</v>
      </c>
      <c r="Y857" s="66">
        <v>0</v>
      </c>
      <c r="Z857" s="66">
        <v>0</v>
      </c>
      <c r="AA857" s="66">
        <v>0</v>
      </c>
      <c r="AB857" s="66">
        <v>0</v>
      </c>
      <c r="AC857" s="66">
        <v>3</v>
      </c>
      <c r="AD857" s="66">
        <v>0</v>
      </c>
      <c r="AE857" s="66">
        <v>0</v>
      </c>
      <c r="AF857" s="66">
        <v>0</v>
      </c>
      <c r="AG857" s="66" t="str">
        <f>VLOOKUP(BHRAF201920[[#This Row],[OrgID]],'Practice Panel'!$A$14:$F$129,4,FALSE)</f>
        <v>Barking</v>
      </c>
      <c r="AH857" s="66" t="str">
        <f>VLOOKUP(BHRAF201920[[#This Row],[OrgID]],'Practice Panel'!$A$14:$F$129,6,FALSE)</f>
        <v>West One</v>
      </c>
    </row>
    <row r="858" spans="1:34" x14ac:dyDescent="0.25">
      <c r="A858" s="1" t="s">
        <v>369</v>
      </c>
      <c r="B858" s="65">
        <v>44228</v>
      </c>
      <c r="C858" s="65">
        <v>44229</v>
      </c>
      <c r="D858" s="1" t="s">
        <v>234</v>
      </c>
      <c r="E858" s="66">
        <v>3224</v>
      </c>
      <c r="F858" s="66">
        <v>54</v>
      </c>
      <c r="G858" s="66">
        <v>54</v>
      </c>
      <c r="H858" s="1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1</v>
      </c>
      <c r="V858" s="66">
        <v>0</v>
      </c>
      <c r="W858" s="66">
        <v>0</v>
      </c>
      <c r="X858" s="66">
        <v>0</v>
      </c>
      <c r="Y858" s="66">
        <v>0</v>
      </c>
      <c r="Z858" s="66">
        <v>0</v>
      </c>
      <c r="AA858" s="66">
        <v>0</v>
      </c>
      <c r="AB858" s="66">
        <v>0</v>
      </c>
      <c r="AC858" s="66">
        <v>13</v>
      </c>
      <c r="AD858" s="66">
        <v>0</v>
      </c>
      <c r="AE858" s="66">
        <v>0</v>
      </c>
      <c r="AF858" s="66">
        <v>0</v>
      </c>
      <c r="AG858" s="66" t="str">
        <f>VLOOKUP(BHRAF201920[[#This Row],[OrgID]],'Practice Panel'!$A$14:$F$129,4,FALSE)</f>
        <v>Barking</v>
      </c>
      <c r="AH858" s="66" t="str">
        <f>VLOOKUP(BHRAF201920[[#This Row],[OrgID]],'Practice Panel'!$A$14:$F$129,6,FALSE)</f>
        <v>West</v>
      </c>
    </row>
    <row r="859" spans="1:34" x14ac:dyDescent="0.25">
      <c r="A859" s="1" t="s">
        <v>369</v>
      </c>
      <c r="B859" s="65">
        <v>44228</v>
      </c>
      <c r="C859" s="65">
        <v>44229</v>
      </c>
      <c r="D859" s="1" t="s">
        <v>352</v>
      </c>
      <c r="E859" s="66">
        <v>1555</v>
      </c>
      <c r="F859" s="66">
        <v>53</v>
      </c>
      <c r="G859" s="66">
        <v>53</v>
      </c>
      <c r="H859" s="1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1</v>
      </c>
      <c r="V859" s="66">
        <v>0</v>
      </c>
      <c r="W859" s="66">
        <v>0</v>
      </c>
      <c r="X859" s="66">
        <v>0</v>
      </c>
      <c r="Y859" s="66">
        <v>0</v>
      </c>
      <c r="Z859" s="66">
        <v>0</v>
      </c>
      <c r="AA859" s="66">
        <v>0</v>
      </c>
      <c r="AB859" s="66">
        <v>0</v>
      </c>
      <c r="AC859" s="66">
        <v>2</v>
      </c>
      <c r="AD859" s="66">
        <v>0</v>
      </c>
      <c r="AE859" s="66">
        <v>0</v>
      </c>
      <c r="AF859" s="66">
        <v>0</v>
      </c>
      <c r="AG859" s="66" t="str">
        <f>VLOOKUP(BHRAF201920[[#This Row],[OrgID]],'Practice Panel'!$A$14:$F$129,4,FALSE)</f>
        <v>Havering</v>
      </c>
      <c r="AH859" s="66" t="str">
        <f>VLOOKUP(BHRAF201920[[#This Row],[OrgID]],'Practice Panel'!$A$14:$F$129,6,FALSE)</f>
        <v>Havering South</v>
      </c>
    </row>
    <row r="860" spans="1:34" x14ac:dyDescent="0.25">
      <c r="A860" s="1" t="s">
        <v>369</v>
      </c>
      <c r="B860" s="65">
        <v>44228</v>
      </c>
      <c r="C860" s="65">
        <v>44229</v>
      </c>
      <c r="D860" s="1" t="s">
        <v>286</v>
      </c>
      <c r="E860" s="66">
        <v>1614</v>
      </c>
      <c r="F860" s="66">
        <v>11</v>
      </c>
      <c r="G860" s="66">
        <v>11</v>
      </c>
      <c r="H860" s="1">
        <v>0</v>
      </c>
      <c r="I860" s="66">
        <v>0</v>
      </c>
      <c r="J860" s="66">
        <v>0</v>
      </c>
      <c r="K860" s="66">
        <v>0</v>
      </c>
      <c r="L860" s="66">
        <v>0</v>
      </c>
      <c r="M860" s="66">
        <v>0</v>
      </c>
      <c r="N860" s="66">
        <v>0</v>
      </c>
      <c r="O860" s="66">
        <v>0</v>
      </c>
      <c r="P860" s="66">
        <v>0</v>
      </c>
      <c r="Q860" s="66">
        <v>0</v>
      </c>
      <c r="R860" s="66">
        <v>0</v>
      </c>
      <c r="S860" s="66">
        <v>0</v>
      </c>
      <c r="T860" s="66">
        <v>0</v>
      </c>
      <c r="U860" s="66">
        <v>1</v>
      </c>
      <c r="V860" s="66">
        <v>0</v>
      </c>
      <c r="W860" s="66">
        <v>0</v>
      </c>
      <c r="X860" s="66">
        <v>0</v>
      </c>
      <c r="Y860" s="66">
        <v>0</v>
      </c>
      <c r="Z860" s="66">
        <v>0</v>
      </c>
      <c r="AA860" s="66">
        <v>0</v>
      </c>
      <c r="AB860" s="66">
        <v>0</v>
      </c>
      <c r="AC860" s="66">
        <v>11</v>
      </c>
      <c r="AD860" s="66">
        <v>0</v>
      </c>
      <c r="AE860" s="66">
        <v>0</v>
      </c>
      <c r="AF860" s="66">
        <v>0</v>
      </c>
      <c r="AG860" s="66" t="str">
        <f>VLOOKUP(BHRAF201920[[#This Row],[OrgID]],'Practice Panel'!$A$14:$F$129,4,FALSE)</f>
        <v>Havering</v>
      </c>
      <c r="AH860" s="66" t="str">
        <f>VLOOKUP(BHRAF201920[[#This Row],[OrgID]],'Practice Panel'!$A$14:$F$129,6,FALSE)</f>
        <v>Havering Crest</v>
      </c>
    </row>
    <row r="861" spans="1:34" x14ac:dyDescent="0.25">
      <c r="A861" s="1" t="s">
        <v>369</v>
      </c>
      <c r="B861" s="65">
        <v>44228</v>
      </c>
      <c r="C861" s="65">
        <v>44229</v>
      </c>
      <c r="D861" s="1" t="s">
        <v>266</v>
      </c>
      <c r="E861" s="66">
        <v>5380</v>
      </c>
      <c r="F861" s="66">
        <v>15</v>
      </c>
      <c r="G861" s="66">
        <v>15</v>
      </c>
      <c r="H861" s="1">
        <v>0</v>
      </c>
      <c r="I861" s="66">
        <v>0</v>
      </c>
      <c r="J861" s="66">
        <v>0</v>
      </c>
      <c r="K861" s="66">
        <v>0</v>
      </c>
      <c r="L861" s="66">
        <v>0</v>
      </c>
      <c r="M861" s="66">
        <v>0</v>
      </c>
      <c r="N861" s="66">
        <v>0</v>
      </c>
      <c r="O861" s="66">
        <v>0</v>
      </c>
      <c r="P861" s="66">
        <v>0</v>
      </c>
      <c r="Q861" s="66">
        <v>0</v>
      </c>
      <c r="R861" s="66">
        <v>0</v>
      </c>
      <c r="S861" s="66">
        <v>0</v>
      </c>
      <c r="T861" s="66">
        <v>0</v>
      </c>
      <c r="U861" s="66">
        <v>1</v>
      </c>
      <c r="V861" s="66">
        <v>0</v>
      </c>
      <c r="W861" s="66">
        <v>0</v>
      </c>
      <c r="X861" s="66">
        <v>0</v>
      </c>
      <c r="Y861" s="66">
        <v>0</v>
      </c>
      <c r="Z861" s="66">
        <v>0</v>
      </c>
      <c r="AA861" s="66">
        <v>0</v>
      </c>
      <c r="AB861" s="66">
        <v>0</v>
      </c>
      <c r="AC861" s="66">
        <v>6</v>
      </c>
      <c r="AD861" s="66">
        <v>0</v>
      </c>
      <c r="AE861" s="66">
        <v>0</v>
      </c>
      <c r="AF861" s="66">
        <v>0</v>
      </c>
      <c r="AG861" s="66" t="str">
        <f>VLOOKUP(BHRAF201920[[#This Row],[OrgID]],'Practice Panel'!$A$14:$F$129,4,FALSE)</f>
        <v>Barking</v>
      </c>
      <c r="AH861" s="66" t="str">
        <f>VLOOKUP(BHRAF201920[[#This Row],[OrgID]],'Practice Panel'!$A$14:$F$129,6,FALSE)</f>
        <v>North</v>
      </c>
    </row>
    <row r="862" spans="1:34" x14ac:dyDescent="0.25">
      <c r="A862" s="1" t="s">
        <v>369</v>
      </c>
      <c r="B862" s="65">
        <v>44228</v>
      </c>
      <c r="C862" s="65">
        <v>44229</v>
      </c>
      <c r="D862" s="1" t="s">
        <v>290</v>
      </c>
      <c r="E862" s="66">
        <v>2796</v>
      </c>
      <c r="F862" s="66">
        <v>67</v>
      </c>
      <c r="G862" s="66">
        <v>66</v>
      </c>
      <c r="H862" s="1">
        <v>1</v>
      </c>
      <c r="I862" s="66">
        <v>0</v>
      </c>
      <c r="J862" s="66">
        <v>0</v>
      </c>
      <c r="K862" s="66">
        <v>0</v>
      </c>
      <c r="L862" s="66">
        <v>0</v>
      </c>
      <c r="M862" s="66">
        <v>0</v>
      </c>
      <c r="N862" s="66">
        <v>0</v>
      </c>
      <c r="O862" s="66">
        <v>0</v>
      </c>
      <c r="P862" s="66">
        <v>0</v>
      </c>
      <c r="Q862" s="66">
        <v>0</v>
      </c>
      <c r="R862" s="66">
        <v>0</v>
      </c>
      <c r="S862" s="66">
        <v>0</v>
      </c>
      <c r="T862" s="66">
        <v>0</v>
      </c>
      <c r="U862" s="66">
        <v>2</v>
      </c>
      <c r="V862" s="66">
        <v>0</v>
      </c>
      <c r="W862" s="66">
        <v>0</v>
      </c>
      <c r="X862" s="66">
        <v>0</v>
      </c>
      <c r="Y862" s="66">
        <v>0</v>
      </c>
      <c r="Z862" s="66">
        <v>0</v>
      </c>
      <c r="AA862" s="66">
        <v>0</v>
      </c>
      <c r="AB862" s="66">
        <v>0</v>
      </c>
      <c r="AC862" s="66">
        <v>6</v>
      </c>
      <c r="AD862" s="66">
        <v>0</v>
      </c>
      <c r="AE862" s="66">
        <v>0</v>
      </c>
      <c r="AF862" s="66">
        <v>0</v>
      </c>
      <c r="AG862" s="66" t="str">
        <f>VLOOKUP(BHRAF201920[[#This Row],[OrgID]],'Practice Panel'!$A$14:$F$129,4,FALSE)</f>
        <v>Havering</v>
      </c>
      <c r="AH862" s="66" t="str">
        <f>VLOOKUP(BHRAF201920[[#This Row],[OrgID]],'Practice Panel'!$A$14:$F$129,6,FALSE)</f>
        <v>Havering Crest</v>
      </c>
    </row>
    <row r="863" spans="1:34" x14ac:dyDescent="0.25">
      <c r="A863" s="1" t="s">
        <v>369</v>
      </c>
      <c r="B863" s="65">
        <v>44228</v>
      </c>
      <c r="C863" s="65">
        <v>44229</v>
      </c>
      <c r="D863" s="1" t="s">
        <v>278</v>
      </c>
      <c r="E863" s="66">
        <v>4876</v>
      </c>
      <c r="F863" s="66">
        <v>165</v>
      </c>
      <c r="G863" s="66">
        <v>161</v>
      </c>
      <c r="H863" s="1">
        <v>4</v>
      </c>
      <c r="I863" s="66">
        <v>0</v>
      </c>
      <c r="J863" s="66">
        <v>0</v>
      </c>
      <c r="K863" s="66">
        <v>0</v>
      </c>
      <c r="L863" s="66">
        <v>0</v>
      </c>
      <c r="M863" s="66">
        <v>0</v>
      </c>
      <c r="N863" s="66">
        <v>0</v>
      </c>
      <c r="O863" s="66">
        <v>0</v>
      </c>
      <c r="P863" s="66">
        <v>0</v>
      </c>
      <c r="Q863" s="66">
        <v>0</v>
      </c>
      <c r="R863" s="66">
        <v>0</v>
      </c>
      <c r="S863" s="66">
        <v>0</v>
      </c>
      <c r="T863" s="66">
        <v>0</v>
      </c>
      <c r="U863" s="66">
        <v>1</v>
      </c>
      <c r="V863" s="66">
        <v>1</v>
      </c>
      <c r="W863" s="66">
        <v>0</v>
      </c>
      <c r="X863" s="66">
        <v>0</v>
      </c>
      <c r="Y863" s="66">
        <v>0</v>
      </c>
      <c r="Z863" s="66">
        <v>0</v>
      </c>
      <c r="AA863" s="66">
        <v>0</v>
      </c>
      <c r="AB863" s="66">
        <v>0</v>
      </c>
      <c r="AC863" s="66">
        <v>14</v>
      </c>
      <c r="AD863" s="66">
        <v>0</v>
      </c>
      <c r="AE863" s="66">
        <v>1</v>
      </c>
      <c r="AF863" s="66">
        <v>0</v>
      </c>
      <c r="AG863" s="66" t="str">
        <f>VLOOKUP(BHRAF201920[[#This Row],[OrgID]],'Practice Panel'!$A$14:$F$129,4,FALSE)</f>
        <v>Barking</v>
      </c>
      <c r="AH863" s="66" t="str">
        <f>VLOOKUP(BHRAF201920[[#This Row],[OrgID]],'Practice Panel'!$A$14:$F$129,6,FALSE)</f>
        <v>Central</v>
      </c>
    </row>
    <row r="864" spans="1:34" x14ac:dyDescent="0.25">
      <c r="A864" s="1" t="s">
        <v>369</v>
      </c>
      <c r="B864" s="65">
        <v>44228</v>
      </c>
      <c r="C864" s="65">
        <v>44229</v>
      </c>
      <c r="D864" s="1" t="s">
        <v>336</v>
      </c>
      <c r="E864" s="66">
        <v>4198</v>
      </c>
      <c r="F864" s="66">
        <v>56</v>
      </c>
      <c r="G864" s="66">
        <v>55</v>
      </c>
      <c r="H864" s="1">
        <v>1</v>
      </c>
      <c r="I864" s="66">
        <v>0</v>
      </c>
      <c r="J864" s="66">
        <v>0</v>
      </c>
      <c r="K864" s="66">
        <v>0</v>
      </c>
      <c r="L864" s="66">
        <v>0</v>
      </c>
      <c r="M864" s="66">
        <v>0</v>
      </c>
      <c r="N864" s="66">
        <v>0</v>
      </c>
      <c r="O864" s="66">
        <v>0</v>
      </c>
      <c r="P864" s="66">
        <v>0</v>
      </c>
      <c r="Q864" s="66">
        <v>0</v>
      </c>
      <c r="R864" s="66">
        <v>0</v>
      </c>
      <c r="S864" s="66">
        <v>0</v>
      </c>
      <c r="T864" s="66">
        <v>0</v>
      </c>
      <c r="U864" s="66">
        <v>4</v>
      </c>
      <c r="V864" s="66">
        <v>0</v>
      </c>
      <c r="W864" s="66">
        <v>0</v>
      </c>
      <c r="X864" s="66">
        <v>0</v>
      </c>
      <c r="Y864" s="66">
        <v>0</v>
      </c>
      <c r="Z864" s="66">
        <v>0</v>
      </c>
      <c r="AA864" s="66">
        <v>0</v>
      </c>
      <c r="AB864" s="66">
        <v>0</v>
      </c>
      <c r="AC864" s="66">
        <v>16</v>
      </c>
      <c r="AD864" s="66">
        <v>0</v>
      </c>
      <c r="AE864" s="66">
        <v>0</v>
      </c>
      <c r="AF864" s="66">
        <v>0</v>
      </c>
      <c r="AG864" s="66" t="str">
        <f>VLOOKUP(BHRAF201920[[#This Row],[OrgID]],'Practice Panel'!$A$14:$F$129,4,FALSE)</f>
        <v>Havering</v>
      </c>
      <c r="AH864" s="66" t="str">
        <f>VLOOKUP(BHRAF201920[[#This Row],[OrgID]],'Practice Panel'!$A$14:$F$129,6,FALSE)</f>
        <v>Havering South</v>
      </c>
    </row>
    <row r="865" spans="1:34" x14ac:dyDescent="0.25">
      <c r="A865" s="1" t="s">
        <v>369</v>
      </c>
      <c r="B865" s="65">
        <v>44228</v>
      </c>
      <c r="C865" s="65">
        <v>44229</v>
      </c>
      <c r="D865" s="1" t="s">
        <v>320</v>
      </c>
      <c r="E865" s="66">
        <v>4793</v>
      </c>
      <c r="F865" s="66">
        <v>41</v>
      </c>
      <c r="G865" s="66">
        <v>37</v>
      </c>
      <c r="H865" s="1">
        <v>4</v>
      </c>
      <c r="I865" s="66">
        <v>1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3</v>
      </c>
      <c r="V865" s="66">
        <v>0</v>
      </c>
      <c r="W865" s="66">
        <v>0</v>
      </c>
      <c r="X865" s="66">
        <v>0</v>
      </c>
      <c r="Y865" s="66">
        <v>0</v>
      </c>
      <c r="Z865" s="66">
        <v>0</v>
      </c>
      <c r="AA865" s="66">
        <v>0</v>
      </c>
      <c r="AB865" s="66">
        <v>0</v>
      </c>
      <c r="AC865" s="66">
        <v>32</v>
      </c>
      <c r="AD865" s="66">
        <v>0</v>
      </c>
      <c r="AE865" s="66">
        <v>0</v>
      </c>
      <c r="AF865" s="66">
        <v>0</v>
      </c>
      <c r="AG865" s="66" t="str">
        <f>VLOOKUP(BHRAF201920[[#This Row],[OrgID]],'Practice Panel'!$A$14:$F$129,4,FALSE)</f>
        <v>Havering</v>
      </c>
      <c r="AH865" s="66" t="str">
        <f>VLOOKUP(BHRAF201920[[#This Row],[OrgID]],'Practice Panel'!$A$14:$F$129,6,FALSE)</f>
        <v>Havering North</v>
      </c>
    </row>
    <row r="866" spans="1:34" x14ac:dyDescent="0.25">
      <c r="A866" s="1" t="s">
        <v>369</v>
      </c>
      <c r="B866" s="65">
        <v>44228</v>
      </c>
      <c r="C866" s="65">
        <v>44229</v>
      </c>
      <c r="D866" s="1" t="s">
        <v>338</v>
      </c>
      <c r="E866" s="66">
        <v>6120</v>
      </c>
      <c r="F866" s="66">
        <v>105</v>
      </c>
      <c r="G866" s="66">
        <v>105</v>
      </c>
      <c r="H866" s="1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9</v>
      </c>
      <c r="V866" s="66">
        <v>3</v>
      </c>
      <c r="W866" s="66">
        <v>0</v>
      </c>
      <c r="X866" s="66">
        <v>0</v>
      </c>
      <c r="Y866" s="66">
        <v>0</v>
      </c>
      <c r="Z866" s="66">
        <v>0</v>
      </c>
      <c r="AA866" s="66">
        <v>0</v>
      </c>
      <c r="AB866" s="66">
        <v>0</v>
      </c>
      <c r="AC866" s="66">
        <v>32</v>
      </c>
      <c r="AD866" s="66">
        <v>0</v>
      </c>
      <c r="AE866" s="66">
        <v>3</v>
      </c>
      <c r="AF866" s="66">
        <v>0</v>
      </c>
      <c r="AG866" s="66" t="str">
        <f>VLOOKUP(BHRAF201920[[#This Row],[OrgID]],'Practice Panel'!$A$14:$F$129,4,FALSE)</f>
        <v>Havering</v>
      </c>
      <c r="AH866" s="66" t="str">
        <f>VLOOKUP(BHRAF201920[[#This Row],[OrgID]],'Practice Panel'!$A$14:$F$129,6,FALSE)</f>
        <v>Havering South</v>
      </c>
    </row>
    <row r="867" spans="1:34" x14ac:dyDescent="0.25">
      <c r="A867" s="1" t="s">
        <v>369</v>
      </c>
      <c r="B867" s="65">
        <v>44228</v>
      </c>
      <c r="C867" s="65">
        <v>44229</v>
      </c>
      <c r="D867" s="1" t="s">
        <v>306</v>
      </c>
      <c r="E867" s="66">
        <v>3598</v>
      </c>
      <c r="F867" s="66">
        <v>15</v>
      </c>
      <c r="G867" s="66">
        <v>15</v>
      </c>
      <c r="H867" s="1">
        <v>0</v>
      </c>
      <c r="I867" s="66">
        <v>0</v>
      </c>
      <c r="J867" s="66">
        <v>0</v>
      </c>
      <c r="K867" s="66">
        <v>0</v>
      </c>
      <c r="L867" s="66">
        <v>0</v>
      </c>
      <c r="M867" s="66">
        <v>0</v>
      </c>
      <c r="N867" s="66">
        <v>0</v>
      </c>
      <c r="O867" s="66">
        <v>0</v>
      </c>
      <c r="P867" s="66">
        <v>0</v>
      </c>
      <c r="Q867" s="66">
        <v>0</v>
      </c>
      <c r="R867" s="66">
        <v>0</v>
      </c>
      <c r="S867" s="66">
        <v>0</v>
      </c>
      <c r="T867" s="66">
        <v>0</v>
      </c>
      <c r="U867" s="66">
        <v>2</v>
      </c>
      <c r="V867" s="66">
        <v>0</v>
      </c>
      <c r="W867" s="66">
        <v>0</v>
      </c>
      <c r="X867" s="66">
        <v>0</v>
      </c>
      <c r="Y867" s="66">
        <v>0</v>
      </c>
      <c r="Z867" s="66">
        <v>0</v>
      </c>
      <c r="AA867" s="66">
        <v>0</v>
      </c>
      <c r="AB867" s="66">
        <v>0</v>
      </c>
      <c r="AC867" s="66">
        <v>14</v>
      </c>
      <c r="AD867" s="66">
        <v>0</v>
      </c>
      <c r="AE867" s="66">
        <v>0</v>
      </c>
      <c r="AF867" s="66">
        <v>0</v>
      </c>
      <c r="AG867" s="66" t="str">
        <f>VLOOKUP(BHRAF201920[[#This Row],[OrgID]],'Practice Panel'!$A$14:$F$129,4,FALSE)</f>
        <v>Havering</v>
      </c>
      <c r="AH867" s="66" t="str">
        <f>VLOOKUP(BHRAF201920[[#This Row],[OrgID]],'Practice Panel'!$A$14:$F$129,6,FALSE)</f>
        <v>Havering North</v>
      </c>
    </row>
    <row r="868" spans="1:34" x14ac:dyDescent="0.25">
      <c r="A868" s="1" t="s">
        <v>369</v>
      </c>
      <c r="B868" s="65">
        <v>44228</v>
      </c>
      <c r="C868" s="65">
        <v>44229</v>
      </c>
      <c r="D868" s="1" t="s">
        <v>326</v>
      </c>
      <c r="E868" s="66">
        <v>5605</v>
      </c>
      <c r="F868" s="66">
        <v>47</v>
      </c>
      <c r="G868" s="66">
        <v>46</v>
      </c>
      <c r="H868" s="1">
        <v>1</v>
      </c>
      <c r="I868" s="66">
        <v>0</v>
      </c>
      <c r="J868" s="66">
        <v>0</v>
      </c>
      <c r="K868" s="66">
        <v>0</v>
      </c>
      <c r="L868" s="66">
        <v>0</v>
      </c>
      <c r="M868" s="66">
        <v>0</v>
      </c>
      <c r="N868" s="66">
        <v>0</v>
      </c>
      <c r="O868" s="66">
        <v>0</v>
      </c>
      <c r="P868" s="66">
        <v>0</v>
      </c>
      <c r="Q868" s="66">
        <v>0</v>
      </c>
      <c r="R868" s="66">
        <v>0</v>
      </c>
      <c r="S868" s="66">
        <v>0</v>
      </c>
      <c r="T868" s="66">
        <v>0</v>
      </c>
      <c r="U868" s="66">
        <v>2</v>
      </c>
      <c r="V868" s="66">
        <v>0</v>
      </c>
      <c r="W868" s="66">
        <v>0</v>
      </c>
      <c r="X868" s="66">
        <v>0</v>
      </c>
      <c r="Y868" s="66">
        <v>0</v>
      </c>
      <c r="Z868" s="66">
        <v>0</v>
      </c>
      <c r="AA868" s="66">
        <v>0</v>
      </c>
      <c r="AB868" s="66">
        <v>0</v>
      </c>
      <c r="AC868" s="66">
        <v>33</v>
      </c>
      <c r="AD868" s="66">
        <v>0</v>
      </c>
      <c r="AE868" s="66">
        <v>0</v>
      </c>
      <c r="AF868" s="66">
        <v>0</v>
      </c>
      <c r="AG868" s="66" t="str">
        <f>VLOOKUP(BHRAF201920[[#This Row],[OrgID]],'Practice Panel'!$A$14:$F$129,4,FALSE)</f>
        <v>Havering</v>
      </c>
      <c r="AH868" s="66" t="str">
        <f>VLOOKUP(BHRAF201920[[#This Row],[OrgID]],'Practice Panel'!$A$14:$F$129,6,FALSE)</f>
        <v>Havering North</v>
      </c>
    </row>
    <row r="869" spans="1:34" x14ac:dyDescent="0.25">
      <c r="A869" s="1" t="s">
        <v>369</v>
      </c>
      <c r="B869" s="65">
        <v>44228</v>
      </c>
      <c r="C869" s="65">
        <v>44229</v>
      </c>
      <c r="D869" s="1" t="s">
        <v>284</v>
      </c>
      <c r="E869" s="66">
        <v>2768</v>
      </c>
      <c r="F869" s="66">
        <v>164</v>
      </c>
      <c r="G869" s="66">
        <v>163</v>
      </c>
      <c r="H869" s="1">
        <v>1</v>
      </c>
      <c r="I869" s="66">
        <v>0</v>
      </c>
      <c r="J869" s="66">
        <v>0</v>
      </c>
      <c r="K869" s="66">
        <v>0</v>
      </c>
      <c r="L869" s="66">
        <v>0</v>
      </c>
      <c r="M869" s="66">
        <v>0</v>
      </c>
      <c r="N869" s="66">
        <v>0</v>
      </c>
      <c r="O869" s="66">
        <v>0</v>
      </c>
      <c r="P869" s="66">
        <v>0</v>
      </c>
      <c r="Q869" s="66">
        <v>0</v>
      </c>
      <c r="R869" s="66">
        <v>0</v>
      </c>
      <c r="S869" s="66">
        <v>0</v>
      </c>
      <c r="T869" s="66">
        <v>0</v>
      </c>
      <c r="U869" s="66">
        <v>3</v>
      </c>
      <c r="V869" s="66">
        <v>0</v>
      </c>
      <c r="W869" s="66">
        <v>0</v>
      </c>
      <c r="X869" s="66">
        <v>0</v>
      </c>
      <c r="Y869" s="66">
        <v>0</v>
      </c>
      <c r="Z869" s="66">
        <v>0</v>
      </c>
      <c r="AA869" s="66">
        <v>0</v>
      </c>
      <c r="AB869" s="66">
        <v>0</v>
      </c>
      <c r="AC869" s="66">
        <v>8</v>
      </c>
      <c r="AD869" s="66">
        <v>0</v>
      </c>
      <c r="AE869" s="66">
        <v>0</v>
      </c>
      <c r="AF869" s="66">
        <v>0</v>
      </c>
      <c r="AG869" s="66" t="str">
        <f>VLOOKUP(BHRAF201920[[#This Row],[OrgID]],'Practice Panel'!$A$14:$F$129,4,FALSE)</f>
        <v>Havering</v>
      </c>
      <c r="AH869" s="66" t="str">
        <f>VLOOKUP(BHRAF201920[[#This Row],[OrgID]],'Practice Panel'!$A$14:$F$129,6,FALSE)</f>
        <v>Havering Crest</v>
      </c>
    </row>
    <row r="870" spans="1:34" x14ac:dyDescent="0.25">
      <c r="A870" s="1" t="s">
        <v>369</v>
      </c>
      <c r="B870" s="65">
        <v>44228</v>
      </c>
      <c r="C870" s="65">
        <v>44229</v>
      </c>
      <c r="D870" s="1" t="s">
        <v>344</v>
      </c>
      <c r="E870" s="66">
        <v>8944</v>
      </c>
      <c r="F870" s="66">
        <v>152</v>
      </c>
      <c r="G870" s="66">
        <v>152</v>
      </c>
      <c r="H870" s="1">
        <v>0</v>
      </c>
      <c r="I870" s="66">
        <v>0</v>
      </c>
      <c r="J870" s="66">
        <v>0</v>
      </c>
      <c r="K870" s="66">
        <v>0</v>
      </c>
      <c r="L870" s="66">
        <v>0</v>
      </c>
      <c r="M870" s="66">
        <v>0</v>
      </c>
      <c r="N870" s="66">
        <v>0</v>
      </c>
      <c r="O870" s="66">
        <v>0</v>
      </c>
      <c r="P870" s="66">
        <v>0</v>
      </c>
      <c r="Q870" s="66">
        <v>0</v>
      </c>
      <c r="R870" s="66">
        <v>0</v>
      </c>
      <c r="S870" s="66">
        <v>0</v>
      </c>
      <c r="T870" s="66">
        <v>0</v>
      </c>
      <c r="U870" s="66">
        <v>5</v>
      </c>
      <c r="V870" s="66">
        <v>1</v>
      </c>
      <c r="W870" s="66">
        <v>0</v>
      </c>
      <c r="X870" s="66">
        <v>0</v>
      </c>
      <c r="Y870" s="66">
        <v>0</v>
      </c>
      <c r="Z870" s="66">
        <v>0</v>
      </c>
      <c r="AA870" s="66">
        <v>0</v>
      </c>
      <c r="AB870" s="66">
        <v>0</v>
      </c>
      <c r="AC870" s="66">
        <v>25</v>
      </c>
      <c r="AD870" s="66">
        <v>0</v>
      </c>
      <c r="AE870" s="66">
        <v>1</v>
      </c>
      <c r="AF870" s="66">
        <v>0</v>
      </c>
      <c r="AG870" s="66" t="str">
        <f>VLOOKUP(BHRAF201920[[#This Row],[OrgID]],'Practice Panel'!$A$14:$F$129,4,FALSE)</f>
        <v>Havering</v>
      </c>
      <c r="AH870" s="66" t="str">
        <f>VLOOKUP(BHRAF201920[[#This Row],[OrgID]],'Practice Panel'!$A$14:$F$129,6,FALSE)</f>
        <v>Havering South</v>
      </c>
    </row>
    <row r="871" spans="1:34" x14ac:dyDescent="0.25">
      <c r="A871" s="1" t="s">
        <v>369</v>
      </c>
      <c r="B871" s="65">
        <v>44228</v>
      </c>
      <c r="C871" s="65">
        <v>44229</v>
      </c>
      <c r="D871" s="1" t="s">
        <v>254</v>
      </c>
      <c r="E871" s="66">
        <v>2297</v>
      </c>
      <c r="F871" s="66">
        <v>47</v>
      </c>
      <c r="G871" s="66">
        <v>46</v>
      </c>
      <c r="H871" s="1">
        <v>1</v>
      </c>
      <c r="I871" s="66">
        <v>0</v>
      </c>
      <c r="J871" s="66">
        <v>0</v>
      </c>
      <c r="K871" s="66">
        <v>0</v>
      </c>
      <c r="L871" s="66">
        <v>0</v>
      </c>
      <c r="M871" s="66">
        <v>0</v>
      </c>
      <c r="N871" s="66">
        <v>0</v>
      </c>
      <c r="O871" s="66">
        <v>0</v>
      </c>
      <c r="P871" s="66">
        <v>0</v>
      </c>
      <c r="Q871" s="66">
        <v>0</v>
      </c>
      <c r="R871" s="66">
        <v>0</v>
      </c>
      <c r="S871" s="66">
        <v>0</v>
      </c>
      <c r="T871" s="66">
        <v>0</v>
      </c>
      <c r="U871" s="66">
        <v>1</v>
      </c>
      <c r="V871" s="66">
        <v>0</v>
      </c>
      <c r="W871" s="66">
        <v>0</v>
      </c>
      <c r="X871" s="66">
        <v>0</v>
      </c>
      <c r="Y871" s="66">
        <v>0</v>
      </c>
      <c r="Z871" s="66">
        <v>0</v>
      </c>
      <c r="AA871" s="66">
        <v>0</v>
      </c>
      <c r="AB871" s="66">
        <v>0</v>
      </c>
      <c r="AC871" s="66">
        <v>9</v>
      </c>
      <c r="AD871" s="66">
        <v>0</v>
      </c>
      <c r="AE871" s="66">
        <v>0</v>
      </c>
      <c r="AF871" s="66">
        <v>0</v>
      </c>
      <c r="AG871" s="66" t="str">
        <f>VLOOKUP(BHRAF201920[[#This Row],[OrgID]],'Practice Panel'!$A$14:$F$129,4,FALSE)</f>
        <v>Barking</v>
      </c>
      <c r="AH871" s="66" t="str">
        <f>VLOOKUP(BHRAF201920[[#This Row],[OrgID]],'Practice Panel'!$A$14:$F$129,6,FALSE)</f>
        <v>West One</v>
      </c>
    </row>
    <row r="872" spans="1:34" x14ac:dyDescent="0.25">
      <c r="A872" s="1" t="s">
        <v>369</v>
      </c>
      <c r="B872" s="65">
        <v>44228</v>
      </c>
      <c r="C872" s="65">
        <v>44229</v>
      </c>
      <c r="D872" s="1" t="s">
        <v>108</v>
      </c>
      <c r="E872" s="66">
        <v>1067</v>
      </c>
      <c r="F872" s="66">
        <v>8</v>
      </c>
      <c r="G872" s="66">
        <v>8</v>
      </c>
      <c r="H872" s="1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1</v>
      </c>
      <c r="V872" s="66">
        <v>0</v>
      </c>
      <c r="W872" s="66">
        <v>0</v>
      </c>
      <c r="X872" s="66">
        <v>0</v>
      </c>
      <c r="Y872" s="66">
        <v>0</v>
      </c>
      <c r="Z872" s="66">
        <v>0</v>
      </c>
      <c r="AA872" s="66">
        <v>0</v>
      </c>
      <c r="AB872" s="66">
        <v>0</v>
      </c>
      <c r="AC872" s="66">
        <v>5</v>
      </c>
      <c r="AD872" s="66">
        <v>0</v>
      </c>
      <c r="AE872" s="66">
        <v>0</v>
      </c>
      <c r="AF872" s="66">
        <v>0</v>
      </c>
      <c r="AG872" s="66" t="str">
        <f>VLOOKUP(BHRAF201920[[#This Row],[OrgID]],'Practice Panel'!$A$14:$F$129,4,FALSE)</f>
        <v>Redbridge</v>
      </c>
      <c r="AH872" s="66" t="str">
        <f>VLOOKUP(BHRAF201920[[#This Row],[OrgID]],'Practice Panel'!$A$14:$F$129,6,FALSE)</f>
        <v>Fairlop</v>
      </c>
    </row>
    <row r="873" spans="1:34" x14ac:dyDescent="0.25">
      <c r="A873" s="1" t="s">
        <v>369</v>
      </c>
      <c r="B873" s="65">
        <v>44228</v>
      </c>
      <c r="C873" s="65">
        <v>44229</v>
      </c>
      <c r="D873" s="1" t="s">
        <v>47</v>
      </c>
      <c r="E873" s="66">
        <v>1110</v>
      </c>
      <c r="F873" s="66">
        <v>6</v>
      </c>
      <c r="G873" s="66">
        <v>6</v>
      </c>
      <c r="H873" s="1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1</v>
      </c>
      <c r="V873" s="66">
        <v>0</v>
      </c>
      <c r="W873" s="66">
        <v>0</v>
      </c>
      <c r="X873" s="66">
        <v>0</v>
      </c>
      <c r="Y873" s="66">
        <v>0</v>
      </c>
      <c r="Z873" s="66">
        <v>0</v>
      </c>
      <c r="AA873" s="66">
        <v>0</v>
      </c>
      <c r="AB873" s="66">
        <v>0</v>
      </c>
      <c r="AC873" s="66">
        <v>5</v>
      </c>
      <c r="AD873" s="66">
        <v>0</v>
      </c>
      <c r="AE873" s="66">
        <v>0</v>
      </c>
      <c r="AF873" s="66">
        <v>0</v>
      </c>
      <c r="AG873" s="66" t="str">
        <f>VLOOKUP(BHRAF201920[[#This Row],[OrgID]],'Practice Panel'!$A$14:$F$129,4,FALSE)</f>
        <v>Redbridge</v>
      </c>
      <c r="AH873" s="66" t="str">
        <f>VLOOKUP(BHRAF201920[[#This Row],[OrgID]],'Practice Panel'!$A$14:$F$129,6,FALSE)</f>
        <v>Fairlop</v>
      </c>
    </row>
    <row r="874" spans="1:34" x14ac:dyDescent="0.25">
      <c r="A874" s="1" t="s">
        <v>369</v>
      </c>
      <c r="B874" s="65">
        <v>44228</v>
      </c>
      <c r="C874" s="65">
        <v>44229</v>
      </c>
      <c r="D874" s="1" t="s">
        <v>28</v>
      </c>
      <c r="E874" s="66">
        <v>3141</v>
      </c>
      <c r="F874" s="66">
        <v>72</v>
      </c>
      <c r="G874" s="66">
        <v>71</v>
      </c>
      <c r="H874" s="1">
        <v>1</v>
      </c>
      <c r="I874" s="66">
        <v>0</v>
      </c>
      <c r="J874" s="66">
        <v>0</v>
      </c>
      <c r="K874" s="66">
        <v>0</v>
      </c>
      <c r="L874" s="66">
        <v>0</v>
      </c>
      <c r="M874" s="66">
        <v>0</v>
      </c>
      <c r="N874" s="66">
        <v>0</v>
      </c>
      <c r="O874" s="66">
        <v>0</v>
      </c>
      <c r="P874" s="66">
        <v>0</v>
      </c>
      <c r="Q874" s="66">
        <v>0</v>
      </c>
      <c r="R874" s="66">
        <v>0</v>
      </c>
      <c r="S874" s="66">
        <v>0</v>
      </c>
      <c r="T874" s="66">
        <v>0</v>
      </c>
      <c r="U874" s="66">
        <v>1</v>
      </c>
      <c r="V874" s="66">
        <v>0</v>
      </c>
      <c r="W874" s="66">
        <v>0</v>
      </c>
      <c r="X874" s="66">
        <v>0</v>
      </c>
      <c r="Y874" s="66">
        <v>0</v>
      </c>
      <c r="Z874" s="66">
        <v>0</v>
      </c>
      <c r="AA874" s="66">
        <v>0</v>
      </c>
      <c r="AB874" s="66">
        <v>0</v>
      </c>
      <c r="AC874" s="66">
        <v>7</v>
      </c>
      <c r="AD874" s="66">
        <v>0</v>
      </c>
      <c r="AE874" s="66">
        <v>0</v>
      </c>
      <c r="AF874" s="66">
        <v>0</v>
      </c>
      <c r="AG874" s="66" t="str">
        <f>VLOOKUP(BHRAF201920[[#This Row],[OrgID]],'Practice Panel'!$A$14:$F$129,4,FALSE)</f>
        <v>Redbridge</v>
      </c>
      <c r="AH874" s="66" t="str">
        <f>VLOOKUP(BHRAF201920[[#This Row],[OrgID]],'Practice Panel'!$A$14:$F$129,6,FALSE)</f>
        <v>Cranbrook</v>
      </c>
    </row>
    <row r="875" spans="1:34" x14ac:dyDescent="0.25">
      <c r="A875" s="1" t="s">
        <v>369</v>
      </c>
      <c r="B875" s="65">
        <v>44228</v>
      </c>
      <c r="C875" s="65">
        <v>44229</v>
      </c>
      <c r="D875" s="1" t="s">
        <v>100</v>
      </c>
      <c r="E875" s="66">
        <v>7402</v>
      </c>
      <c r="F875" s="66">
        <v>48</v>
      </c>
      <c r="G875" s="66">
        <v>48</v>
      </c>
      <c r="H875" s="1">
        <v>0</v>
      </c>
      <c r="I875" s="66">
        <v>0</v>
      </c>
      <c r="J875" s="66">
        <v>0</v>
      </c>
      <c r="K875" s="66">
        <v>0</v>
      </c>
      <c r="L875" s="66">
        <v>0</v>
      </c>
      <c r="M875" s="66">
        <v>0</v>
      </c>
      <c r="N875" s="66">
        <v>0</v>
      </c>
      <c r="O875" s="66">
        <v>0</v>
      </c>
      <c r="P875" s="66">
        <v>0</v>
      </c>
      <c r="Q875" s="66">
        <v>0</v>
      </c>
      <c r="R875" s="66">
        <v>0</v>
      </c>
      <c r="S875" s="66">
        <v>0</v>
      </c>
      <c r="T875" s="66">
        <v>0</v>
      </c>
      <c r="U875" s="66">
        <v>5</v>
      </c>
      <c r="V875" s="66">
        <v>0</v>
      </c>
      <c r="W875" s="66">
        <v>0</v>
      </c>
      <c r="X875" s="66">
        <v>0</v>
      </c>
      <c r="Y875" s="66">
        <v>0</v>
      </c>
      <c r="Z875" s="66">
        <v>0</v>
      </c>
      <c r="AA875" s="66">
        <v>0</v>
      </c>
      <c r="AB875" s="66">
        <v>0</v>
      </c>
      <c r="AC875" s="66">
        <v>10</v>
      </c>
      <c r="AD875" s="66">
        <v>0</v>
      </c>
      <c r="AE875" s="66">
        <v>0</v>
      </c>
      <c r="AF875" s="66">
        <v>0</v>
      </c>
      <c r="AG875" s="66" t="str">
        <f>VLOOKUP(BHRAF201920[[#This Row],[OrgID]],'Practice Panel'!$A$14:$F$129,4,FALSE)</f>
        <v>Redbridge</v>
      </c>
      <c r="AH875" s="66" t="str">
        <f>VLOOKUP(BHRAF201920[[#This Row],[OrgID]],'Practice Panel'!$A$14:$F$129,6,FALSE)</f>
        <v>Loxford</v>
      </c>
    </row>
    <row r="876" spans="1:34" x14ac:dyDescent="0.25">
      <c r="A876" s="1" t="s">
        <v>369</v>
      </c>
      <c r="B876" s="65">
        <v>44228</v>
      </c>
      <c r="C876" s="65">
        <v>44229</v>
      </c>
      <c r="D876" s="1" t="s">
        <v>256</v>
      </c>
      <c r="E876" s="66">
        <v>583</v>
      </c>
      <c r="F876" s="66">
        <v>161</v>
      </c>
      <c r="G876" s="66">
        <v>154</v>
      </c>
      <c r="H876" s="1">
        <v>7</v>
      </c>
      <c r="I876" s="66">
        <v>1</v>
      </c>
      <c r="J876" s="66">
        <v>0</v>
      </c>
      <c r="K876" s="66">
        <v>0</v>
      </c>
      <c r="L876" s="66">
        <v>0</v>
      </c>
      <c r="M876" s="66">
        <v>0</v>
      </c>
      <c r="N876" s="66">
        <v>0</v>
      </c>
      <c r="O876" s="66">
        <v>0</v>
      </c>
      <c r="P876" s="66">
        <v>0</v>
      </c>
      <c r="Q876" s="66">
        <v>0</v>
      </c>
      <c r="R876" s="66">
        <v>0</v>
      </c>
      <c r="S876" s="66">
        <v>0</v>
      </c>
      <c r="T876" s="66">
        <v>0</v>
      </c>
      <c r="U876" s="66">
        <v>1</v>
      </c>
      <c r="V876" s="66">
        <v>0</v>
      </c>
      <c r="W876" s="66">
        <v>0</v>
      </c>
      <c r="X876" s="66">
        <v>0</v>
      </c>
      <c r="Y876" s="66">
        <v>0</v>
      </c>
      <c r="Z876" s="66">
        <v>0</v>
      </c>
      <c r="AA876" s="66">
        <v>0</v>
      </c>
      <c r="AB876" s="66">
        <v>0</v>
      </c>
      <c r="AC876" s="66">
        <v>0</v>
      </c>
      <c r="AD876" s="66">
        <v>0</v>
      </c>
      <c r="AE876" s="66">
        <v>0</v>
      </c>
      <c r="AF876" s="66">
        <v>0</v>
      </c>
      <c r="AG876" s="66" t="str">
        <f>VLOOKUP(BHRAF201920[[#This Row],[OrgID]],'Practice Panel'!$A$14:$F$129,4,FALSE)</f>
        <v>Barking</v>
      </c>
      <c r="AH876" s="66" t="str">
        <f>VLOOKUP(BHRAF201920[[#This Row],[OrgID]],'Practice Panel'!$A$14:$F$129,6,FALSE)</f>
        <v>West One</v>
      </c>
    </row>
    <row r="877" spans="1:34" x14ac:dyDescent="0.25">
      <c r="A877" s="1" t="s">
        <v>369</v>
      </c>
      <c r="B877" s="65">
        <v>44228</v>
      </c>
      <c r="C877" s="65">
        <v>44229</v>
      </c>
      <c r="D877" s="1" t="s">
        <v>312</v>
      </c>
      <c r="E877" s="66">
        <v>819</v>
      </c>
      <c r="F877" s="66">
        <v>21</v>
      </c>
      <c r="G877" s="66">
        <v>20</v>
      </c>
      <c r="H877" s="1">
        <v>1</v>
      </c>
      <c r="I877" s="66">
        <v>1</v>
      </c>
      <c r="J877" s="66">
        <v>0</v>
      </c>
      <c r="K877" s="66">
        <v>0</v>
      </c>
      <c r="L877" s="66">
        <v>0</v>
      </c>
      <c r="M877" s="66">
        <v>0</v>
      </c>
      <c r="N877" s="66">
        <v>0</v>
      </c>
      <c r="O877" s="66">
        <v>0</v>
      </c>
      <c r="P877" s="66">
        <v>0</v>
      </c>
      <c r="Q877" s="66">
        <v>0</v>
      </c>
      <c r="R877" s="66">
        <v>0</v>
      </c>
      <c r="S877" s="66">
        <v>0</v>
      </c>
      <c r="T877" s="66">
        <v>0</v>
      </c>
      <c r="U877" s="66">
        <v>2</v>
      </c>
      <c r="V877" s="66">
        <v>0</v>
      </c>
      <c r="W877" s="66">
        <v>0</v>
      </c>
      <c r="X877" s="66">
        <v>0</v>
      </c>
      <c r="Y877" s="66">
        <v>0</v>
      </c>
      <c r="Z877" s="66">
        <v>0</v>
      </c>
      <c r="AA877" s="66">
        <v>0</v>
      </c>
      <c r="AB877" s="66">
        <v>0</v>
      </c>
      <c r="AC877" s="66">
        <v>4</v>
      </c>
      <c r="AD877" s="66">
        <v>0</v>
      </c>
      <c r="AE877" s="66">
        <v>0</v>
      </c>
      <c r="AF877" s="66">
        <v>0</v>
      </c>
      <c r="AG877" s="66" t="str">
        <f>VLOOKUP(BHRAF201920[[#This Row],[OrgID]],'Practice Panel'!$A$14:$F$129,4,FALSE)</f>
        <v>Havering</v>
      </c>
      <c r="AH877" s="66" t="str">
        <f>VLOOKUP(BHRAF201920[[#This Row],[OrgID]],'Practice Panel'!$A$14:$F$129,6,FALSE)</f>
        <v>Havering North</v>
      </c>
    </row>
    <row r="878" spans="1:34" x14ac:dyDescent="0.25">
      <c r="A878" s="1" t="s">
        <v>369</v>
      </c>
      <c r="B878" s="65">
        <v>44228</v>
      </c>
      <c r="C878" s="65">
        <v>44229</v>
      </c>
      <c r="D878" s="1" t="s">
        <v>310</v>
      </c>
      <c r="E878" s="66">
        <v>1587</v>
      </c>
      <c r="F878" s="66">
        <v>9</v>
      </c>
      <c r="G878" s="66">
        <v>9</v>
      </c>
      <c r="H878" s="1">
        <v>0</v>
      </c>
      <c r="I878" s="66">
        <v>0</v>
      </c>
      <c r="J878" s="66">
        <v>0</v>
      </c>
      <c r="K878" s="66">
        <v>0</v>
      </c>
      <c r="L878" s="66">
        <v>0</v>
      </c>
      <c r="M878" s="66">
        <v>0</v>
      </c>
      <c r="N878" s="66">
        <v>0</v>
      </c>
      <c r="O878" s="66">
        <v>0</v>
      </c>
      <c r="P878" s="66">
        <v>0</v>
      </c>
      <c r="Q878" s="66">
        <v>0</v>
      </c>
      <c r="R878" s="66">
        <v>0</v>
      </c>
      <c r="S878" s="66">
        <v>0</v>
      </c>
      <c r="T878" s="66">
        <v>0</v>
      </c>
      <c r="U878" s="66">
        <v>1</v>
      </c>
      <c r="V878" s="66">
        <v>0</v>
      </c>
      <c r="W878" s="66">
        <v>0</v>
      </c>
      <c r="X878" s="66">
        <v>0</v>
      </c>
      <c r="Y878" s="66">
        <v>0</v>
      </c>
      <c r="Z878" s="66">
        <v>0</v>
      </c>
      <c r="AA878" s="66">
        <v>0</v>
      </c>
      <c r="AB878" s="66">
        <v>0</v>
      </c>
      <c r="AC878" s="66">
        <v>4</v>
      </c>
      <c r="AD878" s="66">
        <v>0</v>
      </c>
      <c r="AE878" s="66">
        <v>0</v>
      </c>
      <c r="AF878" s="66">
        <v>0</v>
      </c>
      <c r="AG878" s="66" t="str">
        <f>VLOOKUP(BHRAF201920[[#This Row],[OrgID]],'Practice Panel'!$A$14:$F$129,4,FALSE)</f>
        <v>Havering</v>
      </c>
      <c r="AH878" s="66" t="str">
        <f>VLOOKUP(BHRAF201920[[#This Row],[OrgID]],'Practice Panel'!$A$14:$F$129,6,FALSE)</f>
        <v>Havering North</v>
      </c>
    </row>
    <row r="879" spans="1:34" x14ac:dyDescent="0.25">
      <c r="A879" s="1" t="s">
        <v>369</v>
      </c>
      <c r="B879" s="65">
        <v>44228</v>
      </c>
      <c r="C879" s="65">
        <v>44229</v>
      </c>
      <c r="D879" s="1" t="s">
        <v>294</v>
      </c>
      <c r="E879" s="66">
        <v>2548</v>
      </c>
      <c r="F879" s="66">
        <v>82</v>
      </c>
      <c r="G879" s="66">
        <v>82</v>
      </c>
      <c r="H879" s="1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2</v>
      </c>
      <c r="V879" s="66">
        <v>0</v>
      </c>
      <c r="W879" s="66">
        <v>0</v>
      </c>
      <c r="X879" s="66">
        <v>0</v>
      </c>
      <c r="Y879" s="66">
        <v>0</v>
      </c>
      <c r="Z879" s="66">
        <v>0</v>
      </c>
      <c r="AA879" s="66">
        <v>0</v>
      </c>
      <c r="AB879" s="66">
        <v>0</v>
      </c>
      <c r="AC879" s="66">
        <v>9</v>
      </c>
      <c r="AD879" s="66">
        <v>0</v>
      </c>
      <c r="AE879" s="66">
        <v>0</v>
      </c>
      <c r="AF879" s="66">
        <v>0</v>
      </c>
      <c r="AG879" s="66" t="str">
        <f>VLOOKUP(BHRAF201920[[#This Row],[OrgID]],'Practice Panel'!$A$14:$F$129,4,FALSE)</f>
        <v>Havering</v>
      </c>
      <c r="AH879" s="66" t="str">
        <f>VLOOKUP(BHRAF201920[[#This Row],[OrgID]],'Practice Panel'!$A$14:$F$129,6,FALSE)</f>
        <v>Havering Crest</v>
      </c>
    </row>
    <row r="880" spans="1:34" x14ac:dyDescent="0.25">
      <c r="A880" s="1" t="s">
        <v>369</v>
      </c>
      <c r="B880" s="65">
        <v>44228</v>
      </c>
      <c r="C880" s="65">
        <v>44229</v>
      </c>
      <c r="D880" s="1" t="s">
        <v>224</v>
      </c>
      <c r="E880" s="66">
        <v>1914</v>
      </c>
      <c r="F880" s="66">
        <v>29</v>
      </c>
      <c r="G880" s="66">
        <v>29</v>
      </c>
      <c r="H880" s="1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1</v>
      </c>
      <c r="V880" s="66">
        <v>0</v>
      </c>
      <c r="W880" s="66">
        <v>0</v>
      </c>
      <c r="X880" s="66">
        <v>0</v>
      </c>
      <c r="Y880" s="66">
        <v>0</v>
      </c>
      <c r="Z880" s="66">
        <v>0</v>
      </c>
      <c r="AA880" s="66">
        <v>0</v>
      </c>
      <c r="AB880" s="66">
        <v>0</v>
      </c>
      <c r="AC880" s="66">
        <v>9</v>
      </c>
      <c r="AD880" s="66">
        <v>0</v>
      </c>
      <c r="AE880" s="66">
        <v>0</v>
      </c>
      <c r="AF880" s="66">
        <v>0</v>
      </c>
      <c r="AG880" s="66" t="str">
        <f>VLOOKUP(BHRAF201920[[#This Row],[OrgID]],'Practice Panel'!$A$14:$F$129,4,FALSE)</f>
        <v>Barking</v>
      </c>
      <c r="AH880" s="66" t="str">
        <f>VLOOKUP(BHRAF201920[[#This Row],[OrgID]],'Practice Panel'!$A$14:$F$129,6,FALSE)</f>
        <v>East One</v>
      </c>
    </row>
    <row r="881" spans="1:34" x14ac:dyDescent="0.25">
      <c r="A881" s="1" t="s">
        <v>369</v>
      </c>
      <c r="B881" s="65">
        <v>44228</v>
      </c>
      <c r="C881" s="65">
        <v>44229</v>
      </c>
      <c r="D881" s="1" t="s">
        <v>97</v>
      </c>
      <c r="E881" s="66">
        <v>5316</v>
      </c>
      <c r="F881" s="66">
        <v>40</v>
      </c>
      <c r="G881" s="66">
        <v>40</v>
      </c>
      <c r="H881" s="1">
        <v>0</v>
      </c>
      <c r="I881" s="66">
        <v>0</v>
      </c>
      <c r="J881" s="66">
        <v>0</v>
      </c>
      <c r="K881" s="66">
        <v>0</v>
      </c>
      <c r="L881" s="66">
        <v>0</v>
      </c>
      <c r="M881" s="66">
        <v>0</v>
      </c>
      <c r="N881" s="66">
        <v>0</v>
      </c>
      <c r="O881" s="66">
        <v>0</v>
      </c>
      <c r="P881" s="66">
        <v>0</v>
      </c>
      <c r="Q881" s="66">
        <v>0</v>
      </c>
      <c r="R881" s="66">
        <v>0</v>
      </c>
      <c r="S881" s="66">
        <v>0</v>
      </c>
      <c r="T881" s="66">
        <v>0</v>
      </c>
      <c r="U881" s="66">
        <v>2</v>
      </c>
      <c r="V881" s="66">
        <v>0</v>
      </c>
      <c r="W881" s="66">
        <v>0</v>
      </c>
      <c r="X881" s="66">
        <v>0</v>
      </c>
      <c r="Y881" s="66">
        <v>0</v>
      </c>
      <c r="Z881" s="66">
        <v>0</v>
      </c>
      <c r="AA881" s="66">
        <v>0</v>
      </c>
      <c r="AB881" s="66">
        <v>0</v>
      </c>
      <c r="AC881" s="66">
        <v>14</v>
      </c>
      <c r="AD881" s="66">
        <v>0</v>
      </c>
      <c r="AE881" s="66">
        <v>0</v>
      </c>
      <c r="AF881" s="66">
        <v>0</v>
      </c>
      <c r="AG881" s="66" t="str">
        <f>VLOOKUP(BHRAF201920[[#This Row],[OrgID]],'Practice Panel'!$A$14:$F$129,4,FALSE)</f>
        <v>Redbridge</v>
      </c>
      <c r="AH881" s="66" t="str">
        <f>VLOOKUP(BHRAF201920[[#This Row],[OrgID]],'Practice Panel'!$A$14:$F$129,6,FALSE)</f>
        <v>Loxford</v>
      </c>
    </row>
    <row r="882" spans="1:34" x14ac:dyDescent="0.25">
      <c r="A882" s="1" t="s">
        <v>369</v>
      </c>
      <c r="B882" s="65">
        <v>44228</v>
      </c>
      <c r="C882" s="65">
        <v>44229</v>
      </c>
      <c r="D882" s="1" t="s">
        <v>288</v>
      </c>
      <c r="E882" s="66">
        <v>2373</v>
      </c>
      <c r="F882" s="66">
        <v>90</v>
      </c>
      <c r="G882" s="66">
        <v>89</v>
      </c>
      <c r="H882" s="1">
        <v>1</v>
      </c>
      <c r="I882" s="66">
        <v>1</v>
      </c>
      <c r="J882" s="66">
        <v>0</v>
      </c>
      <c r="K882" s="66">
        <v>0</v>
      </c>
      <c r="L882" s="66">
        <v>0</v>
      </c>
      <c r="M882" s="66">
        <v>0</v>
      </c>
      <c r="N882" s="66">
        <v>0</v>
      </c>
      <c r="O882" s="66">
        <v>0</v>
      </c>
      <c r="P882" s="66">
        <v>0</v>
      </c>
      <c r="Q882" s="66">
        <v>0</v>
      </c>
      <c r="R882" s="66">
        <v>0</v>
      </c>
      <c r="S882" s="66">
        <v>0</v>
      </c>
      <c r="T882" s="66">
        <v>0</v>
      </c>
      <c r="U882" s="66">
        <v>0</v>
      </c>
      <c r="V882" s="66">
        <v>0</v>
      </c>
      <c r="W882" s="66">
        <v>0</v>
      </c>
      <c r="X882" s="66">
        <v>0</v>
      </c>
      <c r="Y882" s="66">
        <v>0</v>
      </c>
      <c r="Z882" s="66">
        <v>0</v>
      </c>
      <c r="AA882" s="66">
        <v>0</v>
      </c>
      <c r="AB882" s="66">
        <v>0</v>
      </c>
      <c r="AC882" s="66">
        <v>7</v>
      </c>
      <c r="AD882" s="66">
        <v>0</v>
      </c>
      <c r="AE882" s="66">
        <v>0</v>
      </c>
      <c r="AF882" s="66">
        <v>0</v>
      </c>
      <c r="AG882" s="66" t="str">
        <f>VLOOKUP(BHRAF201920[[#This Row],[OrgID]],'Practice Panel'!$A$14:$F$129,4,FALSE)</f>
        <v>Havering</v>
      </c>
      <c r="AH882" s="66" t="str">
        <f>VLOOKUP(BHRAF201920[[#This Row],[OrgID]],'Practice Panel'!$A$14:$F$129,6,FALSE)</f>
        <v>Havering Crest</v>
      </c>
    </row>
    <row r="883" spans="1:34" x14ac:dyDescent="0.25">
      <c r="A883" s="1" t="s">
        <v>369</v>
      </c>
      <c r="B883" s="65">
        <v>44228</v>
      </c>
      <c r="C883" s="65">
        <v>44229</v>
      </c>
      <c r="D883" s="1" t="s">
        <v>263</v>
      </c>
      <c r="E883" s="66">
        <v>2699</v>
      </c>
      <c r="F883" s="66">
        <v>18</v>
      </c>
      <c r="G883" s="66">
        <v>17</v>
      </c>
      <c r="H883" s="1">
        <v>1</v>
      </c>
      <c r="I883" s="66">
        <v>0</v>
      </c>
      <c r="J883" s="66">
        <v>0</v>
      </c>
      <c r="K883" s="66">
        <v>0</v>
      </c>
      <c r="L883" s="66">
        <v>0</v>
      </c>
      <c r="M883" s="66">
        <v>0</v>
      </c>
      <c r="N883" s="66">
        <v>0</v>
      </c>
      <c r="O883" s="66">
        <v>0</v>
      </c>
      <c r="P883" s="66">
        <v>0</v>
      </c>
      <c r="Q883" s="66">
        <v>0</v>
      </c>
      <c r="R883" s="66">
        <v>0</v>
      </c>
      <c r="S883" s="66">
        <v>0</v>
      </c>
      <c r="T883" s="66">
        <v>0</v>
      </c>
      <c r="U883" s="66">
        <v>0</v>
      </c>
      <c r="V883" s="66">
        <v>0</v>
      </c>
      <c r="W883" s="66">
        <v>0</v>
      </c>
      <c r="X883" s="66">
        <v>0</v>
      </c>
      <c r="Y883" s="66">
        <v>0</v>
      </c>
      <c r="Z883" s="66">
        <v>0</v>
      </c>
      <c r="AA883" s="66">
        <v>0</v>
      </c>
      <c r="AB883" s="66">
        <v>0</v>
      </c>
      <c r="AC883" s="66">
        <v>15</v>
      </c>
      <c r="AD883" s="66">
        <v>0</v>
      </c>
      <c r="AE883" s="66">
        <v>0</v>
      </c>
      <c r="AF883" s="66">
        <v>0</v>
      </c>
      <c r="AG883" s="66" t="str">
        <f>VLOOKUP(BHRAF201920[[#This Row],[OrgID]],'Practice Panel'!$A$14:$F$129,4,FALSE)</f>
        <v>Barking</v>
      </c>
      <c r="AH883" s="66" t="str">
        <f>VLOOKUP(BHRAF201920[[#This Row],[OrgID]],'Practice Panel'!$A$14:$F$129,6,FALSE)</f>
        <v>North</v>
      </c>
    </row>
    <row r="884" spans="1:34" x14ac:dyDescent="0.25">
      <c r="A884" s="1" t="s">
        <v>369</v>
      </c>
      <c r="B884" s="65">
        <v>44228</v>
      </c>
      <c r="C884" s="65">
        <v>44229</v>
      </c>
      <c r="D884" s="1" t="s">
        <v>183</v>
      </c>
      <c r="E884" s="66">
        <v>2134</v>
      </c>
      <c r="F884" s="66">
        <v>16</v>
      </c>
      <c r="G884" s="66">
        <v>14</v>
      </c>
      <c r="H884" s="1">
        <v>2</v>
      </c>
      <c r="I884" s="66">
        <v>0</v>
      </c>
      <c r="J884" s="66">
        <v>0</v>
      </c>
      <c r="K884" s="66">
        <v>0</v>
      </c>
      <c r="L884" s="66">
        <v>0</v>
      </c>
      <c r="M884" s="66">
        <v>0</v>
      </c>
      <c r="N884" s="66">
        <v>0</v>
      </c>
      <c r="O884" s="66">
        <v>0</v>
      </c>
      <c r="P884" s="66">
        <v>0</v>
      </c>
      <c r="Q884" s="66">
        <v>0</v>
      </c>
      <c r="R884" s="66">
        <v>0</v>
      </c>
      <c r="S884" s="66">
        <v>0</v>
      </c>
      <c r="T884" s="66">
        <v>0</v>
      </c>
      <c r="U884" s="66">
        <v>0</v>
      </c>
      <c r="V884" s="66">
        <v>0</v>
      </c>
      <c r="W884" s="66">
        <v>0</v>
      </c>
      <c r="X884" s="66">
        <v>0</v>
      </c>
      <c r="Y884" s="66">
        <v>0</v>
      </c>
      <c r="Z884" s="66">
        <v>0</v>
      </c>
      <c r="AA884" s="66">
        <v>0</v>
      </c>
      <c r="AB884" s="66">
        <v>0</v>
      </c>
      <c r="AC884" s="66">
        <v>4</v>
      </c>
      <c r="AD884" s="66">
        <v>0</v>
      </c>
      <c r="AE884" s="66">
        <v>0</v>
      </c>
      <c r="AF884" s="66">
        <v>0</v>
      </c>
      <c r="AG884" s="66" t="str">
        <f>VLOOKUP(BHRAF201920[[#This Row],[OrgID]],'Practice Panel'!$A$14:$F$129,4,FALSE)</f>
        <v>Barking</v>
      </c>
      <c r="AH884" s="66" t="str">
        <f>VLOOKUP(BHRAF201920[[#This Row],[OrgID]],'Practice Panel'!$A$14:$F$129,6,FALSE)</f>
        <v>East</v>
      </c>
    </row>
    <row r="885" spans="1:34" x14ac:dyDescent="0.25">
      <c r="A885" s="1" t="s">
        <v>369</v>
      </c>
      <c r="B885" s="65">
        <v>44228</v>
      </c>
      <c r="C885" s="65">
        <v>44229</v>
      </c>
      <c r="D885" s="1" t="s">
        <v>243</v>
      </c>
      <c r="E885" s="66">
        <v>5153</v>
      </c>
      <c r="F885" s="66">
        <v>89</v>
      </c>
      <c r="G885" s="66">
        <v>84</v>
      </c>
      <c r="H885" s="1">
        <v>5</v>
      </c>
      <c r="I885" s="66">
        <v>0</v>
      </c>
      <c r="J885" s="66">
        <v>0</v>
      </c>
      <c r="K885" s="66">
        <v>0</v>
      </c>
      <c r="L885" s="66">
        <v>0</v>
      </c>
      <c r="M885" s="66">
        <v>0</v>
      </c>
      <c r="N885" s="66">
        <v>0</v>
      </c>
      <c r="O885" s="66">
        <v>0</v>
      </c>
      <c r="P885" s="66">
        <v>0</v>
      </c>
      <c r="Q885" s="66">
        <v>0</v>
      </c>
      <c r="R885" s="66">
        <v>0</v>
      </c>
      <c r="S885" s="66">
        <v>0</v>
      </c>
      <c r="T885" s="66">
        <v>0</v>
      </c>
      <c r="U885" s="66">
        <v>0</v>
      </c>
      <c r="V885" s="66">
        <v>0</v>
      </c>
      <c r="W885" s="66">
        <v>0</v>
      </c>
      <c r="X885" s="66">
        <v>0</v>
      </c>
      <c r="Y885" s="66">
        <v>0</v>
      </c>
      <c r="Z885" s="66">
        <v>0</v>
      </c>
      <c r="AA885" s="66">
        <v>0</v>
      </c>
      <c r="AB885" s="66">
        <v>0</v>
      </c>
      <c r="AC885" s="66">
        <v>8</v>
      </c>
      <c r="AD885" s="66">
        <v>0</v>
      </c>
      <c r="AE885" s="66">
        <v>0</v>
      </c>
      <c r="AF885" s="66">
        <v>0</v>
      </c>
      <c r="AG885" s="66" t="str">
        <f>VLOOKUP(BHRAF201920[[#This Row],[OrgID]],'Practice Panel'!$A$14:$F$129,4,FALSE)</f>
        <v>Barking</v>
      </c>
      <c r="AH885" s="66" t="str">
        <f>VLOOKUP(BHRAF201920[[#This Row],[OrgID]],'Practice Panel'!$A$14:$F$129,6,FALSE)</f>
        <v>West One</v>
      </c>
    </row>
    <row r="886" spans="1:34" x14ac:dyDescent="0.25">
      <c r="A886" s="1" t="s">
        <v>369</v>
      </c>
      <c r="B886" s="65">
        <v>44228</v>
      </c>
      <c r="C886" s="65">
        <v>44229</v>
      </c>
      <c r="D886" s="1" t="s">
        <v>261</v>
      </c>
      <c r="E886" s="66">
        <v>1955</v>
      </c>
      <c r="F886" s="66">
        <v>7</v>
      </c>
      <c r="G886" s="66">
        <v>6</v>
      </c>
      <c r="H886" s="1">
        <v>1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66">
        <v>0</v>
      </c>
      <c r="Z886" s="66">
        <v>0</v>
      </c>
      <c r="AA886" s="66">
        <v>0</v>
      </c>
      <c r="AB886" s="66">
        <v>0</v>
      </c>
      <c r="AC886" s="66">
        <v>3</v>
      </c>
      <c r="AD886" s="66">
        <v>0</v>
      </c>
      <c r="AE886" s="66">
        <v>0</v>
      </c>
      <c r="AF886" s="66">
        <v>0</v>
      </c>
      <c r="AG886" s="66" t="str">
        <f>VLOOKUP(BHRAF201920[[#This Row],[OrgID]],'Practice Panel'!$A$14:$F$129,4,FALSE)</f>
        <v>Barking</v>
      </c>
      <c r="AH886" s="66" t="str">
        <f>VLOOKUP(BHRAF201920[[#This Row],[OrgID]],'Practice Panel'!$A$14:$F$129,6,FALSE)</f>
        <v>North</v>
      </c>
    </row>
    <row r="887" spans="1:34" x14ac:dyDescent="0.25">
      <c r="A887" s="1" t="s">
        <v>369</v>
      </c>
      <c r="B887" s="65">
        <v>44228</v>
      </c>
      <c r="C887" s="65">
        <v>44229</v>
      </c>
      <c r="D887" s="1" t="s">
        <v>246</v>
      </c>
      <c r="E887" s="66">
        <v>2398</v>
      </c>
      <c r="F887" s="66">
        <v>42</v>
      </c>
      <c r="G887" s="66">
        <v>41</v>
      </c>
      <c r="H887" s="1">
        <v>1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66">
        <v>0</v>
      </c>
      <c r="Z887" s="66">
        <v>0</v>
      </c>
      <c r="AA887" s="66">
        <v>0</v>
      </c>
      <c r="AB887" s="66">
        <v>0</v>
      </c>
      <c r="AC887" s="66">
        <v>8</v>
      </c>
      <c r="AD887" s="66">
        <v>0</v>
      </c>
      <c r="AE887" s="66">
        <v>0</v>
      </c>
      <c r="AF887" s="66">
        <v>0</v>
      </c>
      <c r="AG887" s="66" t="str">
        <f>VLOOKUP(BHRAF201920[[#This Row],[OrgID]],'Practice Panel'!$A$14:$F$129,4,FALSE)</f>
        <v>Barking</v>
      </c>
      <c r="AH887" s="66" t="str">
        <f>VLOOKUP(BHRAF201920[[#This Row],[OrgID]],'Practice Panel'!$A$14:$F$129,6,FALSE)</f>
        <v>West One</v>
      </c>
    </row>
    <row r="888" spans="1:34" x14ac:dyDescent="0.25">
      <c r="A888" s="1" t="s">
        <v>369</v>
      </c>
      <c r="B888" s="65">
        <v>44228</v>
      </c>
      <c r="C888" s="65">
        <v>44229</v>
      </c>
      <c r="D888" s="1" t="s">
        <v>85</v>
      </c>
      <c r="E888" s="66">
        <v>2080</v>
      </c>
      <c r="F888" s="66">
        <v>84</v>
      </c>
      <c r="G888" s="66">
        <v>83</v>
      </c>
      <c r="H888" s="1">
        <v>1</v>
      </c>
      <c r="I888" s="66">
        <v>0</v>
      </c>
      <c r="J888" s="66">
        <v>0</v>
      </c>
      <c r="K888" s="66">
        <v>0</v>
      </c>
      <c r="L888" s="66">
        <v>0</v>
      </c>
      <c r="M888" s="66">
        <v>0</v>
      </c>
      <c r="N888" s="66">
        <v>0</v>
      </c>
      <c r="O888" s="66">
        <v>0</v>
      </c>
      <c r="P888" s="66">
        <v>0</v>
      </c>
      <c r="Q888" s="66">
        <v>0</v>
      </c>
      <c r="R888" s="66">
        <v>0</v>
      </c>
      <c r="S888" s="66">
        <v>0</v>
      </c>
      <c r="T888" s="66">
        <v>0</v>
      </c>
      <c r="U888" s="66">
        <v>0</v>
      </c>
      <c r="V888" s="66">
        <v>0</v>
      </c>
      <c r="W888" s="66">
        <v>0</v>
      </c>
      <c r="X888" s="66">
        <v>0</v>
      </c>
      <c r="Y888" s="66">
        <v>0</v>
      </c>
      <c r="Z888" s="66">
        <v>0</v>
      </c>
      <c r="AA888" s="66">
        <v>0</v>
      </c>
      <c r="AB888" s="66">
        <v>0</v>
      </c>
      <c r="AC888" s="66">
        <v>11</v>
      </c>
      <c r="AD888" s="66">
        <v>0</v>
      </c>
      <c r="AE888" s="66">
        <v>0</v>
      </c>
      <c r="AF888" s="66">
        <v>0</v>
      </c>
      <c r="AG888" s="66" t="str">
        <f>VLOOKUP(BHRAF201920[[#This Row],[OrgID]],'Practice Panel'!$A$14:$F$129,4,FALSE)</f>
        <v>Redbridge</v>
      </c>
      <c r="AH888" s="66" t="str">
        <f>VLOOKUP(BHRAF201920[[#This Row],[OrgID]],'Practice Panel'!$A$14:$F$129,6,FALSE)</f>
        <v>Wanstead &amp; Woodford</v>
      </c>
    </row>
    <row r="889" spans="1:34" x14ac:dyDescent="0.25">
      <c r="A889" s="1" t="s">
        <v>369</v>
      </c>
      <c r="B889" s="65">
        <v>44228</v>
      </c>
      <c r="C889" s="65">
        <v>44229</v>
      </c>
      <c r="D889" s="1" t="s">
        <v>95</v>
      </c>
      <c r="E889" s="66">
        <v>533</v>
      </c>
      <c r="F889" s="66">
        <v>3</v>
      </c>
      <c r="G889" s="66">
        <v>2</v>
      </c>
      <c r="H889" s="1">
        <v>1</v>
      </c>
      <c r="I889" s="66">
        <v>0</v>
      </c>
      <c r="J889" s="66">
        <v>0</v>
      </c>
      <c r="K889" s="66">
        <v>0</v>
      </c>
      <c r="L889" s="66">
        <v>0</v>
      </c>
      <c r="M889" s="66">
        <v>0</v>
      </c>
      <c r="N889" s="66">
        <v>0</v>
      </c>
      <c r="O889" s="66">
        <v>0</v>
      </c>
      <c r="P889" s="66">
        <v>0</v>
      </c>
      <c r="Q889" s="66">
        <v>0</v>
      </c>
      <c r="R889" s="66">
        <v>0</v>
      </c>
      <c r="S889" s="66">
        <v>0</v>
      </c>
      <c r="T889" s="66">
        <v>0</v>
      </c>
      <c r="U889" s="66">
        <v>0</v>
      </c>
      <c r="V889" s="66">
        <v>0</v>
      </c>
      <c r="W889" s="66">
        <v>0</v>
      </c>
      <c r="X889" s="66">
        <v>0</v>
      </c>
      <c r="Y889" s="66">
        <v>0</v>
      </c>
      <c r="Z889" s="66">
        <v>0</v>
      </c>
      <c r="AA889" s="66">
        <v>0</v>
      </c>
      <c r="AB889" s="66">
        <v>0</v>
      </c>
      <c r="AC889" s="66">
        <v>2</v>
      </c>
      <c r="AD889" s="66">
        <v>0</v>
      </c>
      <c r="AE889" s="66">
        <v>0</v>
      </c>
      <c r="AF889" s="66">
        <v>0</v>
      </c>
      <c r="AG889" s="66" t="str">
        <f>VLOOKUP(BHRAF201920[[#This Row],[OrgID]],'Practice Panel'!$A$14:$F$129,4,FALSE)</f>
        <v>Redbridge</v>
      </c>
      <c r="AH889" s="66" t="str">
        <f>VLOOKUP(BHRAF201920[[#This Row],[OrgID]],'Practice Panel'!$A$14:$F$129,6,FALSE)</f>
        <v>Wanstead &amp; Woodford</v>
      </c>
    </row>
    <row r="890" spans="1:34" x14ac:dyDescent="0.25">
      <c r="A890" s="1" t="s">
        <v>369</v>
      </c>
      <c r="B890" s="65">
        <v>44228</v>
      </c>
      <c r="C890" s="65">
        <v>44229</v>
      </c>
      <c r="D890" s="1" t="s">
        <v>280</v>
      </c>
      <c r="E890" s="66">
        <v>1467</v>
      </c>
      <c r="F890" s="66">
        <v>106</v>
      </c>
      <c r="G890" s="66">
        <v>103</v>
      </c>
      <c r="H890" s="1">
        <v>3</v>
      </c>
      <c r="I890" s="66">
        <v>1</v>
      </c>
      <c r="J890" s="66">
        <v>0</v>
      </c>
      <c r="K890" s="66">
        <v>0</v>
      </c>
      <c r="L890" s="66">
        <v>0</v>
      </c>
      <c r="M890" s="66">
        <v>0</v>
      </c>
      <c r="N890" s="66">
        <v>0</v>
      </c>
      <c r="O890" s="66">
        <v>0</v>
      </c>
      <c r="P890" s="66">
        <v>0</v>
      </c>
      <c r="Q890" s="66">
        <v>0</v>
      </c>
      <c r="R890" s="66">
        <v>0</v>
      </c>
      <c r="S890" s="66">
        <v>0</v>
      </c>
      <c r="T890" s="66">
        <v>0</v>
      </c>
      <c r="U890" s="66">
        <v>0</v>
      </c>
      <c r="V890" s="66">
        <v>0</v>
      </c>
      <c r="W890" s="66">
        <v>0</v>
      </c>
      <c r="X890" s="66">
        <v>0</v>
      </c>
      <c r="Y890" s="66">
        <v>0</v>
      </c>
      <c r="Z890" s="66">
        <v>0</v>
      </c>
      <c r="AA890" s="66">
        <v>0</v>
      </c>
      <c r="AB890" s="66">
        <v>0</v>
      </c>
      <c r="AC890" s="66">
        <v>4</v>
      </c>
      <c r="AD890" s="66">
        <v>0</v>
      </c>
      <c r="AE890" s="66">
        <v>0</v>
      </c>
      <c r="AF890" s="66">
        <v>0</v>
      </c>
      <c r="AG890" s="66" t="str">
        <f>VLOOKUP(BHRAF201920[[#This Row],[OrgID]],'Practice Panel'!$A$14:$F$129,4,FALSE)</f>
        <v>Barking</v>
      </c>
      <c r="AH890" s="66" t="str">
        <f>VLOOKUP(BHRAF201920[[#This Row],[OrgID]],'Practice Panel'!$A$14:$F$129,6,FALSE)</f>
        <v>Central</v>
      </c>
    </row>
    <row r="891" spans="1:34" x14ac:dyDescent="0.25">
      <c r="A891" s="1" t="s">
        <v>369</v>
      </c>
      <c r="B891" s="65">
        <v>44228</v>
      </c>
      <c r="C891" s="65">
        <v>44229</v>
      </c>
      <c r="D891" s="1" t="s">
        <v>55</v>
      </c>
      <c r="E891" s="66">
        <v>2545</v>
      </c>
      <c r="F891" s="66">
        <v>26</v>
      </c>
      <c r="G891" s="66">
        <v>25</v>
      </c>
      <c r="H891" s="1">
        <v>1</v>
      </c>
      <c r="I891" s="66">
        <v>1</v>
      </c>
      <c r="J891" s="66">
        <v>0</v>
      </c>
      <c r="K891" s="66">
        <v>0</v>
      </c>
      <c r="L891" s="66">
        <v>0</v>
      </c>
      <c r="M891" s="66">
        <v>0</v>
      </c>
      <c r="N891" s="66">
        <v>0</v>
      </c>
      <c r="O891" s="66">
        <v>0</v>
      </c>
      <c r="P891" s="66">
        <v>0</v>
      </c>
      <c r="Q891" s="66">
        <v>0</v>
      </c>
      <c r="R891" s="66">
        <v>0</v>
      </c>
      <c r="S891" s="66">
        <v>0</v>
      </c>
      <c r="T891" s="66">
        <v>0</v>
      </c>
      <c r="U891" s="66">
        <v>0</v>
      </c>
      <c r="V891" s="66">
        <v>0</v>
      </c>
      <c r="W891" s="66">
        <v>0</v>
      </c>
      <c r="X891" s="66">
        <v>0</v>
      </c>
      <c r="Y891" s="66">
        <v>0</v>
      </c>
      <c r="Z891" s="66">
        <v>0</v>
      </c>
      <c r="AA891" s="66">
        <v>0</v>
      </c>
      <c r="AB891" s="66">
        <v>0</v>
      </c>
      <c r="AC891" s="66">
        <v>21</v>
      </c>
      <c r="AD891" s="66">
        <v>0</v>
      </c>
      <c r="AE891" s="66">
        <v>0</v>
      </c>
      <c r="AF891" s="66">
        <v>0</v>
      </c>
      <c r="AG891" s="66" t="str">
        <f>VLOOKUP(BHRAF201920[[#This Row],[OrgID]],'Practice Panel'!$A$14:$F$129,4,FALSE)</f>
        <v>Redbridge</v>
      </c>
      <c r="AH891" s="66" t="str">
        <f>VLOOKUP(BHRAF201920[[#This Row],[OrgID]],'Practice Panel'!$A$14:$F$129,6,FALSE)</f>
        <v>Fairlop</v>
      </c>
    </row>
    <row r="892" spans="1:34" x14ac:dyDescent="0.25">
      <c r="A892" s="1" t="s">
        <v>369</v>
      </c>
      <c r="B892" s="65">
        <v>44228</v>
      </c>
      <c r="C892" s="65">
        <v>44229</v>
      </c>
      <c r="D892" s="1" t="s">
        <v>322</v>
      </c>
      <c r="E892" s="66">
        <v>1776</v>
      </c>
      <c r="F892" s="66">
        <v>1</v>
      </c>
      <c r="G892" s="66">
        <v>1</v>
      </c>
      <c r="H892" s="1">
        <v>0</v>
      </c>
      <c r="I892" s="66">
        <v>0</v>
      </c>
      <c r="J892" s="66">
        <v>0</v>
      </c>
      <c r="K892" s="66">
        <v>0</v>
      </c>
      <c r="L892" s="66">
        <v>0</v>
      </c>
      <c r="M892" s="66">
        <v>0</v>
      </c>
      <c r="N892" s="66">
        <v>0</v>
      </c>
      <c r="O892" s="66">
        <v>0</v>
      </c>
      <c r="P892" s="66">
        <v>0</v>
      </c>
      <c r="Q892" s="66">
        <v>0</v>
      </c>
      <c r="R892" s="66">
        <v>0</v>
      </c>
      <c r="S892" s="66">
        <v>0</v>
      </c>
      <c r="T892" s="66">
        <v>0</v>
      </c>
      <c r="U892" s="66">
        <v>0</v>
      </c>
      <c r="V892" s="66">
        <v>0</v>
      </c>
      <c r="W892" s="66">
        <v>0</v>
      </c>
      <c r="X892" s="66">
        <v>0</v>
      </c>
      <c r="Y892" s="66">
        <v>0</v>
      </c>
      <c r="Z892" s="66">
        <v>0</v>
      </c>
      <c r="AA892" s="66">
        <v>0</v>
      </c>
      <c r="AB892" s="66">
        <v>0</v>
      </c>
      <c r="AC892" s="66">
        <v>8</v>
      </c>
      <c r="AD892" s="66">
        <v>0</v>
      </c>
      <c r="AE892" s="66">
        <v>0</v>
      </c>
      <c r="AF892" s="66">
        <v>0</v>
      </c>
      <c r="AG892" s="66" t="str">
        <f>VLOOKUP(BHRAF201920[[#This Row],[OrgID]],'Practice Panel'!$A$14:$F$129,4,FALSE)</f>
        <v>Havering</v>
      </c>
      <c r="AH892" s="66" t="str">
        <f>VLOOKUP(BHRAF201920[[#This Row],[OrgID]],'Practice Panel'!$A$14:$F$129,6,FALSE)</f>
        <v>Havering North</v>
      </c>
    </row>
    <row r="893" spans="1:34" x14ac:dyDescent="0.25">
      <c r="A893" s="1" t="s">
        <v>369</v>
      </c>
      <c r="B893" s="65">
        <v>44228</v>
      </c>
      <c r="C893" s="65">
        <v>44229</v>
      </c>
      <c r="D893" s="1" t="s">
        <v>358</v>
      </c>
      <c r="E893" s="66">
        <v>1181</v>
      </c>
      <c r="F893" s="66">
        <v>9</v>
      </c>
      <c r="G893" s="66">
        <v>9</v>
      </c>
      <c r="H893" s="1">
        <v>0</v>
      </c>
      <c r="I893" s="66">
        <v>0</v>
      </c>
      <c r="J893" s="66">
        <v>0</v>
      </c>
      <c r="K893" s="66">
        <v>0</v>
      </c>
      <c r="L893" s="66">
        <v>0</v>
      </c>
      <c r="M893" s="66">
        <v>0</v>
      </c>
      <c r="N893" s="66">
        <v>0</v>
      </c>
      <c r="O893" s="66">
        <v>0</v>
      </c>
      <c r="P893" s="66">
        <v>0</v>
      </c>
      <c r="Q893" s="66">
        <v>0</v>
      </c>
      <c r="R893" s="66">
        <v>0</v>
      </c>
      <c r="S893" s="66">
        <v>0</v>
      </c>
      <c r="T893" s="66">
        <v>0</v>
      </c>
      <c r="U893" s="66">
        <v>0</v>
      </c>
      <c r="V893" s="66">
        <v>0</v>
      </c>
      <c r="W893" s="66">
        <v>0</v>
      </c>
      <c r="X893" s="66">
        <v>0</v>
      </c>
      <c r="Y893" s="66">
        <v>0</v>
      </c>
      <c r="Z893" s="66">
        <v>0</v>
      </c>
      <c r="AA893" s="66">
        <v>0</v>
      </c>
      <c r="AB893" s="66">
        <v>0</v>
      </c>
      <c r="AC893" s="66">
        <v>10</v>
      </c>
      <c r="AD893" s="66">
        <v>0</v>
      </c>
      <c r="AE893" s="66">
        <v>0</v>
      </c>
      <c r="AF893" s="66">
        <v>0</v>
      </c>
      <c r="AG893" s="66" t="str">
        <f>VLOOKUP(BHRAF201920[[#This Row],[OrgID]],'Practice Panel'!$A$14:$F$129,4,FALSE)</f>
        <v>Havering</v>
      </c>
      <c r="AH893" s="66" t="str">
        <f>VLOOKUP(BHRAF201920[[#This Row],[OrgID]],'Practice Panel'!$A$14:$F$129,6,FALSE)</f>
        <v>Havering South</v>
      </c>
    </row>
    <row r="894" spans="1:34" x14ac:dyDescent="0.25">
      <c r="A894" s="1" t="s">
        <v>369</v>
      </c>
      <c r="B894" s="65">
        <v>44228</v>
      </c>
      <c r="C894" s="65">
        <v>44229</v>
      </c>
      <c r="D894" s="1" t="s">
        <v>231</v>
      </c>
      <c r="E894" s="66">
        <v>2107</v>
      </c>
      <c r="F894" s="66">
        <v>2</v>
      </c>
      <c r="G894" s="66">
        <v>2</v>
      </c>
      <c r="H894" s="1">
        <v>0</v>
      </c>
      <c r="I894" s="66">
        <v>0</v>
      </c>
      <c r="J894" s="66">
        <v>0</v>
      </c>
      <c r="K894" s="66">
        <v>0</v>
      </c>
      <c r="L894" s="66">
        <v>0</v>
      </c>
      <c r="M894" s="66">
        <v>0</v>
      </c>
      <c r="N894" s="66">
        <v>0</v>
      </c>
      <c r="O894" s="66">
        <v>0</v>
      </c>
      <c r="P894" s="66">
        <v>0</v>
      </c>
      <c r="Q894" s="66">
        <v>0</v>
      </c>
      <c r="R894" s="66">
        <v>0</v>
      </c>
      <c r="S894" s="66">
        <v>0</v>
      </c>
      <c r="T894" s="66">
        <v>0</v>
      </c>
      <c r="U894" s="66">
        <v>0</v>
      </c>
      <c r="V894" s="66">
        <v>0</v>
      </c>
      <c r="W894" s="66">
        <v>0</v>
      </c>
      <c r="X894" s="66">
        <v>0</v>
      </c>
      <c r="Y894" s="66">
        <v>0</v>
      </c>
      <c r="Z894" s="66">
        <v>0</v>
      </c>
      <c r="AA894" s="66">
        <v>0</v>
      </c>
      <c r="AB894" s="66">
        <v>0</v>
      </c>
      <c r="AC894" s="66">
        <v>2</v>
      </c>
      <c r="AD894" s="66">
        <v>0</v>
      </c>
      <c r="AE894" s="66">
        <v>0</v>
      </c>
      <c r="AF894" s="66">
        <v>0</v>
      </c>
      <c r="AG894" s="66" t="str">
        <f>VLOOKUP(BHRAF201920[[#This Row],[OrgID]],'Practice Panel'!$A$14:$F$129,4,FALSE)</f>
        <v>Barking</v>
      </c>
      <c r="AH894" s="66" t="str">
        <f>VLOOKUP(BHRAF201920[[#This Row],[OrgID]],'Practice Panel'!$A$14:$F$129,6,FALSE)</f>
        <v>West</v>
      </c>
    </row>
    <row r="895" spans="1:34" x14ac:dyDescent="0.25">
      <c r="A895" s="1" t="s">
        <v>369</v>
      </c>
      <c r="B895" s="65">
        <v>44228</v>
      </c>
      <c r="C895" s="65">
        <v>44229</v>
      </c>
      <c r="D895" s="1" t="s">
        <v>216</v>
      </c>
      <c r="E895" s="66">
        <v>1414</v>
      </c>
      <c r="F895" s="66">
        <v>23</v>
      </c>
      <c r="G895" s="66">
        <v>23</v>
      </c>
      <c r="H895" s="1">
        <v>0</v>
      </c>
      <c r="I895" s="66">
        <v>0</v>
      </c>
      <c r="J895" s="66">
        <v>0</v>
      </c>
      <c r="K895" s="66">
        <v>0</v>
      </c>
      <c r="L895" s="66">
        <v>0</v>
      </c>
      <c r="M895" s="66">
        <v>0</v>
      </c>
      <c r="N895" s="66">
        <v>0</v>
      </c>
      <c r="O895" s="66">
        <v>0</v>
      </c>
      <c r="P895" s="66">
        <v>0</v>
      </c>
      <c r="Q895" s="66">
        <v>0</v>
      </c>
      <c r="R895" s="66">
        <v>0</v>
      </c>
      <c r="S895" s="66">
        <v>0</v>
      </c>
      <c r="T895" s="66">
        <v>0</v>
      </c>
      <c r="U895" s="66">
        <v>0</v>
      </c>
      <c r="V895" s="66">
        <v>0</v>
      </c>
      <c r="W895" s="66">
        <v>0</v>
      </c>
      <c r="X895" s="66">
        <v>0</v>
      </c>
      <c r="Y895" s="66">
        <v>0</v>
      </c>
      <c r="Z895" s="66">
        <v>0</v>
      </c>
      <c r="AA895" s="66">
        <v>0</v>
      </c>
      <c r="AB895" s="66">
        <v>0</v>
      </c>
      <c r="AC895" s="66">
        <v>6</v>
      </c>
      <c r="AD895" s="66">
        <v>0</v>
      </c>
      <c r="AE895" s="66">
        <v>0</v>
      </c>
      <c r="AF895" s="66">
        <v>0</v>
      </c>
      <c r="AG895" s="66" t="str">
        <f>VLOOKUP(BHRAF201920[[#This Row],[OrgID]],'Practice Panel'!$A$14:$F$129,4,FALSE)</f>
        <v>Barking</v>
      </c>
      <c r="AH895" s="66" t="str">
        <f>VLOOKUP(BHRAF201920[[#This Row],[OrgID]],'Practice Panel'!$A$14:$F$129,6,FALSE)</f>
        <v>East One</v>
      </c>
    </row>
    <row r="896" spans="1:34" x14ac:dyDescent="0.25">
      <c r="A896" s="1" t="s">
        <v>369</v>
      </c>
      <c r="B896" s="65">
        <v>44228</v>
      </c>
      <c r="C896" s="65">
        <v>44229</v>
      </c>
      <c r="D896" s="1" t="s">
        <v>348</v>
      </c>
      <c r="E896" s="66">
        <v>1993</v>
      </c>
      <c r="F896" s="66">
        <v>25</v>
      </c>
      <c r="G896" s="66">
        <v>25</v>
      </c>
      <c r="H896" s="1">
        <v>0</v>
      </c>
      <c r="I896" s="66">
        <v>0</v>
      </c>
      <c r="J896" s="66">
        <v>0</v>
      </c>
      <c r="K896" s="66">
        <v>0</v>
      </c>
      <c r="L896" s="66">
        <v>0</v>
      </c>
      <c r="M896" s="66">
        <v>0</v>
      </c>
      <c r="N896" s="66">
        <v>0</v>
      </c>
      <c r="O896" s="66">
        <v>0</v>
      </c>
      <c r="P896" s="66">
        <v>0</v>
      </c>
      <c r="Q896" s="66">
        <v>0</v>
      </c>
      <c r="R896" s="66">
        <v>0</v>
      </c>
      <c r="S896" s="66">
        <v>0</v>
      </c>
      <c r="T896" s="66">
        <v>0</v>
      </c>
      <c r="U896" s="66">
        <v>0</v>
      </c>
      <c r="V896" s="66">
        <v>0</v>
      </c>
      <c r="W896" s="66">
        <v>0</v>
      </c>
      <c r="X896" s="66">
        <v>0</v>
      </c>
      <c r="Y896" s="66">
        <v>0</v>
      </c>
      <c r="Z896" s="66">
        <v>0</v>
      </c>
      <c r="AA896" s="66">
        <v>0</v>
      </c>
      <c r="AB896" s="66">
        <v>0</v>
      </c>
      <c r="AC896" s="66">
        <v>10</v>
      </c>
      <c r="AD896" s="66">
        <v>0</v>
      </c>
      <c r="AE896" s="66">
        <v>0</v>
      </c>
      <c r="AF896" s="66">
        <v>0</v>
      </c>
      <c r="AG896" s="66" t="str">
        <f>VLOOKUP(BHRAF201920[[#This Row],[OrgID]],'Practice Panel'!$A$14:$F$129,4,FALSE)</f>
        <v>Havering</v>
      </c>
      <c r="AH896" s="66" t="str">
        <f>VLOOKUP(BHRAF201920[[#This Row],[OrgID]],'Practice Panel'!$A$14:$F$129,6,FALSE)</f>
        <v>Havering South</v>
      </c>
    </row>
    <row r="897" spans="1:34" x14ac:dyDescent="0.25">
      <c r="A897" s="1" t="s">
        <v>369</v>
      </c>
      <c r="B897" s="65">
        <v>44228</v>
      </c>
      <c r="C897" s="65">
        <v>44229</v>
      </c>
      <c r="D897" s="1" t="s">
        <v>308</v>
      </c>
      <c r="E897" s="66">
        <v>1046</v>
      </c>
      <c r="F897" s="66">
        <v>33</v>
      </c>
      <c r="G897" s="66">
        <v>33</v>
      </c>
      <c r="H897" s="1">
        <v>0</v>
      </c>
      <c r="I897" s="66">
        <v>0</v>
      </c>
      <c r="J897" s="66">
        <v>0</v>
      </c>
      <c r="K897" s="66">
        <v>0</v>
      </c>
      <c r="L897" s="66">
        <v>0</v>
      </c>
      <c r="M897" s="66">
        <v>0</v>
      </c>
      <c r="N897" s="66">
        <v>0</v>
      </c>
      <c r="O897" s="66">
        <v>0</v>
      </c>
      <c r="P897" s="66">
        <v>0</v>
      </c>
      <c r="Q897" s="66">
        <v>0</v>
      </c>
      <c r="R897" s="66">
        <v>0</v>
      </c>
      <c r="S897" s="66">
        <v>0</v>
      </c>
      <c r="T897" s="66">
        <v>0</v>
      </c>
      <c r="U897" s="66">
        <v>0</v>
      </c>
      <c r="V897" s="66">
        <v>0</v>
      </c>
      <c r="W897" s="66">
        <v>0</v>
      </c>
      <c r="X897" s="66">
        <v>0</v>
      </c>
      <c r="Y897" s="66">
        <v>0</v>
      </c>
      <c r="Z897" s="66">
        <v>0</v>
      </c>
      <c r="AA897" s="66">
        <v>0</v>
      </c>
      <c r="AB897" s="66">
        <v>0</v>
      </c>
      <c r="AC897" s="66">
        <v>2</v>
      </c>
      <c r="AD897" s="66">
        <v>0</v>
      </c>
      <c r="AE897" s="66">
        <v>0</v>
      </c>
      <c r="AF897" s="66">
        <v>0</v>
      </c>
      <c r="AG897" s="66" t="str">
        <f>VLOOKUP(BHRAF201920[[#This Row],[OrgID]],'Practice Panel'!$A$14:$F$129,4,FALSE)</f>
        <v>Havering</v>
      </c>
      <c r="AH897" s="66" t="str">
        <f>VLOOKUP(BHRAF201920[[#This Row],[OrgID]],'Practice Panel'!$A$14:$F$129,6,FALSE)</f>
        <v>Havering North</v>
      </c>
    </row>
    <row r="898" spans="1:34" x14ac:dyDescent="0.25">
      <c r="A898" s="1" t="s">
        <v>369</v>
      </c>
      <c r="B898" s="65">
        <v>44228</v>
      </c>
      <c r="C898" s="65">
        <v>44229</v>
      </c>
      <c r="D898" s="1" t="s">
        <v>350</v>
      </c>
      <c r="E898" s="66">
        <v>2273</v>
      </c>
      <c r="F898" s="66">
        <v>17</v>
      </c>
      <c r="G898" s="66">
        <v>17</v>
      </c>
      <c r="H898" s="1">
        <v>0</v>
      </c>
      <c r="I898" s="66">
        <v>0</v>
      </c>
      <c r="J898" s="66">
        <v>0</v>
      </c>
      <c r="K898" s="66">
        <v>0</v>
      </c>
      <c r="L898" s="66">
        <v>0</v>
      </c>
      <c r="M898" s="66">
        <v>0</v>
      </c>
      <c r="N898" s="66">
        <v>0</v>
      </c>
      <c r="O898" s="66">
        <v>0</v>
      </c>
      <c r="P898" s="66">
        <v>0</v>
      </c>
      <c r="Q898" s="66">
        <v>0</v>
      </c>
      <c r="R898" s="66">
        <v>0</v>
      </c>
      <c r="S898" s="66">
        <v>0</v>
      </c>
      <c r="T898" s="66">
        <v>0</v>
      </c>
      <c r="U898" s="66">
        <v>0</v>
      </c>
      <c r="V898" s="66">
        <v>0</v>
      </c>
      <c r="W898" s="66">
        <v>0</v>
      </c>
      <c r="X898" s="66">
        <v>0</v>
      </c>
      <c r="Y898" s="66">
        <v>0</v>
      </c>
      <c r="Z898" s="66">
        <v>0</v>
      </c>
      <c r="AA898" s="66">
        <v>0</v>
      </c>
      <c r="AB898" s="66">
        <v>0</v>
      </c>
      <c r="AC898" s="66">
        <v>9</v>
      </c>
      <c r="AD898" s="66">
        <v>0</v>
      </c>
      <c r="AE898" s="66">
        <v>0</v>
      </c>
      <c r="AF898" s="66">
        <v>0</v>
      </c>
      <c r="AG898" s="66" t="str">
        <f>VLOOKUP(BHRAF201920[[#This Row],[OrgID]],'Practice Panel'!$A$14:$F$129,4,FALSE)</f>
        <v>Havering</v>
      </c>
      <c r="AH898" s="66" t="str">
        <f>VLOOKUP(BHRAF201920[[#This Row],[OrgID]],'Practice Panel'!$A$14:$F$129,6,FALSE)</f>
        <v>Havering South</v>
      </c>
    </row>
    <row r="899" spans="1:34" x14ac:dyDescent="0.25">
      <c r="A899" s="1" t="s">
        <v>369</v>
      </c>
      <c r="B899" s="65">
        <v>44228</v>
      </c>
      <c r="C899" s="65">
        <v>44229</v>
      </c>
      <c r="D899" s="1" t="s">
        <v>274</v>
      </c>
      <c r="E899" s="66">
        <v>3799</v>
      </c>
      <c r="F899" s="66">
        <v>9</v>
      </c>
      <c r="G899" s="66">
        <v>9</v>
      </c>
      <c r="H899" s="1">
        <v>0</v>
      </c>
      <c r="I899" s="66">
        <v>0</v>
      </c>
      <c r="J899" s="66">
        <v>0</v>
      </c>
      <c r="K899" s="66">
        <v>0</v>
      </c>
      <c r="L899" s="66">
        <v>0</v>
      </c>
      <c r="M899" s="66">
        <v>0</v>
      </c>
      <c r="N899" s="66">
        <v>0</v>
      </c>
      <c r="O899" s="66">
        <v>0</v>
      </c>
      <c r="P899" s="66">
        <v>0</v>
      </c>
      <c r="Q899" s="66">
        <v>0</v>
      </c>
      <c r="R899" s="66">
        <v>0</v>
      </c>
      <c r="S899" s="66">
        <v>0</v>
      </c>
      <c r="T899" s="66">
        <v>0</v>
      </c>
      <c r="U899" s="66">
        <v>0</v>
      </c>
      <c r="V899" s="66">
        <v>0</v>
      </c>
      <c r="W899" s="66">
        <v>0</v>
      </c>
      <c r="X899" s="66">
        <v>0</v>
      </c>
      <c r="Y899" s="66">
        <v>0</v>
      </c>
      <c r="Z899" s="66">
        <v>0</v>
      </c>
      <c r="AA899" s="66">
        <v>0</v>
      </c>
      <c r="AB899" s="66">
        <v>0</v>
      </c>
      <c r="AC899" s="66">
        <v>1</v>
      </c>
      <c r="AD899" s="66">
        <v>0</v>
      </c>
      <c r="AE899" s="66">
        <v>0</v>
      </c>
      <c r="AF899" s="66">
        <v>0</v>
      </c>
      <c r="AG899" s="66" t="str">
        <f>VLOOKUP(BHRAF201920[[#This Row],[OrgID]],'Practice Panel'!$A$14:$F$129,4,FALSE)</f>
        <v>Barking</v>
      </c>
      <c r="AH899" s="66" t="str">
        <f>VLOOKUP(BHRAF201920[[#This Row],[OrgID]],'Practice Panel'!$A$14:$F$129,6,FALSE)</f>
        <v>North</v>
      </c>
    </row>
    <row r="900" spans="1:34" x14ac:dyDescent="0.25">
      <c r="A900" s="1" t="s">
        <v>369</v>
      </c>
      <c r="B900" s="65">
        <v>44228</v>
      </c>
      <c r="C900" s="65">
        <v>44229</v>
      </c>
      <c r="D900" s="1" t="s">
        <v>204</v>
      </c>
      <c r="E900" s="66">
        <v>1551</v>
      </c>
      <c r="F900" s="66">
        <v>93</v>
      </c>
      <c r="G900" s="66">
        <v>93</v>
      </c>
      <c r="H900" s="1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66">
        <v>0</v>
      </c>
      <c r="Z900" s="66">
        <v>0</v>
      </c>
      <c r="AA900" s="66">
        <v>0</v>
      </c>
      <c r="AB900" s="66">
        <v>0</v>
      </c>
      <c r="AC900" s="66">
        <v>2</v>
      </c>
      <c r="AD900" s="66">
        <v>0</v>
      </c>
      <c r="AE900" s="66">
        <v>0</v>
      </c>
      <c r="AF900" s="66">
        <v>0</v>
      </c>
      <c r="AG900" s="66" t="str">
        <f>VLOOKUP(BHRAF201920[[#This Row],[OrgID]],'Practice Panel'!$A$14:$F$129,4,FALSE)</f>
        <v>Barking</v>
      </c>
      <c r="AH900" s="66" t="str">
        <f>VLOOKUP(BHRAF201920[[#This Row],[OrgID]],'Practice Panel'!$A$14:$F$129,6,FALSE)</f>
        <v>East One</v>
      </c>
    </row>
    <row r="901" spans="1:34" x14ac:dyDescent="0.25">
      <c r="A901" s="1" t="s">
        <v>369</v>
      </c>
      <c r="B901" s="65">
        <v>44228</v>
      </c>
      <c r="C901" s="65">
        <v>44229</v>
      </c>
      <c r="D901" s="1" t="s">
        <v>195</v>
      </c>
      <c r="E901" s="66">
        <v>12268</v>
      </c>
      <c r="F901" s="66">
        <v>12</v>
      </c>
      <c r="G901" s="66">
        <v>12</v>
      </c>
      <c r="H901" s="1">
        <v>0</v>
      </c>
      <c r="I901" s="66">
        <v>0</v>
      </c>
      <c r="J901" s="66">
        <v>0</v>
      </c>
      <c r="K901" s="66">
        <v>0</v>
      </c>
      <c r="L901" s="66">
        <v>0</v>
      </c>
      <c r="M901" s="66">
        <v>0</v>
      </c>
      <c r="N901" s="66">
        <v>0</v>
      </c>
      <c r="O901" s="66">
        <v>0</v>
      </c>
      <c r="P901" s="66">
        <v>0</v>
      </c>
      <c r="Q901" s="66">
        <v>0</v>
      </c>
      <c r="R901" s="66">
        <v>0</v>
      </c>
      <c r="S901" s="66">
        <v>0</v>
      </c>
      <c r="T901" s="66">
        <v>0</v>
      </c>
      <c r="U901" s="66">
        <v>0</v>
      </c>
      <c r="V901" s="66">
        <v>0</v>
      </c>
      <c r="W901" s="66">
        <v>0</v>
      </c>
      <c r="X901" s="66">
        <v>0</v>
      </c>
      <c r="Y901" s="66">
        <v>0</v>
      </c>
      <c r="Z901" s="66">
        <v>0</v>
      </c>
      <c r="AA901" s="66">
        <v>0</v>
      </c>
      <c r="AB901" s="66">
        <v>0</v>
      </c>
      <c r="AC901" s="66">
        <v>5</v>
      </c>
      <c r="AD901" s="66">
        <v>0</v>
      </c>
      <c r="AE901" s="66">
        <v>0</v>
      </c>
      <c r="AF901" s="66">
        <v>0</v>
      </c>
      <c r="AG901" s="66" t="str">
        <f>VLOOKUP(BHRAF201920[[#This Row],[OrgID]],'Practice Panel'!$A$14:$F$129,4,FALSE)</f>
        <v>Barking</v>
      </c>
      <c r="AH901" s="66" t="str">
        <f>VLOOKUP(BHRAF201920[[#This Row],[OrgID]],'Practice Panel'!$A$14:$F$129,6,FALSE)</f>
        <v>East</v>
      </c>
    </row>
    <row r="902" spans="1:34" x14ac:dyDescent="0.25">
      <c r="A902" s="1" t="s">
        <v>369</v>
      </c>
      <c r="B902" s="65">
        <v>44228</v>
      </c>
      <c r="C902" s="65">
        <v>44229</v>
      </c>
      <c r="D902" s="1" t="s">
        <v>259</v>
      </c>
      <c r="E902" s="66">
        <v>5703</v>
      </c>
      <c r="F902" s="66">
        <v>33</v>
      </c>
      <c r="G902" s="66">
        <v>33</v>
      </c>
      <c r="H902" s="1">
        <v>0</v>
      </c>
      <c r="I902" s="66">
        <v>0</v>
      </c>
      <c r="J902" s="66">
        <v>0</v>
      </c>
      <c r="K902" s="66">
        <v>0</v>
      </c>
      <c r="L902" s="66">
        <v>0</v>
      </c>
      <c r="M902" s="66">
        <v>0</v>
      </c>
      <c r="N902" s="66">
        <v>0</v>
      </c>
      <c r="O902" s="66">
        <v>0</v>
      </c>
      <c r="P902" s="66">
        <v>0</v>
      </c>
      <c r="Q902" s="66">
        <v>0</v>
      </c>
      <c r="R902" s="66">
        <v>0</v>
      </c>
      <c r="S902" s="66">
        <v>0</v>
      </c>
      <c r="T902" s="66">
        <v>0</v>
      </c>
      <c r="U902" s="66">
        <v>0</v>
      </c>
      <c r="V902" s="66">
        <v>0</v>
      </c>
      <c r="W902" s="66">
        <v>0</v>
      </c>
      <c r="X902" s="66">
        <v>0</v>
      </c>
      <c r="Y902" s="66">
        <v>0</v>
      </c>
      <c r="Z902" s="66">
        <v>0</v>
      </c>
      <c r="AA902" s="66">
        <v>0</v>
      </c>
      <c r="AB902" s="66">
        <v>0</v>
      </c>
      <c r="AC902" s="66">
        <v>6</v>
      </c>
      <c r="AD902" s="66">
        <v>0</v>
      </c>
      <c r="AE902" s="66">
        <v>0</v>
      </c>
      <c r="AF902" s="66">
        <v>0</v>
      </c>
      <c r="AG902" s="66" t="str">
        <f>VLOOKUP(BHRAF201920[[#This Row],[OrgID]],'Practice Panel'!$A$14:$F$129,4,FALSE)</f>
        <v>Barking</v>
      </c>
      <c r="AH902" s="66" t="str">
        <f>VLOOKUP(BHRAF201920[[#This Row],[OrgID]],'Practice Panel'!$A$14:$F$129,6,FALSE)</f>
        <v>North</v>
      </c>
    </row>
    <row r="903" spans="1:34" x14ac:dyDescent="0.25">
      <c r="A903" s="1" t="s">
        <v>369</v>
      </c>
      <c r="B903" s="65">
        <v>44228</v>
      </c>
      <c r="C903" s="65">
        <v>44229</v>
      </c>
      <c r="D903" s="1" t="s">
        <v>212</v>
      </c>
      <c r="E903" s="66">
        <v>2913</v>
      </c>
      <c r="F903" s="66">
        <v>41</v>
      </c>
      <c r="G903" s="66">
        <v>41</v>
      </c>
      <c r="H903" s="1">
        <v>0</v>
      </c>
      <c r="I903" s="66">
        <v>0</v>
      </c>
      <c r="J903" s="66">
        <v>0</v>
      </c>
      <c r="K903" s="66">
        <v>0</v>
      </c>
      <c r="L903" s="66">
        <v>0</v>
      </c>
      <c r="M903" s="66">
        <v>0</v>
      </c>
      <c r="N903" s="66">
        <v>0</v>
      </c>
      <c r="O903" s="66">
        <v>0</v>
      </c>
      <c r="P903" s="66">
        <v>0</v>
      </c>
      <c r="Q903" s="66">
        <v>0</v>
      </c>
      <c r="R903" s="66">
        <v>0</v>
      </c>
      <c r="S903" s="66">
        <v>0</v>
      </c>
      <c r="T903" s="66">
        <v>0</v>
      </c>
      <c r="U903" s="66">
        <v>0</v>
      </c>
      <c r="V903" s="66">
        <v>0</v>
      </c>
      <c r="W903" s="66">
        <v>0</v>
      </c>
      <c r="X903" s="66">
        <v>0</v>
      </c>
      <c r="Y903" s="66">
        <v>0</v>
      </c>
      <c r="Z903" s="66">
        <v>0</v>
      </c>
      <c r="AA903" s="66">
        <v>0</v>
      </c>
      <c r="AB903" s="66">
        <v>0</v>
      </c>
      <c r="AC903" s="66">
        <v>11</v>
      </c>
      <c r="AD903" s="66">
        <v>0</v>
      </c>
      <c r="AE903" s="66">
        <v>0</v>
      </c>
      <c r="AF903" s="66">
        <v>0</v>
      </c>
      <c r="AG903" s="66" t="str">
        <f>VLOOKUP(BHRAF201920[[#This Row],[OrgID]],'Practice Panel'!$A$14:$F$129,4,FALSE)</f>
        <v>Barking</v>
      </c>
      <c r="AH903" s="66" t="str">
        <f>VLOOKUP(BHRAF201920[[#This Row],[OrgID]],'Practice Panel'!$A$14:$F$129,6,FALSE)</f>
        <v>East One</v>
      </c>
    </row>
    <row r="904" spans="1:34" x14ac:dyDescent="0.25">
      <c r="A904" s="1" t="s">
        <v>369</v>
      </c>
      <c r="B904" s="65">
        <v>44228</v>
      </c>
      <c r="C904" s="65">
        <v>44229</v>
      </c>
      <c r="D904" s="1" t="s">
        <v>34</v>
      </c>
      <c r="E904" s="66">
        <v>992</v>
      </c>
      <c r="F904" s="66">
        <v>15</v>
      </c>
      <c r="G904" s="66">
        <v>15</v>
      </c>
      <c r="H904" s="1">
        <v>0</v>
      </c>
      <c r="I904" s="66">
        <v>0</v>
      </c>
      <c r="J904" s="66">
        <v>0</v>
      </c>
      <c r="K904" s="66">
        <v>0</v>
      </c>
      <c r="L904" s="66">
        <v>0</v>
      </c>
      <c r="M904" s="66">
        <v>0</v>
      </c>
      <c r="N904" s="66">
        <v>0</v>
      </c>
      <c r="O904" s="66">
        <v>0</v>
      </c>
      <c r="P904" s="66">
        <v>0</v>
      </c>
      <c r="Q904" s="66">
        <v>0</v>
      </c>
      <c r="R904" s="66">
        <v>0</v>
      </c>
      <c r="S904" s="66">
        <v>0</v>
      </c>
      <c r="T904" s="66">
        <v>0</v>
      </c>
      <c r="U904" s="66">
        <v>0</v>
      </c>
      <c r="V904" s="66">
        <v>0</v>
      </c>
      <c r="W904" s="66">
        <v>0</v>
      </c>
      <c r="X904" s="66">
        <v>0</v>
      </c>
      <c r="Y904" s="66">
        <v>0</v>
      </c>
      <c r="Z904" s="66">
        <v>0</v>
      </c>
      <c r="AA904" s="66">
        <v>0</v>
      </c>
      <c r="AB904" s="66">
        <v>0</v>
      </c>
      <c r="AC904" s="66">
        <v>3</v>
      </c>
      <c r="AD904" s="66">
        <v>0</v>
      </c>
      <c r="AE904" s="66">
        <v>0</v>
      </c>
      <c r="AF904" s="66">
        <v>0</v>
      </c>
      <c r="AG904" s="66" t="str">
        <f>VLOOKUP(BHRAF201920[[#This Row],[OrgID]],'Practice Panel'!$A$14:$F$129,4,FALSE)</f>
        <v>Redbridge</v>
      </c>
      <c r="AH904" s="66" t="str">
        <f>VLOOKUP(BHRAF201920[[#This Row],[OrgID]],'Practice Panel'!$A$14:$F$129,6,FALSE)</f>
        <v>Cranbrook</v>
      </c>
    </row>
    <row r="905" spans="1:34" x14ac:dyDescent="0.25">
      <c r="A905" s="1" t="s">
        <v>369</v>
      </c>
      <c r="B905" s="65">
        <v>44228</v>
      </c>
      <c r="C905" s="65">
        <v>44229</v>
      </c>
      <c r="D905" s="1" t="s">
        <v>49</v>
      </c>
      <c r="E905" s="66">
        <v>1013</v>
      </c>
      <c r="F905" s="66">
        <v>14</v>
      </c>
      <c r="G905" s="66">
        <v>14</v>
      </c>
      <c r="H905" s="1">
        <v>0</v>
      </c>
      <c r="I905" s="66">
        <v>0</v>
      </c>
      <c r="J905" s="66">
        <v>0</v>
      </c>
      <c r="K905" s="66">
        <v>0</v>
      </c>
      <c r="L905" s="66">
        <v>0</v>
      </c>
      <c r="M905" s="66">
        <v>0</v>
      </c>
      <c r="N905" s="66">
        <v>0</v>
      </c>
      <c r="O905" s="66">
        <v>0</v>
      </c>
      <c r="P905" s="66">
        <v>0</v>
      </c>
      <c r="Q905" s="66">
        <v>0</v>
      </c>
      <c r="R905" s="66">
        <v>0</v>
      </c>
      <c r="S905" s="66">
        <v>0</v>
      </c>
      <c r="T905" s="66">
        <v>0</v>
      </c>
      <c r="U905" s="66">
        <v>0</v>
      </c>
      <c r="V905" s="66">
        <v>0</v>
      </c>
      <c r="W905" s="66">
        <v>0</v>
      </c>
      <c r="X905" s="66">
        <v>0</v>
      </c>
      <c r="Y905" s="66">
        <v>0</v>
      </c>
      <c r="Z905" s="66">
        <v>0</v>
      </c>
      <c r="AA905" s="66">
        <v>0</v>
      </c>
      <c r="AB905" s="66">
        <v>0</v>
      </c>
      <c r="AC905" s="66">
        <v>3</v>
      </c>
      <c r="AD905" s="66">
        <v>0</v>
      </c>
      <c r="AE905" s="66">
        <v>0</v>
      </c>
      <c r="AF905" s="66">
        <v>0</v>
      </c>
      <c r="AG905" s="66" t="str">
        <f>VLOOKUP(BHRAF201920[[#This Row],[OrgID]],'Practice Panel'!$A$14:$F$129,4,FALSE)</f>
        <v>Redbridge</v>
      </c>
      <c r="AH905" s="66" t="str">
        <f>VLOOKUP(BHRAF201920[[#This Row],[OrgID]],'Practice Panel'!$A$14:$F$129,6,FALSE)</f>
        <v>Fairlop</v>
      </c>
    </row>
    <row r="906" spans="1:34" x14ac:dyDescent="0.25">
      <c r="A906" s="1" t="s">
        <v>369</v>
      </c>
      <c r="B906" s="65">
        <v>44228</v>
      </c>
      <c r="C906" s="65">
        <v>44229</v>
      </c>
      <c r="D906" s="1" t="s">
        <v>62</v>
      </c>
      <c r="E906" s="66">
        <v>1717</v>
      </c>
      <c r="F906" s="66">
        <v>107</v>
      </c>
      <c r="G906" s="66">
        <v>107</v>
      </c>
      <c r="H906" s="1">
        <v>0</v>
      </c>
      <c r="I906" s="66">
        <v>0</v>
      </c>
      <c r="J906" s="66">
        <v>0</v>
      </c>
      <c r="K906" s="66">
        <v>0</v>
      </c>
      <c r="L906" s="66">
        <v>0</v>
      </c>
      <c r="M906" s="66">
        <v>0</v>
      </c>
      <c r="N906" s="66">
        <v>0</v>
      </c>
      <c r="O906" s="66">
        <v>0</v>
      </c>
      <c r="P906" s="66">
        <v>0</v>
      </c>
      <c r="Q906" s="66">
        <v>0</v>
      </c>
      <c r="R906" s="66">
        <v>0</v>
      </c>
      <c r="S906" s="66">
        <v>0</v>
      </c>
      <c r="T906" s="66">
        <v>0</v>
      </c>
      <c r="U906" s="66">
        <v>0</v>
      </c>
      <c r="V906" s="66">
        <v>0</v>
      </c>
      <c r="W906" s="66">
        <v>0</v>
      </c>
      <c r="X906" s="66">
        <v>0</v>
      </c>
      <c r="Y906" s="66">
        <v>0</v>
      </c>
      <c r="Z906" s="66">
        <v>0</v>
      </c>
      <c r="AA906" s="66">
        <v>0</v>
      </c>
      <c r="AB906" s="66">
        <v>0</v>
      </c>
      <c r="AC906" s="66">
        <v>4</v>
      </c>
      <c r="AD906" s="66">
        <v>0</v>
      </c>
      <c r="AE906" s="66">
        <v>0</v>
      </c>
      <c r="AF906" s="66">
        <v>0</v>
      </c>
      <c r="AG906" s="66" t="str">
        <f>VLOOKUP(BHRAF201920[[#This Row],[OrgID]],'Practice Panel'!$A$14:$F$129,4,FALSE)</f>
        <v>Redbridge</v>
      </c>
      <c r="AH906" s="66" t="str">
        <f>VLOOKUP(BHRAF201920[[#This Row],[OrgID]],'Practice Panel'!$A$14:$F$129,6,FALSE)</f>
        <v>Seven Kings</v>
      </c>
    </row>
    <row r="907" spans="1:34" x14ac:dyDescent="0.25">
      <c r="A907" s="1" t="s">
        <v>369</v>
      </c>
      <c r="B907" s="65">
        <v>44228</v>
      </c>
      <c r="C907" s="65">
        <v>44229</v>
      </c>
      <c r="D907" s="1" t="s">
        <v>68</v>
      </c>
      <c r="E907" s="66">
        <v>895</v>
      </c>
      <c r="F907" s="66">
        <v>1</v>
      </c>
      <c r="G907" s="66">
        <v>1</v>
      </c>
      <c r="H907" s="1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66">
        <v>0</v>
      </c>
      <c r="Z907" s="66">
        <v>0</v>
      </c>
      <c r="AA907" s="66">
        <v>0</v>
      </c>
      <c r="AB907" s="66">
        <v>0</v>
      </c>
      <c r="AC907" s="66">
        <v>2</v>
      </c>
      <c r="AD907" s="66">
        <v>0</v>
      </c>
      <c r="AE907" s="66">
        <v>0</v>
      </c>
      <c r="AF907" s="66">
        <v>0</v>
      </c>
      <c r="AG907" s="66" t="str">
        <f>VLOOKUP(BHRAF201920[[#This Row],[OrgID]],'Practice Panel'!$A$14:$F$129,4,FALSE)</f>
        <v>Redbridge</v>
      </c>
      <c r="AH907" s="66" t="str">
        <f>VLOOKUP(BHRAF201920[[#This Row],[OrgID]],'Practice Panel'!$A$14:$F$129,6,FALSE)</f>
        <v>Seven Kings</v>
      </c>
    </row>
    <row r="908" spans="1:34" x14ac:dyDescent="0.25">
      <c r="A908" s="1" t="s">
        <v>369</v>
      </c>
      <c r="B908" s="65">
        <v>44228</v>
      </c>
      <c r="C908" s="65">
        <v>44229</v>
      </c>
      <c r="D908" s="1" t="s">
        <v>25</v>
      </c>
      <c r="E908" s="66">
        <v>1809</v>
      </c>
      <c r="F908" s="66">
        <v>41</v>
      </c>
      <c r="G908" s="66">
        <v>41</v>
      </c>
      <c r="H908" s="1">
        <v>0</v>
      </c>
      <c r="I908" s="66">
        <v>0</v>
      </c>
      <c r="J908" s="66">
        <v>0</v>
      </c>
      <c r="K908" s="66">
        <v>0</v>
      </c>
      <c r="L908" s="66">
        <v>0</v>
      </c>
      <c r="M908" s="66">
        <v>0</v>
      </c>
      <c r="N908" s="66">
        <v>0</v>
      </c>
      <c r="O908" s="66">
        <v>0</v>
      </c>
      <c r="P908" s="66">
        <v>0</v>
      </c>
      <c r="Q908" s="66">
        <v>0</v>
      </c>
      <c r="R908" s="66">
        <v>0</v>
      </c>
      <c r="S908" s="66">
        <v>0</v>
      </c>
      <c r="T908" s="66">
        <v>0</v>
      </c>
      <c r="U908" s="66">
        <v>0</v>
      </c>
      <c r="V908" s="66">
        <v>0</v>
      </c>
      <c r="W908" s="66">
        <v>0</v>
      </c>
      <c r="X908" s="66">
        <v>0</v>
      </c>
      <c r="Y908" s="66">
        <v>0</v>
      </c>
      <c r="Z908" s="66">
        <v>0</v>
      </c>
      <c r="AA908" s="66">
        <v>0</v>
      </c>
      <c r="AB908" s="66">
        <v>0</v>
      </c>
      <c r="AC908" s="66">
        <v>5</v>
      </c>
      <c r="AD908" s="66">
        <v>0</v>
      </c>
      <c r="AE908" s="66">
        <v>0</v>
      </c>
      <c r="AF908" s="66">
        <v>0</v>
      </c>
      <c r="AG908" s="66" t="str">
        <f>VLOOKUP(BHRAF201920[[#This Row],[OrgID]],'Practice Panel'!$A$14:$F$129,4,FALSE)</f>
        <v>Redbridge</v>
      </c>
      <c r="AH908" s="66" t="str">
        <f>VLOOKUP(BHRAF201920[[#This Row],[OrgID]],'Practice Panel'!$A$14:$F$129,6,FALSE)</f>
        <v>Cranbrook</v>
      </c>
    </row>
    <row r="909" spans="1:34" x14ac:dyDescent="0.25">
      <c r="A909" s="1" t="s">
        <v>369</v>
      </c>
      <c r="B909" s="65">
        <v>44228</v>
      </c>
      <c r="C909" s="65">
        <v>44229</v>
      </c>
      <c r="D909" s="1" t="s">
        <v>102</v>
      </c>
      <c r="E909" s="66">
        <v>2131</v>
      </c>
      <c r="F909" s="66">
        <v>25</v>
      </c>
      <c r="G909" s="66">
        <v>25</v>
      </c>
      <c r="H909" s="1">
        <v>0</v>
      </c>
      <c r="I909" s="66">
        <v>0</v>
      </c>
      <c r="J909" s="66">
        <v>0</v>
      </c>
      <c r="K909" s="66">
        <v>0</v>
      </c>
      <c r="L909" s="66">
        <v>0</v>
      </c>
      <c r="M909" s="66">
        <v>0</v>
      </c>
      <c r="N909" s="66">
        <v>0</v>
      </c>
      <c r="O909" s="66">
        <v>0</v>
      </c>
      <c r="P909" s="66">
        <v>0</v>
      </c>
      <c r="Q909" s="66">
        <v>0</v>
      </c>
      <c r="R909" s="66">
        <v>0</v>
      </c>
      <c r="S909" s="66">
        <v>0</v>
      </c>
      <c r="T909" s="66">
        <v>0</v>
      </c>
      <c r="U909" s="66">
        <v>0</v>
      </c>
      <c r="V909" s="66">
        <v>0</v>
      </c>
      <c r="W909" s="66">
        <v>0</v>
      </c>
      <c r="X909" s="66">
        <v>0</v>
      </c>
      <c r="Y909" s="66">
        <v>0</v>
      </c>
      <c r="Z909" s="66">
        <v>0</v>
      </c>
      <c r="AA909" s="66">
        <v>0</v>
      </c>
      <c r="AB909" s="66">
        <v>0</v>
      </c>
      <c r="AC909" s="66">
        <v>5</v>
      </c>
      <c r="AD909" s="66">
        <v>0</v>
      </c>
      <c r="AE909" s="66">
        <v>0</v>
      </c>
      <c r="AF909" s="66">
        <v>0</v>
      </c>
      <c r="AG909" s="66" t="str">
        <f>VLOOKUP(BHRAF201920[[#This Row],[OrgID]],'Practice Panel'!$A$14:$F$129,4,FALSE)</f>
        <v>Redbridge</v>
      </c>
      <c r="AH909" s="66" t="str">
        <f>VLOOKUP(BHRAF201920[[#This Row],[OrgID]],'Practice Panel'!$A$14:$F$129,6,FALSE)</f>
        <v>Loxford</v>
      </c>
    </row>
    <row r="910" spans="1:34" x14ac:dyDescent="0.25">
      <c r="A910" s="1" t="s">
        <v>369</v>
      </c>
      <c r="B910" s="65">
        <v>44228</v>
      </c>
      <c r="C910" s="65">
        <v>44229</v>
      </c>
      <c r="D910" s="1" t="s">
        <v>42</v>
      </c>
      <c r="E910" s="66">
        <v>1948</v>
      </c>
      <c r="F910" s="66">
        <v>122</v>
      </c>
      <c r="G910" s="66">
        <v>122</v>
      </c>
      <c r="H910" s="1">
        <v>0</v>
      </c>
      <c r="I910" s="66">
        <v>0</v>
      </c>
      <c r="J910" s="66">
        <v>0</v>
      </c>
      <c r="K910" s="66">
        <v>0</v>
      </c>
      <c r="L910" s="66">
        <v>0</v>
      </c>
      <c r="M910" s="66">
        <v>0</v>
      </c>
      <c r="N910" s="66">
        <v>0</v>
      </c>
      <c r="O910" s="66">
        <v>0</v>
      </c>
      <c r="P910" s="66">
        <v>0</v>
      </c>
      <c r="Q910" s="66">
        <v>0</v>
      </c>
      <c r="R910" s="66">
        <v>0</v>
      </c>
      <c r="S910" s="66">
        <v>0</v>
      </c>
      <c r="T910" s="66">
        <v>0</v>
      </c>
      <c r="U910" s="66">
        <v>0</v>
      </c>
      <c r="V910" s="66">
        <v>0</v>
      </c>
      <c r="W910" s="66">
        <v>0</v>
      </c>
      <c r="X910" s="66">
        <v>0</v>
      </c>
      <c r="Y910" s="66">
        <v>0</v>
      </c>
      <c r="Z910" s="66">
        <v>0</v>
      </c>
      <c r="AA910" s="66">
        <v>0</v>
      </c>
      <c r="AB910" s="66">
        <v>0</v>
      </c>
      <c r="AC910" s="66">
        <v>1</v>
      </c>
      <c r="AD910" s="66">
        <v>0</v>
      </c>
      <c r="AE910" s="66">
        <v>0</v>
      </c>
      <c r="AF910" s="66">
        <v>0</v>
      </c>
      <c r="AG910" s="66" t="str">
        <f>VLOOKUP(BHRAF201920[[#This Row],[OrgID]],'Practice Panel'!$A$14:$F$129,4,FALSE)</f>
        <v>Redbridge</v>
      </c>
      <c r="AH910" s="66" t="str">
        <f>VLOOKUP(BHRAF201920[[#This Row],[OrgID]],'Practice Panel'!$A$14:$F$129,6,FALSE)</f>
        <v>Fairlop</v>
      </c>
    </row>
    <row r="911" spans="1:34" x14ac:dyDescent="0.25">
      <c r="A911" s="1" t="s">
        <v>369</v>
      </c>
      <c r="B911" s="65">
        <v>44228</v>
      </c>
      <c r="C911" s="65">
        <v>44229</v>
      </c>
      <c r="D911" s="1" t="s">
        <v>38</v>
      </c>
      <c r="E911" s="66">
        <v>555</v>
      </c>
      <c r="F911" s="66">
        <v>4</v>
      </c>
      <c r="G911" s="66">
        <v>4</v>
      </c>
      <c r="H911" s="1">
        <v>0</v>
      </c>
      <c r="I911" s="66">
        <v>0</v>
      </c>
      <c r="J911" s="66">
        <v>0</v>
      </c>
      <c r="K911" s="66">
        <v>0</v>
      </c>
      <c r="L911" s="66">
        <v>0</v>
      </c>
      <c r="M911" s="66">
        <v>0</v>
      </c>
      <c r="N911" s="66">
        <v>0</v>
      </c>
      <c r="O911" s="66">
        <v>0</v>
      </c>
      <c r="P911" s="66">
        <v>0</v>
      </c>
      <c r="Q911" s="66">
        <v>0</v>
      </c>
      <c r="R911" s="66">
        <v>0</v>
      </c>
      <c r="S911" s="66">
        <v>0</v>
      </c>
      <c r="T911" s="66">
        <v>0</v>
      </c>
      <c r="U911" s="66">
        <v>0</v>
      </c>
      <c r="V911" s="66">
        <v>0</v>
      </c>
      <c r="W911" s="66">
        <v>0</v>
      </c>
      <c r="X911" s="66">
        <v>0</v>
      </c>
      <c r="Y911" s="66">
        <v>0</v>
      </c>
      <c r="Z911" s="66">
        <v>0</v>
      </c>
      <c r="AA911" s="66">
        <v>0</v>
      </c>
      <c r="AB911" s="66">
        <v>0</v>
      </c>
      <c r="AC911" s="66">
        <v>3</v>
      </c>
      <c r="AD911" s="66">
        <v>0</v>
      </c>
      <c r="AE911" s="66">
        <v>0</v>
      </c>
      <c r="AF911" s="66">
        <v>0</v>
      </c>
      <c r="AG911" s="66" t="str">
        <f>VLOOKUP(BHRAF201920[[#This Row],[OrgID]],'Practice Panel'!$A$14:$F$129,4,FALSE)</f>
        <v>Redbridge</v>
      </c>
      <c r="AH911" s="66" t="str">
        <f>VLOOKUP(BHRAF201920[[#This Row],[OrgID]],'Practice Panel'!$A$14:$F$129,6,FALSE)</f>
        <v>Cranbrook</v>
      </c>
    </row>
    <row r="912" spans="1:34" x14ac:dyDescent="0.25">
      <c r="A912" s="1" t="s">
        <v>369</v>
      </c>
      <c r="B912" s="65">
        <v>44228</v>
      </c>
      <c r="C912" s="65">
        <v>44229</v>
      </c>
      <c r="D912" s="1" t="s">
        <v>51</v>
      </c>
      <c r="E912" s="66">
        <v>1124</v>
      </c>
      <c r="F912" s="66">
        <v>20</v>
      </c>
      <c r="G912" s="66">
        <v>20</v>
      </c>
      <c r="H912" s="1">
        <v>0</v>
      </c>
      <c r="I912" s="66">
        <v>0</v>
      </c>
      <c r="J912" s="66">
        <v>0</v>
      </c>
      <c r="K912" s="66">
        <v>0</v>
      </c>
      <c r="L912" s="66">
        <v>0</v>
      </c>
      <c r="M912" s="66">
        <v>0</v>
      </c>
      <c r="N912" s="66">
        <v>0</v>
      </c>
      <c r="O912" s="66">
        <v>0</v>
      </c>
      <c r="P912" s="66">
        <v>0</v>
      </c>
      <c r="Q912" s="66">
        <v>0</v>
      </c>
      <c r="R912" s="66">
        <v>0</v>
      </c>
      <c r="S912" s="66">
        <v>0</v>
      </c>
      <c r="T912" s="66">
        <v>0</v>
      </c>
      <c r="U912" s="66">
        <v>0</v>
      </c>
      <c r="V912" s="66">
        <v>0</v>
      </c>
      <c r="W912" s="66">
        <v>0</v>
      </c>
      <c r="X912" s="66">
        <v>0</v>
      </c>
      <c r="Y912" s="66">
        <v>0</v>
      </c>
      <c r="Z912" s="66">
        <v>0</v>
      </c>
      <c r="AA912" s="66">
        <v>0</v>
      </c>
      <c r="AB912" s="66">
        <v>0</v>
      </c>
      <c r="AC912" s="66">
        <v>2</v>
      </c>
      <c r="AD912" s="66">
        <v>0</v>
      </c>
      <c r="AE912" s="66">
        <v>0</v>
      </c>
      <c r="AF912" s="66">
        <v>0</v>
      </c>
      <c r="AG912" s="66" t="str">
        <f>VLOOKUP(BHRAF201920[[#This Row],[OrgID]],'Practice Panel'!$A$14:$F$129,4,FALSE)</f>
        <v>Redbridge</v>
      </c>
      <c r="AH912" s="66" t="str">
        <f>VLOOKUP(BHRAF201920[[#This Row],[OrgID]],'Practice Panel'!$A$14:$F$129,6,FALSE)</f>
        <v>Fairlop</v>
      </c>
    </row>
    <row r="913" spans="1:34" x14ac:dyDescent="0.25">
      <c r="A913" s="1" t="s">
        <v>369</v>
      </c>
      <c r="B913" s="65">
        <v>44228</v>
      </c>
      <c r="C913" s="65">
        <v>44229</v>
      </c>
      <c r="D913" s="1" t="s">
        <v>318</v>
      </c>
      <c r="E913" s="66">
        <v>3928</v>
      </c>
      <c r="F913" s="66">
        <v>6</v>
      </c>
      <c r="G913" s="66">
        <v>6</v>
      </c>
      <c r="H913" s="1">
        <v>0</v>
      </c>
      <c r="I913" s="66">
        <v>0</v>
      </c>
      <c r="J913" s="66">
        <v>0</v>
      </c>
      <c r="K913" s="66">
        <v>0</v>
      </c>
      <c r="L913" s="66">
        <v>0</v>
      </c>
      <c r="M913" s="66">
        <v>0</v>
      </c>
      <c r="N913" s="66">
        <v>0</v>
      </c>
      <c r="O913" s="66">
        <v>0</v>
      </c>
      <c r="P913" s="66">
        <v>0</v>
      </c>
      <c r="Q913" s="66">
        <v>0</v>
      </c>
      <c r="R913" s="66">
        <v>0</v>
      </c>
      <c r="S913" s="66">
        <v>0</v>
      </c>
      <c r="T913" s="66">
        <v>0</v>
      </c>
      <c r="U913" s="66">
        <v>0</v>
      </c>
      <c r="V913" s="66">
        <v>0</v>
      </c>
      <c r="W913" s="66">
        <v>0</v>
      </c>
      <c r="X913" s="66">
        <v>0</v>
      </c>
      <c r="Y913" s="66">
        <v>0</v>
      </c>
      <c r="Z913" s="66">
        <v>0</v>
      </c>
      <c r="AA913" s="66">
        <v>0</v>
      </c>
      <c r="AB913" s="66">
        <v>0</v>
      </c>
      <c r="AC913" s="66">
        <v>6</v>
      </c>
      <c r="AD913" s="66">
        <v>0</v>
      </c>
      <c r="AE913" s="66">
        <v>0</v>
      </c>
      <c r="AF913" s="66">
        <v>0</v>
      </c>
      <c r="AG913" s="66" t="str">
        <f>VLOOKUP(BHRAF201920[[#This Row],[OrgID]],'Practice Panel'!$A$14:$F$129,4,FALSE)</f>
        <v>Havering</v>
      </c>
      <c r="AH913" s="66" t="str">
        <f>VLOOKUP(BHRAF201920[[#This Row],[OrgID]],'Practice Panel'!$A$14:$F$129,6,FALSE)</f>
        <v>Havering North</v>
      </c>
    </row>
    <row r="914" spans="1:34" x14ac:dyDescent="0.25">
      <c r="A914" s="1" t="s">
        <v>369</v>
      </c>
      <c r="B914" s="65">
        <v>44228</v>
      </c>
      <c r="C914" s="65">
        <v>44229</v>
      </c>
      <c r="D914" s="1" t="s">
        <v>45</v>
      </c>
      <c r="E914" s="66">
        <v>2026</v>
      </c>
      <c r="F914" s="66">
        <v>9</v>
      </c>
      <c r="G914" s="66">
        <v>9</v>
      </c>
      <c r="H914" s="1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66">
        <v>0</v>
      </c>
      <c r="Z914" s="66">
        <v>0</v>
      </c>
      <c r="AA914" s="66">
        <v>0</v>
      </c>
      <c r="AB914" s="66">
        <v>0</v>
      </c>
      <c r="AC914" s="66">
        <v>5</v>
      </c>
      <c r="AD914" s="66">
        <v>0</v>
      </c>
      <c r="AE914" s="66">
        <v>0</v>
      </c>
      <c r="AF914" s="66">
        <v>0</v>
      </c>
      <c r="AG914" s="66" t="str">
        <f>VLOOKUP(BHRAF201920[[#This Row],[OrgID]],'Practice Panel'!$A$14:$F$129,4,FALSE)</f>
        <v>Redbridge</v>
      </c>
      <c r="AH914" s="66" t="str">
        <f>VLOOKUP(BHRAF201920[[#This Row],[OrgID]],'Practice Panel'!$A$14:$F$129,6,FALSE)</f>
        <v>Fairlop</v>
      </c>
    </row>
    <row r="915" spans="1:34" x14ac:dyDescent="0.25">
      <c r="A915" s="1" t="s">
        <v>369</v>
      </c>
      <c r="B915" s="65">
        <v>44228</v>
      </c>
      <c r="C915" s="65">
        <v>44229</v>
      </c>
      <c r="D915" s="1" t="s">
        <v>240</v>
      </c>
      <c r="E915" s="66">
        <v>5345</v>
      </c>
      <c r="F915" s="66">
        <v>3</v>
      </c>
      <c r="G915" s="66">
        <v>3</v>
      </c>
      <c r="H915" s="1">
        <v>0</v>
      </c>
      <c r="I915" s="66">
        <v>0</v>
      </c>
      <c r="J915" s="66">
        <v>0</v>
      </c>
      <c r="K915" s="66">
        <v>0</v>
      </c>
      <c r="L915" s="66">
        <v>0</v>
      </c>
      <c r="M915" s="66">
        <v>0</v>
      </c>
      <c r="N915" s="66">
        <v>0</v>
      </c>
      <c r="O915" s="66">
        <v>0</v>
      </c>
      <c r="P915" s="66">
        <v>0</v>
      </c>
      <c r="Q915" s="66">
        <v>0</v>
      </c>
      <c r="R915" s="66">
        <v>0</v>
      </c>
      <c r="S915" s="66">
        <v>0</v>
      </c>
      <c r="T915" s="66">
        <v>0</v>
      </c>
      <c r="U915" s="66">
        <v>0</v>
      </c>
      <c r="V915" s="66">
        <v>0</v>
      </c>
      <c r="W915" s="66">
        <v>0</v>
      </c>
      <c r="X915" s="66">
        <v>0</v>
      </c>
      <c r="Y915" s="66">
        <v>0</v>
      </c>
      <c r="Z915" s="66">
        <v>0</v>
      </c>
      <c r="AA915" s="66">
        <v>0</v>
      </c>
      <c r="AB915" s="66">
        <v>0</v>
      </c>
      <c r="AC915" s="66">
        <v>0</v>
      </c>
      <c r="AD915" s="66">
        <v>0</v>
      </c>
      <c r="AE915" s="66">
        <v>0</v>
      </c>
      <c r="AF915" s="66">
        <v>0</v>
      </c>
      <c r="AG915" s="66" t="str">
        <f>VLOOKUP(BHRAF201920[[#This Row],[OrgID]],'Practice Panel'!$A$14:$F$129,4,FALSE)</f>
        <v>Barking</v>
      </c>
      <c r="AH915" s="66" t="str">
        <f>VLOOKUP(BHRAF201920[[#This Row],[OrgID]],'Practice Panel'!$A$14:$F$129,6,FALSE)</f>
        <v>West</v>
      </c>
    </row>
    <row r="916" spans="1:34" x14ac:dyDescent="0.25">
      <c r="A916" s="1" t="s">
        <v>369</v>
      </c>
      <c r="B916" s="65">
        <v>44228</v>
      </c>
      <c r="C916" s="65">
        <v>44229</v>
      </c>
      <c r="D916" s="1" t="s">
        <v>89</v>
      </c>
      <c r="E916" s="66">
        <v>1291</v>
      </c>
      <c r="F916" s="66">
        <v>47</v>
      </c>
      <c r="G916" s="66">
        <v>47</v>
      </c>
      <c r="H916" s="1">
        <v>0</v>
      </c>
      <c r="I916" s="66">
        <v>0</v>
      </c>
      <c r="J916" s="66">
        <v>0</v>
      </c>
      <c r="K916" s="66">
        <v>0</v>
      </c>
      <c r="L916" s="66">
        <v>0</v>
      </c>
      <c r="M916" s="66">
        <v>0</v>
      </c>
      <c r="N916" s="66">
        <v>0</v>
      </c>
      <c r="O916" s="66">
        <v>0</v>
      </c>
      <c r="P916" s="66">
        <v>0</v>
      </c>
      <c r="Q916" s="66">
        <v>0</v>
      </c>
      <c r="R916" s="66">
        <v>0</v>
      </c>
      <c r="S916" s="66">
        <v>0</v>
      </c>
      <c r="T916" s="66">
        <v>0</v>
      </c>
      <c r="U916" s="66">
        <v>0</v>
      </c>
      <c r="V916" s="66">
        <v>0</v>
      </c>
      <c r="W916" s="66">
        <v>0</v>
      </c>
      <c r="X916" s="66">
        <v>0</v>
      </c>
      <c r="Y916" s="66">
        <v>0</v>
      </c>
      <c r="Z916" s="66">
        <v>0</v>
      </c>
      <c r="AA916" s="66">
        <v>0</v>
      </c>
      <c r="AB916" s="66">
        <v>0</v>
      </c>
      <c r="AC916" s="66">
        <v>8</v>
      </c>
      <c r="AD916" s="66">
        <v>0</v>
      </c>
      <c r="AE916" s="66">
        <v>0</v>
      </c>
      <c r="AF916" s="66">
        <v>0</v>
      </c>
      <c r="AG916" s="66" t="str">
        <f>VLOOKUP(BHRAF201920[[#This Row],[OrgID]],'Practice Panel'!$A$14:$F$129,4,FALSE)</f>
        <v>Redbridge</v>
      </c>
      <c r="AH916" s="66" t="str">
        <f>VLOOKUP(BHRAF201920[[#This Row],[OrgID]],'Practice Panel'!$A$14:$F$129,6,FALSE)</f>
        <v>Wanstead &amp; Woodford</v>
      </c>
    </row>
    <row r="917" spans="1:34" x14ac:dyDescent="0.25">
      <c r="A917" s="1" t="s">
        <v>369</v>
      </c>
      <c r="B917" s="65">
        <v>44228</v>
      </c>
      <c r="C917" s="65">
        <v>44229</v>
      </c>
      <c r="D917" s="1" t="s">
        <v>36</v>
      </c>
      <c r="E917" s="66">
        <v>3025</v>
      </c>
      <c r="F917" s="66">
        <v>14</v>
      </c>
      <c r="G917" s="66">
        <v>14</v>
      </c>
      <c r="H917" s="1">
        <v>0</v>
      </c>
      <c r="I917" s="66">
        <v>0</v>
      </c>
      <c r="J917" s="66">
        <v>0</v>
      </c>
      <c r="K917" s="66">
        <v>0</v>
      </c>
      <c r="L917" s="66">
        <v>0</v>
      </c>
      <c r="M917" s="66">
        <v>0</v>
      </c>
      <c r="N917" s="66">
        <v>0</v>
      </c>
      <c r="O917" s="66">
        <v>0</v>
      </c>
      <c r="P917" s="66">
        <v>0</v>
      </c>
      <c r="Q917" s="66">
        <v>0</v>
      </c>
      <c r="R917" s="66">
        <v>0</v>
      </c>
      <c r="S917" s="66">
        <v>0</v>
      </c>
      <c r="T917" s="66">
        <v>0</v>
      </c>
      <c r="U917" s="66">
        <v>0</v>
      </c>
      <c r="V917" s="66">
        <v>0</v>
      </c>
      <c r="W917" s="66">
        <v>0</v>
      </c>
      <c r="X917" s="66">
        <v>0</v>
      </c>
      <c r="Y917" s="66">
        <v>0</v>
      </c>
      <c r="Z917" s="66">
        <v>0</v>
      </c>
      <c r="AA917" s="66">
        <v>0</v>
      </c>
      <c r="AB917" s="66">
        <v>0</v>
      </c>
      <c r="AC917" s="66">
        <v>10</v>
      </c>
      <c r="AD917" s="66">
        <v>0</v>
      </c>
      <c r="AE917" s="66">
        <v>0</v>
      </c>
      <c r="AF917" s="66">
        <v>0</v>
      </c>
      <c r="AG917" s="66" t="str">
        <f>VLOOKUP(BHRAF201920[[#This Row],[OrgID]],'Practice Panel'!$A$14:$F$129,4,FALSE)</f>
        <v>Redbridge</v>
      </c>
      <c r="AH917" s="66" t="str">
        <f>VLOOKUP(BHRAF201920[[#This Row],[OrgID]],'Practice Panel'!$A$14:$F$129,6,FALSE)</f>
        <v>Cranbrook</v>
      </c>
    </row>
    <row r="918" spans="1:34" x14ac:dyDescent="0.25">
      <c r="A918" s="1" t="s">
        <v>369</v>
      </c>
      <c r="B918" s="65">
        <v>44228</v>
      </c>
      <c r="C918" s="65">
        <v>44229</v>
      </c>
      <c r="D918" s="1" t="s">
        <v>57</v>
      </c>
      <c r="E918" s="66">
        <v>3849</v>
      </c>
      <c r="F918" s="66">
        <v>2</v>
      </c>
      <c r="G918" s="66">
        <v>2</v>
      </c>
      <c r="H918" s="1">
        <v>0</v>
      </c>
      <c r="I918" s="66">
        <v>0</v>
      </c>
      <c r="J918" s="66">
        <v>0</v>
      </c>
      <c r="K918" s="66">
        <v>0</v>
      </c>
      <c r="L918" s="66">
        <v>0</v>
      </c>
      <c r="M918" s="66">
        <v>0</v>
      </c>
      <c r="N918" s="66">
        <v>0</v>
      </c>
      <c r="O918" s="66">
        <v>0</v>
      </c>
      <c r="P918" s="66">
        <v>0</v>
      </c>
      <c r="Q918" s="66">
        <v>0</v>
      </c>
      <c r="R918" s="66">
        <v>0</v>
      </c>
      <c r="S918" s="66">
        <v>0</v>
      </c>
      <c r="T918" s="66">
        <v>0</v>
      </c>
      <c r="U918" s="66">
        <v>0</v>
      </c>
      <c r="V918" s="66">
        <v>0</v>
      </c>
      <c r="W918" s="66">
        <v>0</v>
      </c>
      <c r="X918" s="66">
        <v>0</v>
      </c>
      <c r="Y918" s="66">
        <v>0</v>
      </c>
      <c r="Z918" s="66">
        <v>0</v>
      </c>
      <c r="AA918" s="66">
        <v>0</v>
      </c>
      <c r="AB918" s="66">
        <v>0</v>
      </c>
      <c r="AC918" s="66">
        <v>2</v>
      </c>
      <c r="AD918" s="66">
        <v>0</v>
      </c>
      <c r="AE918" s="66">
        <v>0</v>
      </c>
      <c r="AF918" s="66">
        <v>0</v>
      </c>
      <c r="AG918" s="66" t="str">
        <f>VLOOKUP(BHRAF201920[[#This Row],[OrgID]],'Practice Panel'!$A$14:$F$129,4,FALSE)</f>
        <v>Redbridge</v>
      </c>
      <c r="AH918" s="66" t="str">
        <f>VLOOKUP(BHRAF201920[[#This Row],[OrgID]],'Practice Panel'!$A$14:$F$129,6,FALSE)</f>
        <v>Seven Kings</v>
      </c>
    </row>
    <row r="919" spans="1:34" x14ac:dyDescent="0.25">
      <c r="A919" s="1" t="s">
        <v>369</v>
      </c>
      <c r="B919" s="65">
        <v>44228</v>
      </c>
      <c r="C919" s="65">
        <v>44229</v>
      </c>
      <c r="D919" s="1" t="s">
        <v>228</v>
      </c>
      <c r="E919" s="66">
        <v>1728</v>
      </c>
      <c r="F919" s="66">
        <v>17</v>
      </c>
      <c r="G919" s="66">
        <v>17</v>
      </c>
      <c r="H919" s="1">
        <v>0</v>
      </c>
      <c r="I919" s="66">
        <v>0</v>
      </c>
      <c r="J919" s="66">
        <v>0</v>
      </c>
      <c r="K919" s="66">
        <v>0</v>
      </c>
      <c r="L919" s="66">
        <v>0</v>
      </c>
      <c r="M919" s="66">
        <v>0</v>
      </c>
      <c r="N919" s="66">
        <v>0</v>
      </c>
      <c r="O919" s="66">
        <v>0</v>
      </c>
      <c r="P919" s="66">
        <v>0</v>
      </c>
      <c r="Q919" s="66">
        <v>0</v>
      </c>
      <c r="R919" s="66">
        <v>0</v>
      </c>
      <c r="S919" s="66">
        <v>0</v>
      </c>
      <c r="T919" s="66">
        <v>0</v>
      </c>
      <c r="U919" s="66">
        <v>0</v>
      </c>
      <c r="V919" s="66">
        <v>0</v>
      </c>
      <c r="W919" s="66">
        <v>0</v>
      </c>
      <c r="X919" s="66">
        <v>0</v>
      </c>
      <c r="Y919" s="66">
        <v>0</v>
      </c>
      <c r="Z919" s="66">
        <v>0</v>
      </c>
      <c r="AA919" s="66">
        <v>0</v>
      </c>
      <c r="AB919" s="66">
        <v>0</v>
      </c>
      <c r="AC919" s="66">
        <v>10</v>
      </c>
      <c r="AD919" s="66">
        <v>0</v>
      </c>
      <c r="AE919" s="66">
        <v>0</v>
      </c>
      <c r="AF919" s="66">
        <v>0</v>
      </c>
      <c r="AG919" s="66" t="str">
        <f>VLOOKUP(BHRAF201920[[#This Row],[OrgID]],'Practice Panel'!$A$14:$F$129,4,FALSE)</f>
        <v>Barking</v>
      </c>
      <c r="AH919" s="66" t="str">
        <f>VLOOKUP(BHRAF201920[[#This Row],[OrgID]],'Practice Panel'!$A$14:$F$129,6,FALSE)</f>
        <v>East One</v>
      </c>
    </row>
    <row r="920" spans="1:34" x14ac:dyDescent="0.25">
      <c r="A920" s="1" t="s">
        <v>369</v>
      </c>
      <c r="B920" s="65">
        <v>44228</v>
      </c>
      <c r="C920" s="65">
        <v>44229</v>
      </c>
      <c r="D920" s="1" t="s">
        <v>66</v>
      </c>
      <c r="E920" s="66">
        <v>1700</v>
      </c>
      <c r="F920" s="66">
        <v>49</v>
      </c>
      <c r="G920" s="66">
        <v>49</v>
      </c>
      <c r="H920" s="1">
        <v>0</v>
      </c>
      <c r="I920" s="66">
        <v>0</v>
      </c>
      <c r="J920" s="66">
        <v>0</v>
      </c>
      <c r="K920" s="66">
        <v>0</v>
      </c>
      <c r="L920" s="66">
        <v>0</v>
      </c>
      <c r="M920" s="66">
        <v>0</v>
      </c>
      <c r="N920" s="66">
        <v>0</v>
      </c>
      <c r="O920" s="66">
        <v>0</v>
      </c>
      <c r="P920" s="66">
        <v>0</v>
      </c>
      <c r="Q920" s="66">
        <v>0</v>
      </c>
      <c r="R920" s="66">
        <v>0</v>
      </c>
      <c r="S920" s="66">
        <v>0</v>
      </c>
      <c r="T920" s="66">
        <v>0</v>
      </c>
      <c r="U920" s="66">
        <v>0</v>
      </c>
      <c r="V920" s="66">
        <v>0</v>
      </c>
      <c r="W920" s="66">
        <v>0</v>
      </c>
      <c r="X920" s="66">
        <v>0</v>
      </c>
      <c r="Y920" s="66">
        <v>0</v>
      </c>
      <c r="Z920" s="66">
        <v>0</v>
      </c>
      <c r="AA920" s="66">
        <v>0</v>
      </c>
      <c r="AB920" s="66">
        <v>0</v>
      </c>
      <c r="AC920" s="66">
        <v>2</v>
      </c>
      <c r="AD920" s="66">
        <v>0</v>
      </c>
      <c r="AE920" s="66">
        <v>0</v>
      </c>
      <c r="AF920" s="66">
        <v>0</v>
      </c>
      <c r="AG920" s="66" t="str">
        <f>VLOOKUP(BHRAF201920[[#This Row],[OrgID]],'Practice Panel'!$A$14:$F$129,4,FALSE)</f>
        <v>Redbridge</v>
      </c>
      <c r="AH920" s="66" t="str">
        <f>VLOOKUP(BHRAF201920[[#This Row],[OrgID]],'Practice Panel'!$A$14:$F$129,6,FALSE)</f>
        <v>Seven Kings</v>
      </c>
    </row>
    <row r="921" spans="1:34" x14ac:dyDescent="0.25">
      <c r="A921" s="1" t="s">
        <v>369</v>
      </c>
      <c r="B921" s="65">
        <v>44228</v>
      </c>
      <c r="C921" s="65">
        <v>44229</v>
      </c>
      <c r="D921" s="1" t="s">
        <v>53</v>
      </c>
      <c r="E921" s="66">
        <v>4376</v>
      </c>
      <c r="F921" s="66">
        <v>84</v>
      </c>
      <c r="G921" s="66">
        <v>84</v>
      </c>
      <c r="H921" s="1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66">
        <v>0</v>
      </c>
      <c r="Z921" s="66">
        <v>0</v>
      </c>
      <c r="AA921" s="66">
        <v>0</v>
      </c>
      <c r="AB921" s="66">
        <v>0</v>
      </c>
      <c r="AC921" s="66">
        <v>8</v>
      </c>
      <c r="AD921" s="66">
        <v>0</v>
      </c>
      <c r="AE921" s="66">
        <v>0</v>
      </c>
      <c r="AF921" s="66">
        <v>0</v>
      </c>
      <c r="AG921" s="66" t="str">
        <f>VLOOKUP(BHRAF201920[[#This Row],[OrgID]],'Practice Panel'!$A$14:$F$129,4,FALSE)</f>
        <v>Redbridge</v>
      </c>
      <c r="AH921" s="66" t="str">
        <f>VLOOKUP(BHRAF201920[[#This Row],[OrgID]],'Practice Panel'!$A$14:$F$129,6,FALSE)</f>
        <v>Fairlop</v>
      </c>
    </row>
    <row r="922" spans="1:34" x14ac:dyDescent="0.25">
      <c r="A922" s="1" t="s">
        <v>369</v>
      </c>
      <c r="B922" s="65">
        <v>44228</v>
      </c>
      <c r="C922" s="65">
        <v>44202</v>
      </c>
      <c r="D922" s="1" t="s">
        <v>362</v>
      </c>
      <c r="E922" s="66">
        <v>3716</v>
      </c>
      <c r="F922" s="66">
        <v>0</v>
      </c>
      <c r="G922" s="66">
        <v>0</v>
      </c>
      <c r="H922" s="1">
        <v>0</v>
      </c>
      <c r="I922" s="66">
        <v>0</v>
      </c>
      <c r="J922" s="66">
        <v>0</v>
      </c>
      <c r="K922" s="66">
        <v>0</v>
      </c>
      <c r="L922" s="66">
        <v>0</v>
      </c>
      <c r="M922" s="66">
        <v>0</v>
      </c>
      <c r="N922" s="66">
        <v>0</v>
      </c>
      <c r="O922" s="66">
        <v>0</v>
      </c>
      <c r="P922" s="66">
        <v>0</v>
      </c>
      <c r="Q922" s="66">
        <v>0</v>
      </c>
      <c r="R922" s="66">
        <v>0</v>
      </c>
      <c r="S922" s="66">
        <v>0</v>
      </c>
      <c r="T922" s="66">
        <v>0</v>
      </c>
      <c r="U922" s="66">
        <v>0</v>
      </c>
      <c r="V922" s="66">
        <v>0</v>
      </c>
      <c r="W922" s="66">
        <v>0</v>
      </c>
      <c r="X922" s="66">
        <v>0</v>
      </c>
      <c r="Y922" s="66">
        <v>0</v>
      </c>
      <c r="Z922" s="66">
        <v>0</v>
      </c>
      <c r="AA922" s="66">
        <v>0</v>
      </c>
      <c r="AB922" s="66">
        <v>0</v>
      </c>
      <c r="AC922" s="66">
        <v>0</v>
      </c>
      <c r="AD922" s="66">
        <v>0</v>
      </c>
      <c r="AE922" s="66">
        <v>0</v>
      </c>
      <c r="AF922" s="66">
        <v>0</v>
      </c>
      <c r="AG922" s="66" t="str">
        <f>VLOOKUP(BHRAF201920[[#This Row],[OrgID]],'Practice Panel'!$A$14:$F$129,4,FALSE)</f>
        <v>Havering</v>
      </c>
      <c r="AH922" s="66" t="str">
        <f>VLOOKUP(BHRAF201920[[#This Row],[OrgID]],'Practice Panel'!$A$14:$F$129,6,FALSE)</f>
        <v>Havering South</v>
      </c>
    </row>
    <row r="923" spans="1:34" x14ac:dyDescent="0.25">
      <c r="A923" s="1" t="s">
        <v>369</v>
      </c>
      <c r="B923" s="65">
        <v>44228</v>
      </c>
      <c r="C923" s="65">
        <v>44202</v>
      </c>
      <c r="D923" s="1" t="s">
        <v>296</v>
      </c>
      <c r="E923" s="66">
        <v>3743</v>
      </c>
      <c r="F923" s="66">
        <v>0</v>
      </c>
      <c r="G923" s="66">
        <v>0</v>
      </c>
      <c r="H923" s="1">
        <v>0</v>
      </c>
      <c r="I923" s="66">
        <v>0</v>
      </c>
      <c r="J923" s="66">
        <v>0</v>
      </c>
      <c r="K923" s="66">
        <v>0</v>
      </c>
      <c r="L923" s="66">
        <v>0</v>
      </c>
      <c r="M923" s="66">
        <v>0</v>
      </c>
      <c r="N923" s="66">
        <v>0</v>
      </c>
      <c r="O923" s="66">
        <v>0</v>
      </c>
      <c r="P923" s="66">
        <v>0</v>
      </c>
      <c r="Q923" s="66">
        <v>0</v>
      </c>
      <c r="R923" s="66">
        <v>0</v>
      </c>
      <c r="S923" s="66">
        <v>0</v>
      </c>
      <c r="T923" s="66">
        <v>0</v>
      </c>
      <c r="U923" s="66">
        <v>0</v>
      </c>
      <c r="V923" s="66">
        <v>0</v>
      </c>
      <c r="W923" s="66">
        <v>0</v>
      </c>
      <c r="X923" s="66">
        <v>0</v>
      </c>
      <c r="Y923" s="66">
        <v>0</v>
      </c>
      <c r="Z923" s="66">
        <v>0</v>
      </c>
      <c r="AA923" s="66">
        <v>0</v>
      </c>
      <c r="AB923" s="66">
        <v>0</v>
      </c>
      <c r="AC923" s="66">
        <v>0</v>
      </c>
      <c r="AD923" s="66">
        <v>0</v>
      </c>
      <c r="AE923" s="66">
        <v>0</v>
      </c>
      <c r="AF923" s="66">
        <v>0</v>
      </c>
      <c r="AG923" s="66" t="str">
        <f>VLOOKUP(BHRAF201920[[#This Row],[OrgID]],'Practice Panel'!$A$14:$F$129,4,FALSE)</f>
        <v>Havering</v>
      </c>
      <c r="AH923" s="66" t="str">
        <f>VLOOKUP(BHRAF201920[[#This Row],[OrgID]],'Practice Panel'!$A$14:$F$129,6,FALSE)</f>
        <v>Havering Crest</v>
      </c>
    </row>
    <row r="924" spans="1:34" x14ac:dyDescent="0.25">
      <c r="A924" s="1"/>
      <c r="B924" s="65">
        <v>44228</v>
      </c>
      <c r="C924" s="65"/>
      <c r="D924" s="1" t="s">
        <v>72</v>
      </c>
      <c r="E924" s="66">
        <v>368</v>
      </c>
      <c r="F924" s="66">
        <v>169</v>
      </c>
      <c r="G924" s="66">
        <v>169</v>
      </c>
      <c r="H924" s="1"/>
      <c r="I924" s="66"/>
      <c r="J924" s="66">
        <v>2</v>
      </c>
      <c r="K924" s="66">
        <v>2</v>
      </c>
      <c r="L924" s="66">
        <v>2</v>
      </c>
      <c r="M924" s="66">
        <v>2</v>
      </c>
      <c r="N924" s="66">
        <v>2</v>
      </c>
      <c r="O924" s="66">
        <v>2</v>
      </c>
      <c r="P924" s="66">
        <v>2</v>
      </c>
      <c r="Q924" s="66">
        <v>2</v>
      </c>
      <c r="R924" s="66">
        <v>2</v>
      </c>
      <c r="S924" s="66"/>
      <c r="T924" s="66"/>
      <c r="U924" s="66"/>
      <c r="V924" s="66"/>
      <c r="W924" s="66"/>
      <c r="X924" s="66">
        <v>1</v>
      </c>
      <c r="Y924" s="66">
        <v>1</v>
      </c>
      <c r="Z924" s="66">
        <v>1</v>
      </c>
      <c r="AA924" s="66"/>
      <c r="AB924" s="66">
        <v>1</v>
      </c>
      <c r="AC924" s="66">
        <v>3</v>
      </c>
      <c r="AD924" s="66">
        <v>2</v>
      </c>
      <c r="AE924" s="66"/>
      <c r="AF924" s="66"/>
      <c r="AG924" s="66" t="str">
        <f>VLOOKUP(BHRAF201920[[#This Row],[OrgID]],'Practice Panel'!$A$14:$F$129,4,FALSE)</f>
        <v>Redbridge</v>
      </c>
      <c r="AH924" s="66" t="str">
        <f>VLOOKUP(BHRAF201920[[#This Row],[OrgID]],'Practice Panel'!$A$14:$F$129,6,FALSE)</f>
        <v>Seven Kings</v>
      </c>
    </row>
    <row r="925" spans="1:34" x14ac:dyDescent="0.25">
      <c r="A925" s="1"/>
      <c r="B925" s="65">
        <v>44287</v>
      </c>
      <c r="C925" s="65"/>
      <c r="D925" s="1" t="s">
        <v>72</v>
      </c>
      <c r="E925" s="66">
        <v>374</v>
      </c>
      <c r="F925" s="66">
        <v>184</v>
      </c>
      <c r="G925" s="66">
        <v>184</v>
      </c>
      <c r="H925" s="1"/>
      <c r="I925" s="66"/>
      <c r="J925" s="66">
        <v>2</v>
      </c>
      <c r="K925" s="66">
        <v>2</v>
      </c>
      <c r="L925" s="66">
        <v>2</v>
      </c>
      <c r="M925" s="66">
        <v>2</v>
      </c>
      <c r="N925" s="66">
        <v>2</v>
      </c>
      <c r="O925" s="66">
        <v>2</v>
      </c>
      <c r="P925" s="66">
        <v>2</v>
      </c>
      <c r="Q925" s="66">
        <v>2</v>
      </c>
      <c r="R925" s="66">
        <v>2</v>
      </c>
      <c r="S925" s="66"/>
      <c r="T925" s="66"/>
      <c r="U925" s="66"/>
      <c r="V925" s="66"/>
      <c r="W925" s="66">
        <v>2</v>
      </c>
      <c r="X925" s="66">
        <v>1</v>
      </c>
      <c r="Y925" s="66">
        <v>1</v>
      </c>
      <c r="Z925" s="66">
        <v>1</v>
      </c>
      <c r="AA925" s="66"/>
      <c r="AB925" s="66">
        <v>1</v>
      </c>
      <c r="AC925" s="66">
        <v>4</v>
      </c>
      <c r="AD925" s="66">
        <v>2</v>
      </c>
      <c r="AE925" s="66"/>
      <c r="AF925" s="66"/>
      <c r="AG925" s="66" t="str">
        <f>VLOOKUP(BHRAF201920[[#This Row],[OrgID]],'Practice Panel'!$A$14:$F$129,4,FALSE)</f>
        <v>Redbridge</v>
      </c>
      <c r="AH925" s="66" t="str">
        <f>VLOOKUP(BHRAF201920[[#This Row],[OrgID]],'Practice Panel'!$A$14:$F$129,6,FALSE)</f>
        <v>Seven Kings</v>
      </c>
    </row>
    <row r="926" spans="1:34" x14ac:dyDescent="0.25">
      <c r="A926" s="1"/>
      <c r="B926" s="65">
        <v>44287</v>
      </c>
      <c r="C926" s="65"/>
      <c r="D926" s="1" t="s">
        <v>40</v>
      </c>
      <c r="E926" s="66">
        <v>323</v>
      </c>
      <c r="F926" s="66">
        <v>61</v>
      </c>
      <c r="G926" s="66">
        <v>61</v>
      </c>
      <c r="H926" s="1"/>
      <c r="I926" s="66"/>
      <c r="J926" s="66"/>
      <c r="K926" s="66"/>
      <c r="L926" s="66"/>
      <c r="M926" s="66"/>
      <c r="N926" s="66"/>
      <c r="O926" s="66"/>
      <c r="P926" s="66"/>
      <c r="Q926" s="66"/>
      <c r="R926" s="66"/>
      <c r="S926" s="66"/>
      <c r="T926" s="66"/>
      <c r="U926" s="66"/>
      <c r="V926" s="66"/>
      <c r="W926" s="66"/>
      <c r="X926" s="66"/>
      <c r="Y926" s="66"/>
      <c r="Z926" s="66"/>
      <c r="AA926" s="66"/>
      <c r="AB926" s="66"/>
      <c r="AC926" s="66">
        <v>4</v>
      </c>
      <c r="AD926" s="66"/>
      <c r="AE926" s="66"/>
      <c r="AF926" s="66"/>
      <c r="AG926" s="66" t="str">
        <f>VLOOKUP(BHRAF201920[[#This Row],[OrgID]],'Practice Panel'!$A$14:$F$129,4,FALSE)</f>
        <v>Redbridge</v>
      </c>
      <c r="AH926" s="66" t="str">
        <f>VLOOKUP(BHRAF201920[[#This Row],[OrgID]],'Practice Panel'!$A$14:$F$129,6,FALSE)</f>
        <v>Cranbrook</v>
      </c>
    </row>
    <row r="927" spans="1:34" x14ac:dyDescent="0.25">
      <c r="A927" s="1"/>
      <c r="B927" s="65">
        <v>44287</v>
      </c>
      <c r="C927" s="65"/>
      <c r="D927" s="1" t="s">
        <v>104</v>
      </c>
      <c r="E927" s="66">
        <v>415</v>
      </c>
      <c r="F927" s="66">
        <v>161</v>
      </c>
      <c r="G927" s="66">
        <v>159</v>
      </c>
      <c r="H927" s="1">
        <v>2</v>
      </c>
      <c r="I927" s="66"/>
      <c r="J927" s="66"/>
      <c r="K927" s="66"/>
      <c r="L927" s="66"/>
      <c r="M927" s="66"/>
      <c r="N927" s="66"/>
      <c r="O927" s="66"/>
      <c r="P927" s="66"/>
      <c r="Q927" s="66"/>
      <c r="R927" s="66"/>
      <c r="S927" s="66"/>
      <c r="T927" s="66"/>
      <c r="U927" s="66"/>
      <c r="V927" s="66"/>
      <c r="W927" s="66"/>
      <c r="X927" s="66"/>
      <c r="Y927" s="66"/>
      <c r="Z927" s="66"/>
      <c r="AA927" s="66"/>
      <c r="AB927" s="66"/>
      <c r="AC927" s="66">
        <v>5</v>
      </c>
      <c r="AD927" s="66"/>
      <c r="AE927" s="66"/>
      <c r="AF927" s="66"/>
      <c r="AG927" s="66" t="str">
        <f>VLOOKUP(BHRAF201920[[#This Row],[OrgID]],'Practice Panel'!$A$14:$F$129,4,FALSE)</f>
        <v>Redbridge</v>
      </c>
      <c r="AH927" s="66" t="str">
        <f>VLOOKUP(BHRAF201920[[#This Row],[OrgID]],'Practice Panel'!$A$14:$F$129,6,FALSE)</f>
        <v>Loxford</v>
      </c>
    </row>
    <row r="928" spans="1:34" x14ac:dyDescent="0.25">
      <c r="A928" s="1"/>
      <c r="B928" s="65">
        <v>44287</v>
      </c>
      <c r="C928" s="65"/>
      <c r="D928" s="1" t="s">
        <v>370</v>
      </c>
      <c r="E928" s="66"/>
      <c r="F928" s="66"/>
      <c r="G928" s="66"/>
      <c r="H928" s="1"/>
      <c r="I928" s="66"/>
      <c r="J928" s="66"/>
      <c r="K928" s="66"/>
      <c r="L928" s="66"/>
      <c r="M928" s="66"/>
      <c r="N928" s="66"/>
      <c r="O928" s="66"/>
      <c r="P928" s="66"/>
      <c r="Q928" s="66"/>
      <c r="R928" s="66"/>
      <c r="S928" s="66"/>
      <c r="T928" s="66"/>
      <c r="U928" s="66"/>
      <c r="V928" s="66"/>
      <c r="W928" s="66"/>
      <c r="X928" s="66"/>
      <c r="Y928" s="66"/>
      <c r="Z928" s="66"/>
      <c r="AA928" s="66"/>
      <c r="AB928" s="66"/>
      <c r="AC928" s="66"/>
      <c r="AD928" s="66"/>
      <c r="AE928" s="66"/>
      <c r="AF928" s="66"/>
      <c r="AG928" s="66" t="e">
        <f>VLOOKUP(BHRAF201920[[#This Row],[OrgID]],'Practice Panel'!$A$14:$F$129,4,FALSE)</f>
        <v>#N/A</v>
      </c>
      <c r="AH928" s="66" t="e">
        <f>VLOOKUP(BHRAF201920[[#This Row],[OrgID]],'Practice Panel'!$A$14:$F$129,6,FALSE)</f>
        <v>#N/A</v>
      </c>
    </row>
    <row r="929" spans="1:34" x14ac:dyDescent="0.25">
      <c r="A929" s="1"/>
      <c r="B929" s="65">
        <v>44287</v>
      </c>
      <c r="C929" s="65"/>
      <c r="D929" s="1" t="s">
        <v>106</v>
      </c>
      <c r="E929" s="66">
        <v>801</v>
      </c>
      <c r="F929" s="66">
        <v>226</v>
      </c>
      <c r="G929" s="66">
        <v>224</v>
      </c>
      <c r="H929" s="1">
        <v>2</v>
      </c>
      <c r="I929" s="66"/>
      <c r="J929" s="66"/>
      <c r="K929" s="66"/>
      <c r="L929" s="66"/>
      <c r="M929" s="66"/>
      <c r="N929" s="66"/>
      <c r="O929" s="66"/>
      <c r="P929" s="66"/>
      <c r="Q929" s="66"/>
      <c r="R929" s="66"/>
      <c r="S929" s="66"/>
      <c r="T929" s="66"/>
      <c r="U929" s="66">
        <v>1</v>
      </c>
      <c r="V929" s="66"/>
      <c r="W929" s="66"/>
      <c r="X929" s="66"/>
      <c r="Y929" s="66"/>
      <c r="Z929" s="66"/>
      <c r="AA929" s="66"/>
      <c r="AB929" s="66"/>
      <c r="AC929" s="66">
        <v>5</v>
      </c>
      <c r="AD929" s="66"/>
      <c r="AE929" s="66">
        <v>1</v>
      </c>
      <c r="AF929" s="66"/>
      <c r="AG929" s="66" t="str">
        <f>VLOOKUP(BHRAF201920[[#This Row],[OrgID]],'Practice Panel'!$A$14:$F$129,4,FALSE)</f>
        <v>Redbridge</v>
      </c>
      <c r="AH929" s="66" t="str">
        <f>VLOOKUP(BHRAF201920[[#This Row],[OrgID]],'Practice Panel'!$A$14:$F$129,6,FALSE)</f>
        <v>Loxford</v>
      </c>
    </row>
    <row r="930" spans="1:34" x14ac:dyDescent="0.25">
      <c r="A930" s="1"/>
      <c r="B930" s="65">
        <v>44287</v>
      </c>
      <c r="C930" s="65"/>
      <c r="D930" s="1" t="s">
        <v>74</v>
      </c>
      <c r="E930" s="66">
        <v>509</v>
      </c>
      <c r="F930" s="66">
        <v>24</v>
      </c>
      <c r="G930" s="66">
        <v>24</v>
      </c>
      <c r="H930" s="1"/>
      <c r="I930" s="66"/>
      <c r="J930" s="66"/>
      <c r="K930" s="66"/>
      <c r="L930" s="66"/>
      <c r="M930" s="66"/>
      <c r="N930" s="66"/>
      <c r="O930" s="66"/>
      <c r="P930" s="66"/>
      <c r="Q930" s="66"/>
      <c r="R930" s="66"/>
      <c r="S930" s="66"/>
      <c r="T930" s="66"/>
      <c r="U930" s="66"/>
      <c r="V930" s="66"/>
      <c r="W930" s="66"/>
      <c r="X930" s="66"/>
      <c r="Y930" s="66"/>
      <c r="Z930" s="66"/>
      <c r="AA930" s="66"/>
      <c r="AB930" s="66"/>
      <c r="AC930" s="66">
        <v>15</v>
      </c>
      <c r="AD930" s="66"/>
      <c r="AE930" s="66"/>
      <c r="AF930" s="66"/>
      <c r="AG930" s="66" t="str">
        <f>VLOOKUP(BHRAF201920[[#This Row],[OrgID]],'Practice Panel'!$A$14:$F$129,4,FALSE)</f>
        <v>Redbridge</v>
      </c>
      <c r="AH930" s="66" t="str">
        <f>VLOOKUP(BHRAF201920[[#This Row],[OrgID]],'Practice Panel'!$A$14:$F$129,6,FALSE)</f>
        <v>Wanstead &amp; Woodford</v>
      </c>
    </row>
    <row r="931" spans="1:34" x14ac:dyDescent="0.25">
      <c r="A931" s="1"/>
      <c r="B931" s="65">
        <v>44256</v>
      </c>
      <c r="C931" s="65"/>
      <c r="D931" s="1" t="s">
        <v>72</v>
      </c>
      <c r="E931" s="66">
        <v>1116</v>
      </c>
      <c r="F931" s="66">
        <v>509</v>
      </c>
      <c r="G931" s="66">
        <v>509</v>
      </c>
      <c r="H931" s="1"/>
      <c r="I931" s="66"/>
      <c r="J931" s="66">
        <v>6</v>
      </c>
      <c r="K931" s="66">
        <v>6</v>
      </c>
      <c r="L931" s="66">
        <v>6</v>
      </c>
      <c r="M931" s="66">
        <v>6</v>
      </c>
      <c r="N931" s="66">
        <v>6</v>
      </c>
      <c r="O931" s="66">
        <v>6</v>
      </c>
      <c r="P931" s="66">
        <v>6</v>
      </c>
      <c r="Q931" s="66">
        <v>6</v>
      </c>
      <c r="R931" s="66">
        <v>6</v>
      </c>
      <c r="S931" s="66"/>
      <c r="T931" s="66"/>
      <c r="U931" s="66"/>
      <c r="V931" s="66"/>
      <c r="W931" s="66">
        <v>6</v>
      </c>
      <c r="X931" s="66">
        <v>3</v>
      </c>
      <c r="Y931" s="66">
        <v>3</v>
      </c>
      <c r="Z931" s="66">
        <v>3</v>
      </c>
      <c r="AA931" s="66"/>
      <c r="AB931" s="66">
        <v>3</v>
      </c>
      <c r="AC931" s="66">
        <v>10</v>
      </c>
      <c r="AD931" s="66">
        <v>6</v>
      </c>
      <c r="AE931" s="66"/>
      <c r="AF931" s="66"/>
      <c r="AG931" s="66" t="str">
        <f>VLOOKUP(BHRAF201920[[#This Row],[OrgID]],'Practice Panel'!$A$14:$F$129,4,FALSE)</f>
        <v>Redbridge</v>
      </c>
      <c r="AH931" s="66" t="str">
        <f>VLOOKUP(BHRAF201920[[#This Row],[OrgID]],'Practice Panel'!$A$14:$F$129,6,FALSE)</f>
        <v>Seven Kings</v>
      </c>
    </row>
    <row r="932" spans="1:34" x14ac:dyDescent="0.25">
      <c r="A932" s="1"/>
      <c r="B932" s="65">
        <v>44256</v>
      </c>
      <c r="C932" s="65"/>
      <c r="D932" s="1" t="s">
        <v>40</v>
      </c>
      <c r="E932" s="66">
        <v>975</v>
      </c>
      <c r="F932" s="66">
        <v>136</v>
      </c>
      <c r="G932" s="66">
        <v>136</v>
      </c>
      <c r="H932" s="1"/>
      <c r="I932" s="66"/>
      <c r="J932" s="66"/>
      <c r="K932" s="66"/>
      <c r="L932" s="66"/>
      <c r="M932" s="66"/>
      <c r="N932" s="66"/>
      <c r="O932" s="66"/>
      <c r="P932" s="66"/>
      <c r="Q932" s="66"/>
      <c r="R932" s="66"/>
      <c r="S932" s="66"/>
      <c r="T932" s="66"/>
      <c r="U932" s="66"/>
      <c r="V932" s="66"/>
      <c r="W932" s="66"/>
      <c r="X932" s="66"/>
      <c r="Y932" s="66"/>
      <c r="Z932" s="66"/>
      <c r="AA932" s="66"/>
      <c r="AB932" s="66"/>
      <c r="AC932" s="66">
        <v>6</v>
      </c>
      <c r="AD932" s="66"/>
      <c r="AE932" s="66"/>
      <c r="AF932" s="66"/>
      <c r="AG932" s="66" t="str">
        <f>VLOOKUP(BHRAF201920[[#This Row],[OrgID]],'Practice Panel'!$A$14:$F$129,4,FALSE)</f>
        <v>Redbridge</v>
      </c>
      <c r="AH932" s="66" t="str">
        <f>VLOOKUP(BHRAF201920[[#This Row],[OrgID]],'Practice Panel'!$A$14:$F$129,6,FALSE)</f>
        <v>Cranbrook</v>
      </c>
    </row>
    <row r="933" spans="1:34" x14ac:dyDescent="0.25">
      <c r="A933" s="1"/>
      <c r="B933" s="65">
        <v>44256</v>
      </c>
      <c r="C933" s="65"/>
      <c r="D933" s="1" t="s">
        <v>104</v>
      </c>
      <c r="E933" s="66">
        <v>1246</v>
      </c>
      <c r="F933" s="66">
        <v>452</v>
      </c>
      <c r="G933" s="66">
        <v>446</v>
      </c>
      <c r="H933" s="1">
        <v>6</v>
      </c>
      <c r="I933" s="66"/>
      <c r="J933" s="66"/>
      <c r="K933" s="66"/>
      <c r="L933" s="66"/>
      <c r="M933" s="66"/>
      <c r="N933" s="66"/>
      <c r="O933" s="66"/>
      <c r="P933" s="66"/>
      <c r="Q933" s="66"/>
      <c r="R933" s="66"/>
      <c r="S933" s="66"/>
      <c r="T933" s="66"/>
      <c r="U933" s="66"/>
      <c r="V933" s="66"/>
      <c r="W933" s="66"/>
      <c r="X933" s="66"/>
      <c r="Y933" s="66"/>
      <c r="Z933" s="66"/>
      <c r="AA933" s="66"/>
      <c r="AB933" s="66"/>
      <c r="AC933" s="66">
        <v>15</v>
      </c>
      <c r="AD933" s="66"/>
      <c r="AE933" s="66"/>
      <c r="AF933" s="66"/>
      <c r="AG933" s="66" t="str">
        <f>VLOOKUP(BHRAF201920[[#This Row],[OrgID]],'Practice Panel'!$A$14:$F$129,4,FALSE)</f>
        <v>Redbridge</v>
      </c>
      <c r="AH933" s="66" t="str">
        <f>VLOOKUP(BHRAF201920[[#This Row],[OrgID]],'Practice Panel'!$A$14:$F$129,6,FALSE)</f>
        <v>Loxford</v>
      </c>
    </row>
    <row r="934" spans="1:34" x14ac:dyDescent="0.25">
      <c r="A934" s="1"/>
      <c r="B934" s="65">
        <v>44256</v>
      </c>
      <c r="C934" s="65"/>
      <c r="D934" s="1" t="s">
        <v>106</v>
      </c>
      <c r="E934" s="66">
        <v>2391</v>
      </c>
      <c r="F934" s="66">
        <v>593</v>
      </c>
      <c r="G934" s="66">
        <v>589</v>
      </c>
      <c r="H934" s="1">
        <v>4</v>
      </c>
      <c r="I934" s="66"/>
      <c r="J934" s="66"/>
      <c r="K934" s="66"/>
      <c r="L934" s="66"/>
      <c r="M934" s="66"/>
      <c r="N934" s="66"/>
      <c r="O934" s="66"/>
      <c r="P934" s="66"/>
      <c r="Q934" s="66"/>
      <c r="R934" s="66"/>
      <c r="S934" s="66"/>
      <c r="T934" s="66"/>
      <c r="U934" s="66">
        <v>3</v>
      </c>
      <c r="V934" s="66"/>
      <c r="W934" s="66"/>
      <c r="X934" s="66"/>
      <c r="Y934" s="66"/>
      <c r="Z934" s="66"/>
      <c r="AA934" s="66"/>
      <c r="AB934" s="66"/>
      <c r="AC934" s="66">
        <v>10</v>
      </c>
      <c r="AD934" s="66"/>
      <c r="AE934" s="66">
        <v>3</v>
      </c>
      <c r="AF934" s="66"/>
      <c r="AG934" s="66" t="str">
        <f>VLOOKUP(BHRAF201920[[#This Row],[OrgID]],'Practice Panel'!$A$14:$F$129,4,FALSE)</f>
        <v>Redbridge</v>
      </c>
      <c r="AH934" s="66" t="str">
        <f>VLOOKUP(BHRAF201920[[#This Row],[OrgID]],'Practice Panel'!$A$14:$F$129,6,FALSE)</f>
        <v>Loxford</v>
      </c>
    </row>
    <row r="935" spans="1:34" x14ac:dyDescent="0.25">
      <c r="A935" s="1"/>
      <c r="B935" s="65">
        <v>44256</v>
      </c>
      <c r="C935" s="65"/>
      <c r="D935" s="1" t="s">
        <v>74</v>
      </c>
      <c r="E935" s="66">
        <v>1523</v>
      </c>
      <c r="F935" s="66">
        <v>59</v>
      </c>
      <c r="G935" s="66">
        <v>59</v>
      </c>
      <c r="H935" s="1"/>
      <c r="I935" s="66"/>
      <c r="J935" s="66"/>
      <c r="K935" s="66"/>
      <c r="L935" s="66"/>
      <c r="M935" s="66"/>
      <c r="N935" s="66"/>
      <c r="O935" s="66"/>
      <c r="P935" s="66"/>
      <c r="Q935" s="66"/>
      <c r="R935" s="66"/>
      <c r="S935" s="66"/>
      <c r="T935" s="66"/>
      <c r="U935" s="66"/>
      <c r="V935" s="66"/>
      <c r="W935" s="66"/>
      <c r="X935" s="66"/>
      <c r="Y935" s="66"/>
      <c r="Z935" s="66"/>
      <c r="AA935" s="66"/>
      <c r="AB935" s="66"/>
      <c r="AC935" s="66">
        <v>38</v>
      </c>
      <c r="AD935" s="66"/>
      <c r="AE935" s="66"/>
      <c r="AF935" s="66"/>
      <c r="AG935" s="66" t="str">
        <f>VLOOKUP(BHRAF201920[[#This Row],[OrgID]],'Practice Panel'!$A$14:$F$129,4,FALSE)</f>
        <v>Redbridge</v>
      </c>
      <c r="AH935" s="66" t="str">
        <f>VLOOKUP(BHRAF201920[[#This Row],[OrgID]],'Practice Panel'!$A$14:$F$129,6,FALSE)</f>
        <v>Wanstead &amp; Woodford</v>
      </c>
    </row>
    <row r="936" spans="1:34" x14ac:dyDescent="0.25">
      <c r="A936" s="1" t="s">
        <v>369</v>
      </c>
      <c r="B936" s="65">
        <v>44287</v>
      </c>
      <c r="C936" s="65">
        <v>44299</v>
      </c>
      <c r="D936" s="1" t="s">
        <v>332</v>
      </c>
      <c r="E936" s="66">
        <v>2085</v>
      </c>
      <c r="F936" s="66">
        <v>114</v>
      </c>
      <c r="G936" s="66">
        <v>112</v>
      </c>
      <c r="H936" s="1">
        <v>2</v>
      </c>
      <c r="I936" s="66">
        <v>1</v>
      </c>
      <c r="J936" s="66">
        <v>10</v>
      </c>
      <c r="K936" s="66">
        <v>7</v>
      </c>
      <c r="L936" s="66">
        <v>8</v>
      </c>
      <c r="M936" s="66">
        <v>5</v>
      </c>
      <c r="N936" s="66">
        <v>0</v>
      </c>
      <c r="O936" s="66">
        <v>9</v>
      </c>
      <c r="P936" s="66">
        <v>9</v>
      </c>
      <c r="Q936" s="66">
        <v>9</v>
      </c>
      <c r="R936" s="66">
        <v>8</v>
      </c>
      <c r="S936" s="66">
        <v>2</v>
      </c>
      <c r="T936" s="66">
        <v>0</v>
      </c>
      <c r="U936" s="66">
        <v>7</v>
      </c>
      <c r="V936" s="66">
        <v>7</v>
      </c>
      <c r="W936" s="66">
        <v>8</v>
      </c>
      <c r="X936" s="66">
        <v>8</v>
      </c>
      <c r="Y936" s="66">
        <v>8</v>
      </c>
      <c r="Z936" s="66">
        <v>8</v>
      </c>
      <c r="AA936" s="66">
        <v>8</v>
      </c>
      <c r="AB936" s="66">
        <v>0</v>
      </c>
      <c r="AC936" s="66">
        <v>19</v>
      </c>
      <c r="AD936" s="66">
        <v>5</v>
      </c>
      <c r="AE936" s="66">
        <v>7</v>
      </c>
      <c r="AF936" s="66">
        <v>4</v>
      </c>
      <c r="AG936" s="66" t="str">
        <f>VLOOKUP(BHRAF201920[[#This Row],[OrgID]],'Practice Panel'!$A$14:$F$129,4,FALSE)</f>
        <v>Havering</v>
      </c>
      <c r="AH936" s="66" t="str">
        <f>VLOOKUP(BHRAF201920[[#This Row],[OrgID]],'Practice Panel'!$A$14:$F$129,6,FALSE)</f>
        <v>Havering South</v>
      </c>
    </row>
    <row r="937" spans="1:34" x14ac:dyDescent="0.25">
      <c r="A937" s="1" t="s">
        <v>369</v>
      </c>
      <c r="B937" s="65">
        <v>44287</v>
      </c>
      <c r="C937" s="65">
        <v>44299</v>
      </c>
      <c r="D937" s="1" t="s">
        <v>346</v>
      </c>
      <c r="E937" s="66">
        <v>1044</v>
      </c>
      <c r="F937" s="66">
        <v>61</v>
      </c>
      <c r="G937" s="66">
        <v>61</v>
      </c>
      <c r="H937" s="1">
        <v>0</v>
      </c>
      <c r="I937" s="66">
        <v>0</v>
      </c>
      <c r="J937" s="66">
        <v>12</v>
      </c>
      <c r="K937" s="66">
        <v>11</v>
      </c>
      <c r="L937" s="66">
        <v>12</v>
      </c>
      <c r="M937" s="66">
        <v>11</v>
      </c>
      <c r="N937" s="66">
        <v>0</v>
      </c>
      <c r="O937" s="66">
        <v>12</v>
      </c>
      <c r="P937" s="66">
        <v>10</v>
      </c>
      <c r="Q937" s="66">
        <v>11</v>
      </c>
      <c r="R937" s="66">
        <v>12</v>
      </c>
      <c r="S937" s="66">
        <v>1</v>
      </c>
      <c r="T937" s="66">
        <v>0</v>
      </c>
      <c r="U937" s="66">
        <v>9</v>
      </c>
      <c r="V937" s="66">
        <v>8</v>
      </c>
      <c r="W937" s="66">
        <v>10</v>
      </c>
      <c r="X937" s="66">
        <v>9</v>
      </c>
      <c r="Y937" s="66">
        <v>8</v>
      </c>
      <c r="Z937" s="66">
        <v>9</v>
      </c>
      <c r="AA937" s="66">
        <v>8</v>
      </c>
      <c r="AB937" s="66">
        <v>0</v>
      </c>
      <c r="AC937" s="66">
        <v>12</v>
      </c>
      <c r="AD937" s="66">
        <v>11</v>
      </c>
      <c r="AE937" s="66">
        <v>9</v>
      </c>
      <c r="AF937" s="66">
        <v>7</v>
      </c>
      <c r="AG937" s="66" t="str">
        <f>VLOOKUP(BHRAF201920[[#This Row],[OrgID]],'Practice Panel'!$A$14:$F$129,4,FALSE)</f>
        <v>Havering</v>
      </c>
      <c r="AH937" s="66" t="str">
        <f>VLOOKUP(BHRAF201920[[#This Row],[OrgID]],'Practice Panel'!$A$14:$F$129,6,FALSE)</f>
        <v>Havering South</v>
      </c>
    </row>
    <row r="938" spans="1:34" x14ac:dyDescent="0.25">
      <c r="A938" s="1" t="s">
        <v>369</v>
      </c>
      <c r="B938" s="65">
        <v>44287</v>
      </c>
      <c r="C938" s="65">
        <v>44299</v>
      </c>
      <c r="D938" s="1" t="s">
        <v>268</v>
      </c>
      <c r="E938" s="66">
        <v>884</v>
      </c>
      <c r="F938" s="66">
        <v>4</v>
      </c>
      <c r="G938" s="66">
        <v>4</v>
      </c>
      <c r="H938" s="1">
        <v>0</v>
      </c>
      <c r="I938" s="66">
        <v>0</v>
      </c>
      <c r="J938" s="66">
        <v>2</v>
      </c>
      <c r="K938" s="66">
        <v>2</v>
      </c>
      <c r="L938" s="66">
        <v>2</v>
      </c>
      <c r="M938" s="66">
        <v>2</v>
      </c>
      <c r="N938" s="66">
        <v>0</v>
      </c>
      <c r="O938" s="66">
        <v>2</v>
      </c>
      <c r="P938" s="66">
        <v>2</v>
      </c>
      <c r="Q938" s="66">
        <v>2</v>
      </c>
      <c r="R938" s="66">
        <v>2</v>
      </c>
      <c r="S938" s="66">
        <v>0</v>
      </c>
      <c r="T938" s="66">
        <v>0</v>
      </c>
      <c r="U938" s="66">
        <v>2</v>
      </c>
      <c r="V938" s="66">
        <v>2</v>
      </c>
      <c r="W938" s="66">
        <v>2</v>
      </c>
      <c r="X938" s="66">
        <v>2</v>
      </c>
      <c r="Y938" s="66">
        <v>2</v>
      </c>
      <c r="Z938" s="66">
        <v>2</v>
      </c>
      <c r="AA938" s="66">
        <v>1</v>
      </c>
      <c r="AB938" s="66">
        <v>0</v>
      </c>
      <c r="AC938" s="66">
        <v>2</v>
      </c>
      <c r="AD938" s="66">
        <v>2</v>
      </c>
      <c r="AE938" s="66">
        <v>2</v>
      </c>
      <c r="AF938" s="66">
        <v>2</v>
      </c>
      <c r="AG938" s="66" t="str">
        <f>VLOOKUP(BHRAF201920[[#This Row],[OrgID]],'Practice Panel'!$A$14:$F$129,4,FALSE)</f>
        <v>Barking</v>
      </c>
      <c r="AH938" s="66" t="str">
        <f>VLOOKUP(BHRAF201920[[#This Row],[OrgID]],'Practice Panel'!$A$14:$F$129,6,FALSE)</f>
        <v>North</v>
      </c>
    </row>
    <row r="939" spans="1:34" x14ac:dyDescent="0.25">
      <c r="A939" s="1" t="s">
        <v>369</v>
      </c>
      <c r="B939" s="65">
        <v>44287</v>
      </c>
      <c r="C939" s="65">
        <v>44299</v>
      </c>
      <c r="D939" s="1" t="s">
        <v>314</v>
      </c>
      <c r="E939" s="66">
        <v>3482</v>
      </c>
      <c r="F939" s="66">
        <v>203</v>
      </c>
      <c r="G939" s="66">
        <v>203</v>
      </c>
      <c r="H939" s="1">
        <v>0</v>
      </c>
      <c r="I939" s="66">
        <v>0</v>
      </c>
      <c r="J939" s="66">
        <v>2</v>
      </c>
      <c r="K939" s="66">
        <v>2</v>
      </c>
      <c r="L939" s="66">
        <v>2</v>
      </c>
      <c r="M939" s="66">
        <v>2</v>
      </c>
      <c r="N939" s="66">
        <v>0</v>
      </c>
      <c r="O939" s="66">
        <v>2</v>
      </c>
      <c r="P939" s="66">
        <v>2</v>
      </c>
      <c r="Q939" s="66">
        <v>2</v>
      </c>
      <c r="R939" s="66">
        <v>2</v>
      </c>
      <c r="S939" s="66">
        <v>0</v>
      </c>
      <c r="T939" s="66">
        <v>0</v>
      </c>
      <c r="U939" s="66">
        <v>2</v>
      </c>
      <c r="V939" s="66">
        <v>1</v>
      </c>
      <c r="W939" s="66">
        <v>1</v>
      </c>
      <c r="X939" s="66">
        <v>1</v>
      </c>
      <c r="Y939" s="66">
        <v>1</v>
      </c>
      <c r="Z939" s="66">
        <v>1</v>
      </c>
      <c r="AA939" s="66">
        <v>0</v>
      </c>
      <c r="AB939" s="66">
        <v>0</v>
      </c>
      <c r="AC939" s="66">
        <v>17</v>
      </c>
      <c r="AD939" s="66">
        <v>2</v>
      </c>
      <c r="AE939" s="66">
        <v>1</v>
      </c>
      <c r="AF939" s="66">
        <v>1</v>
      </c>
      <c r="AG939" s="66" t="str">
        <f>VLOOKUP(BHRAF201920[[#This Row],[OrgID]],'Practice Panel'!$A$14:$F$129,4,FALSE)</f>
        <v>Havering</v>
      </c>
      <c r="AH939" s="66" t="str">
        <f>VLOOKUP(BHRAF201920[[#This Row],[OrgID]],'Practice Panel'!$A$14:$F$129,6,FALSE)</f>
        <v>Havering North</v>
      </c>
    </row>
    <row r="940" spans="1:34" x14ac:dyDescent="0.25">
      <c r="A940" s="1" t="s">
        <v>369</v>
      </c>
      <c r="B940" s="65">
        <v>44287</v>
      </c>
      <c r="C940" s="65">
        <v>44299</v>
      </c>
      <c r="D940" s="1" t="s">
        <v>300</v>
      </c>
      <c r="E940" s="66">
        <v>4946</v>
      </c>
      <c r="F940" s="66">
        <v>12</v>
      </c>
      <c r="G940" s="66">
        <v>12</v>
      </c>
      <c r="H940" s="1">
        <v>0</v>
      </c>
      <c r="I940" s="66">
        <v>0</v>
      </c>
      <c r="J940" s="66">
        <v>14</v>
      </c>
      <c r="K940" s="66">
        <v>14</v>
      </c>
      <c r="L940" s="66">
        <v>14</v>
      </c>
      <c r="M940" s="66">
        <v>12</v>
      </c>
      <c r="N940" s="66">
        <v>0</v>
      </c>
      <c r="O940" s="66">
        <v>14</v>
      </c>
      <c r="P940" s="66">
        <v>13</v>
      </c>
      <c r="Q940" s="66">
        <v>13</v>
      </c>
      <c r="R940" s="66">
        <v>14</v>
      </c>
      <c r="S940" s="66">
        <v>1</v>
      </c>
      <c r="T940" s="66">
        <v>0</v>
      </c>
      <c r="U940" s="66">
        <v>9</v>
      </c>
      <c r="V940" s="66">
        <v>6</v>
      </c>
      <c r="W940" s="66">
        <v>11</v>
      </c>
      <c r="X940" s="66">
        <v>9</v>
      </c>
      <c r="Y940" s="66">
        <v>6</v>
      </c>
      <c r="Z940" s="66">
        <v>10</v>
      </c>
      <c r="AA940" s="66">
        <v>1</v>
      </c>
      <c r="AB940" s="66">
        <v>2</v>
      </c>
      <c r="AC940" s="66">
        <v>15</v>
      </c>
      <c r="AD940" s="66">
        <v>14</v>
      </c>
      <c r="AE940" s="66">
        <v>7</v>
      </c>
      <c r="AF940" s="66">
        <v>6</v>
      </c>
      <c r="AG940" s="66" t="str">
        <f>VLOOKUP(BHRAF201920[[#This Row],[OrgID]],'Practice Panel'!$A$14:$F$129,4,FALSE)</f>
        <v>Havering</v>
      </c>
      <c r="AH940" s="66" t="str">
        <f>VLOOKUP(BHRAF201920[[#This Row],[OrgID]],'Practice Panel'!$A$14:$F$129,6,FALSE)</f>
        <v>Havering Marshall</v>
      </c>
    </row>
    <row r="941" spans="1:34" x14ac:dyDescent="0.25">
      <c r="A941" s="1" t="s">
        <v>369</v>
      </c>
      <c r="B941" s="65">
        <v>44287</v>
      </c>
      <c r="C941" s="65">
        <v>44299</v>
      </c>
      <c r="D941" s="1" t="s">
        <v>354</v>
      </c>
      <c r="E941" s="66">
        <v>1193</v>
      </c>
      <c r="F941" s="66">
        <v>16</v>
      </c>
      <c r="G941" s="66">
        <v>15</v>
      </c>
      <c r="H941" s="1">
        <v>1</v>
      </c>
      <c r="I941" s="66">
        <v>0</v>
      </c>
      <c r="J941" s="66">
        <v>12</v>
      </c>
      <c r="K941" s="66">
        <v>12</v>
      </c>
      <c r="L941" s="66">
        <v>12</v>
      </c>
      <c r="M941" s="66">
        <v>11</v>
      </c>
      <c r="N941" s="66">
        <v>0</v>
      </c>
      <c r="O941" s="66">
        <v>12</v>
      </c>
      <c r="P941" s="66">
        <v>12</v>
      </c>
      <c r="Q941" s="66">
        <v>12</v>
      </c>
      <c r="R941" s="66">
        <v>12</v>
      </c>
      <c r="S941" s="66">
        <v>3</v>
      </c>
      <c r="T941" s="66">
        <v>0</v>
      </c>
      <c r="U941" s="66">
        <v>9</v>
      </c>
      <c r="V941" s="66">
        <v>9</v>
      </c>
      <c r="W941" s="66">
        <v>8</v>
      </c>
      <c r="X941" s="66">
        <v>6</v>
      </c>
      <c r="Y941" s="66">
        <v>6</v>
      </c>
      <c r="Z941" s="66">
        <v>7</v>
      </c>
      <c r="AA941" s="66">
        <v>6</v>
      </c>
      <c r="AB941" s="66">
        <v>0</v>
      </c>
      <c r="AC941" s="66">
        <v>13</v>
      </c>
      <c r="AD941" s="66">
        <v>12</v>
      </c>
      <c r="AE941" s="66">
        <v>9</v>
      </c>
      <c r="AF941" s="66">
        <v>3</v>
      </c>
      <c r="AG941" s="66" t="str">
        <f>VLOOKUP(BHRAF201920[[#This Row],[OrgID]],'Practice Panel'!$A$14:$F$129,4,FALSE)</f>
        <v>Havering</v>
      </c>
      <c r="AH941" s="66" t="str">
        <f>VLOOKUP(BHRAF201920[[#This Row],[OrgID]],'Practice Panel'!$A$14:$F$129,6,FALSE)</f>
        <v>Havering South</v>
      </c>
    </row>
    <row r="942" spans="1:34" x14ac:dyDescent="0.25">
      <c r="A942" s="1" t="s">
        <v>369</v>
      </c>
      <c r="B942" s="65">
        <v>44287</v>
      </c>
      <c r="C942" s="65">
        <v>44299</v>
      </c>
      <c r="D942" s="1" t="s">
        <v>362</v>
      </c>
      <c r="E942" s="66">
        <v>3716</v>
      </c>
      <c r="F942" s="66">
        <v>45</v>
      </c>
      <c r="G942" s="66">
        <v>42</v>
      </c>
      <c r="H942" s="1">
        <v>1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7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9</v>
      </c>
      <c r="X942" s="66">
        <v>9</v>
      </c>
      <c r="Y942" s="66">
        <v>6</v>
      </c>
      <c r="Z942" s="66">
        <v>5</v>
      </c>
      <c r="AA942" s="66">
        <v>8</v>
      </c>
      <c r="AB942" s="66">
        <v>0</v>
      </c>
      <c r="AC942" s="66">
        <v>9</v>
      </c>
      <c r="AD942" s="66">
        <v>0</v>
      </c>
      <c r="AE942" s="66">
        <v>0</v>
      </c>
      <c r="AF942" s="66">
        <v>1</v>
      </c>
      <c r="AG942" s="66" t="str">
        <f>VLOOKUP(BHRAF201920[[#This Row],[OrgID]],'Practice Panel'!$A$14:$F$129,4,FALSE)</f>
        <v>Havering</v>
      </c>
      <c r="AH942" s="66" t="str">
        <f>VLOOKUP(BHRAF201920[[#This Row],[OrgID]],'Practice Panel'!$A$14:$F$129,6,FALSE)</f>
        <v>Havering South</v>
      </c>
    </row>
    <row r="943" spans="1:34" x14ac:dyDescent="0.25">
      <c r="A943" s="1" t="s">
        <v>369</v>
      </c>
      <c r="B943" s="65">
        <v>44287</v>
      </c>
      <c r="C943" s="65">
        <v>44299</v>
      </c>
      <c r="D943" s="1" t="s">
        <v>304</v>
      </c>
      <c r="E943" s="66">
        <v>910</v>
      </c>
      <c r="F943" s="66">
        <v>13</v>
      </c>
      <c r="G943" s="66">
        <v>13</v>
      </c>
      <c r="H943" s="1">
        <v>0</v>
      </c>
      <c r="I943" s="66">
        <v>0</v>
      </c>
      <c r="J943" s="66">
        <v>1</v>
      </c>
      <c r="K943" s="66">
        <v>1</v>
      </c>
      <c r="L943" s="66">
        <v>1</v>
      </c>
      <c r="M943" s="66">
        <v>1</v>
      </c>
      <c r="N943" s="66">
        <v>0</v>
      </c>
      <c r="O943" s="66">
        <v>1</v>
      </c>
      <c r="P943" s="66">
        <v>1</v>
      </c>
      <c r="Q943" s="66">
        <v>1</v>
      </c>
      <c r="R943" s="66">
        <v>1</v>
      </c>
      <c r="S943" s="66">
        <v>0</v>
      </c>
      <c r="T943" s="66">
        <v>0</v>
      </c>
      <c r="U943" s="66">
        <v>1</v>
      </c>
      <c r="V943" s="66">
        <v>1</v>
      </c>
      <c r="W943" s="66">
        <v>1</v>
      </c>
      <c r="X943" s="66">
        <v>1</v>
      </c>
      <c r="Y943" s="66">
        <v>1</v>
      </c>
      <c r="Z943" s="66">
        <v>1</v>
      </c>
      <c r="AA943" s="66">
        <v>0</v>
      </c>
      <c r="AB943" s="66">
        <v>0</v>
      </c>
      <c r="AC943" s="66">
        <v>6</v>
      </c>
      <c r="AD943" s="66">
        <v>1</v>
      </c>
      <c r="AE943" s="66">
        <v>1</v>
      </c>
      <c r="AF943" s="66">
        <v>1</v>
      </c>
      <c r="AG943" s="66" t="str">
        <f>VLOOKUP(BHRAF201920[[#This Row],[OrgID]],'Practice Panel'!$A$14:$F$129,4,FALSE)</f>
        <v>Havering</v>
      </c>
      <c r="AH943" s="66" t="str">
        <f>VLOOKUP(BHRAF201920[[#This Row],[OrgID]],'Practice Panel'!$A$14:$F$129,6,FALSE)</f>
        <v>Havering North</v>
      </c>
    </row>
    <row r="944" spans="1:34" x14ac:dyDescent="0.25">
      <c r="A944" s="1" t="s">
        <v>369</v>
      </c>
      <c r="B944" s="65">
        <v>44287</v>
      </c>
      <c r="C944" s="65">
        <v>44299</v>
      </c>
      <c r="D944" s="1" t="s">
        <v>77</v>
      </c>
      <c r="E944" s="66">
        <v>3840</v>
      </c>
      <c r="F944" s="66">
        <v>34</v>
      </c>
      <c r="G944" s="66">
        <v>33</v>
      </c>
      <c r="H944" s="1">
        <v>1</v>
      </c>
      <c r="I944" s="66">
        <v>0</v>
      </c>
      <c r="J944" s="66">
        <v>9</v>
      </c>
      <c r="K944" s="66">
        <v>6</v>
      </c>
      <c r="L944" s="66">
        <v>7</v>
      </c>
      <c r="M944" s="66">
        <v>9</v>
      </c>
      <c r="N944" s="66">
        <v>0</v>
      </c>
      <c r="O944" s="66">
        <v>9</v>
      </c>
      <c r="P944" s="66">
        <v>9</v>
      </c>
      <c r="Q944" s="66">
        <v>9</v>
      </c>
      <c r="R944" s="66">
        <v>9</v>
      </c>
      <c r="S944" s="66">
        <v>0</v>
      </c>
      <c r="T944" s="66">
        <v>0</v>
      </c>
      <c r="U944" s="66">
        <v>10</v>
      </c>
      <c r="V944" s="66">
        <v>10</v>
      </c>
      <c r="W944" s="66">
        <v>8</v>
      </c>
      <c r="X944" s="66">
        <v>8</v>
      </c>
      <c r="Y944" s="66">
        <v>5</v>
      </c>
      <c r="Z944" s="66">
        <v>8</v>
      </c>
      <c r="AA944" s="66">
        <v>5</v>
      </c>
      <c r="AB944" s="66">
        <v>1</v>
      </c>
      <c r="AC944" s="66">
        <v>22</v>
      </c>
      <c r="AD944" s="66">
        <v>4</v>
      </c>
      <c r="AE944" s="66">
        <v>10</v>
      </c>
      <c r="AF944" s="66">
        <v>5</v>
      </c>
      <c r="AG944" s="66" t="str">
        <f>VLOOKUP(BHRAF201920[[#This Row],[OrgID]],'Practice Panel'!$A$14:$F$129,4,FALSE)</f>
        <v>Redbridge</v>
      </c>
      <c r="AH944" s="66" t="str">
        <f>VLOOKUP(BHRAF201920[[#This Row],[OrgID]],'Practice Panel'!$A$14:$F$129,6,FALSE)</f>
        <v>Wanstead &amp; Woodford</v>
      </c>
    </row>
    <row r="945" spans="1:34" x14ac:dyDescent="0.25">
      <c r="A945" s="1" t="s">
        <v>369</v>
      </c>
      <c r="B945" s="65">
        <v>44256</v>
      </c>
      <c r="C945" s="65">
        <v>44267</v>
      </c>
      <c r="D945" s="1" t="s">
        <v>332</v>
      </c>
      <c r="E945" s="66">
        <v>2084</v>
      </c>
      <c r="F945" s="66">
        <v>109</v>
      </c>
      <c r="G945" s="66">
        <v>108</v>
      </c>
      <c r="H945" s="1">
        <v>1</v>
      </c>
      <c r="I945" s="66">
        <v>0</v>
      </c>
      <c r="J945" s="66">
        <v>9</v>
      </c>
      <c r="K945" s="66">
        <v>6</v>
      </c>
      <c r="L945" s="66">
        <v>7</v>
      </c>
      <c r="M945" s="66">
        <v>4</v>
      </c>
      <c r="N945" s="66">
        <v>0</v>
      </c>
      <c r="O945" s="66">
        <v>8</v>
      </c>
      <c r="P945" s="66">
        <v>8</v>
      </c>
      <c r="Q945" s="66">
        <v>8</v>
      </c>
      <c r="R945" s="66">
        <v>7</v>
      </c>
      <c r="S945" s="66">
        <v>2</v>
      </c>
      <c r="T945" s="66">
        <v>0</v>
      </c>
      <c r="U945" s="66">
        <v>6</v>
      </c>
      <c r="V945" s="66">
        <v>6</v>
      </c>
      <c r="W945" s="66">
        <v>8</v>
      </c>
      <c r="X945" s="66">
        <v>8</v>
      </c>
      <c r="Y945" s="66">
        <v>8</v>
      </c>
      <c r="Z945" s="66">
        <v>8</v>
      </c>
      <c r="AA945" s="66">
        <v>8</v>
      </c>
      <c r="AB945" s="66">
        <v>0</v>
      </c>
      <c r="AC945" s="66">
        <v>17</v>
      </c>
      <c r="AD945" s="66">
        <v>4</v>
      </c>
      <c r="AE945" s="66">
        <v>6</v>
      </c>
      <c r="AF945" s="66">
        <v>4</v>
      </c>
      <c r="AG945" s="66" t="str">
        <f>VLOOKUP(BHRAF201920[[#This Row],[OrgID]],'Practice Panel'!$A$14:$F$129,4,FALSE)</f>
        <v>Havering</v>
      </c>
      <c r="AH945" s="66" t="str">
        <f>VLOOKUP(BHRAF201920[[#This Row],[OrgID]],'Practice Panel'!$A$14:$F$129,6,FALSE)</f>
        <v>Havering South</v>
      </c>
    </row>
    <row r="946" spans="1:34" x14ac:dyDescent="0.25">
      <c r="A946" s="1" t="s">
        <v>369</v>
      </c>
      <c r="B946" s="65">
        <v>44256</v>
      </c>
      <c r="C946" s="65">
        <v>44267</v>
      </c>
      <c r="D946" s="1" t="s">
        <v>346</v>
      </c>
      <c r="E946" s="66">
        <v>1050</v>
      </c>
      <c r="F946" s="66">
        <v>67</v>
      </c>
      <c r="G946" s="66">
        <v>67</v>
      </c>
      <c r="H946" s="1">
        <v>0</v>
      </c>
      <c r="I946" s="66">
        <v>0</v>
      </c>
      <c r="J946" s="66">
        <v>11</v>
      </c>
      <c r="K946" s="66">
        <v>10</v>
      </c>
      <c r="L946" s="66">
        <v>11</v>
      </c>
      <c r="M946" s="66">
        <v>11</v>
      </c>
      <c r="N946" s="66">
        <v>0</v>
      </c>
      <c r="O946" s="66">
        <v>11</v>
      </c>
      <c r="P946" s="66">
        <v>10</v>
      </c>
      <c r="Q946" s="66">
        <v>11</v>
      </c>
      <c r="R946" s="66">
        <v>11</v>
      </c>
      <c r="S946" s="66">
        <v>1</v>
      </c>
      <c r="T946" s="66">
        <v>0</v>
      </c>
      <c r="U946" s="66">
        <v>9</v>
      </c>
      <c r="V946" s="66">
        <v>8</v>
      </c>
      <c r="W946" s="66">
        <v>9</v>
      </c>
      <c r="X946" s="66">
        <v>8</v>
      </c>
      <c r="Y946" s="66">
        <v>8</v>
      </c>
      <c r="Z946" s="66">
        <v>8</v>
      </c>
      <c r="AA946" s="66">
        <v>8</v>
      </c>
      <c r="AB946" s="66">
        <v>0</v>
      </c>
      <c r="AC946" s="66">
        <v>11</v>
      </c>
      <c r="AD946" s="66">
        <v>10</v>
      </c>
      <c r="AE946" s="66">
        <v>9</v>
      </c>
      <c r="AF946" s="66">
        <v>6</v>
      </c>
      <c r="AG946" s="66" t="str">
        <f>VLOOKUP(BHRAF201920[[#This Row],[OrgID]],'Practice Panel'!$A$14:$F$129,4,FALSE)</f>
        <v>Havering</v>
      </c>
      <c r="AH946" s="66" t="str">
        <f>VLOOKUP(BHRAF201920[[#This Row],[OrgID]],'Practice Panel'!$A$14:$F$129,6,FALSE)</f>
        <v>Havering South</v>
      </c>
    </row>
    <row r="947" spans="1:34" x14ac:dyDescent="0.25">
      <c r="A947" s="1" t="s">
        <v>369</v>
      </c>
      <c r="B947" s="65">
        <v>44256</v>
      </c>
      <c r="C947" s="65">
        <v>44267</v>
      </c>
      <c r="D947" s="1" t="s">
        <v>314</v>
      </c>
      <c r="E947" s="66">
        <v>3470</v>
      </c>
      <c r="F947" s="66">
        <v>196</v>
      </c>
      <c r="G947" s="66">
        <v>196</v>
      </c>
      <c r="H947" s="1">
        <v>0</v>
      </c>
      <c r="I947" s="66">
        <v>0</v>
      </c>
      <c r="J947" s="66">
        <v>2</v>
      </c>
      <c r="K947" s="66">
        <v>2</v>
      </c>
      <c r="L947" s="66">
        <v>2</v>
      </c>
      <c r="M947" s="66">
        <v>2</v>
      </c>
      <c r="N947" s="66">
        <v>0</v>
      </c>
      <c r="O947" s="66">
        <v>2</v>
      </c>
      <c r="P947" s="66">
        <v>2</v>
      </c>
      <c r="Q947" s="66">
        <v>2</v>
      </c>
      <c r="R947" s="66">
        <v>2</v>
      </c>
      <c r="S947" s="66">
        <v>0</v>
      </c>
      <c r="T947" s="66">
        <v>0</v>
      </c>
      <c r="U947" s="66">
        <v>2</v>
      </c>
      <c r="V947" s="66">
        <v>1</v>
      </c>
      <c r="W947" s="66">
        <v>1</v>
      </c>
      <c r="X947" s="66">
        <v>1</v>
      </c>
      <c r="Y947" s="66">
        <v>1</v>
      </c>
      <c r="Z947" s="66">
        <v>1</v>
      </c>
      <c r="AA947" s="66">
        <v>0</v>
      </c>
      <c r="AB947" s="66">
        <v>0</v>
      </c>
      <c r="AC947" s="66">
        <v>17</v>
      </c>
      <c r="AD947" s="66">
        <v>2</v>
      </c>
      <c r="AE947" s="66">
        <v>1</v>
      </c>
      <c r="AF947" s="66">
        <v>1</v>
      </c>
      <c r="AG947" s="66" t="str">
        <f>VLOOKUP(BHRAF201920[[#This Row],[OrgID]],'Practice Panel'!$A$14:$F$129,4,FALSE)</f>
        <v>Havering</v>
      </c>
      <c r="AH947" s="66" t="str">
        <f>VLOOKUP(BHRAF201920[[#This Row],[OrgID]],'Practice Panel'!$A$14:$F$129,6,FALSE)</f>
        <v>Havering North</v>
      </c>
    </row>
    <row r="948" spans="1:34" x14ac:dyDescent="0.25">
      <c r="A948" s="1" t="s">
        <v>369</v>
      </c>
      <c r="B948" s="65">
        <v>44256</v>
      </c>
      <c r="C948" s="65">
        <v>44267</v>
      </c>
      <c r="D948" s="1" t="s">
        <v>300</v>
      </c>
      <c r="E948" s="66">
        <v>4927</v>
      </c>
      <c r="F948" s="66">
        <v>12</v>
      </c>
      <c r="G948" s="66">
        <v>12</v>
      </c>
      <c r="H948" s="1">
        <v>0</v>
      </c>
      <c r="I948" s="66">
        <v>0</v>
      </c>
      <c r="J948" s="66">
        <v>9</v>
      </c>
      <c r="K948" s="66">
        <v>9</v>
      </c>
      <c r="L948" s="66">
        <v>9</v>
      </c>
      <c r="M948" s="66">
        <v>9</v>
      </c>
      <c r="N948" s="66">
        <v>0</v>
      </c>
      <c r="O948" s="66">
        <v>9</v>
      </c>
      <c r="P948" s="66">
        <v>8</v>
      </c>
      <c r="Q948" s="66">
        <v>9</v>
      </c>
      <c r="R948" s="66">
        <v>9</v>
      </c>
      <c r="S948" s="66">
        <v>1</v>
      </c>
      <c r="T948" s="66">
        <v>0</v>
      </c>
      <c r="U948" s="66">
        <v>9</v>
      </c>
      <c r="V948" s="66">
        <v>6</v>
      </c>
      <c r="W948" s="66">
        <v>8</v>
      </c>
      <c r="X948" s="66">
        <v>7</v>
      </c>
      <c r="Y948" s="66">
        <v>6</v>
      </c>
      <c r="Z948" s="66">
        <v>8</v>
      </c>
      <c r="AA948" s="66">
        <v>1</v>
      </c>
      <c r="AB948" s="66">
        <v>2</v>
      </c>
      <c r="AC948" s="66">
        <v>14</v>
      </c>
      <c r="AD948" s="66">
        <v>9</v>
      </c>
      <c r="AE948" s="66">
        <v>7</v>
      </c>
      <c r="AF948" s="66">
        <v>2</v>
      </c>
      <c r="AG948" s="66" t="str">
        <f>VLOOKUP(BHRAF201920[[#This Row],[OrgID]],'Practice Panel'!$A$14:$F$129,4,FALSE)</f>
        <v>Havering</v>
      </c>
      <c r="AH948" s="66" t="str">
        <f>VLOOKUP(BHRAF201920[[#This Row],[OrgID]],'Practice Panel'!$A$14:$F$129,6,FALSE)</f>
        <v>Havering Marshall</v>
      </c>
    </row>
    <row r="949" spans="1:34" x14ac:dyDescent="0.25">
      <c r="A949" s="1" t="s">
        <v>369</v>
      </c>
      <c r="B949" s="65">
        <v>44256</v>
      </c>
      <c r="C949" s="65">
        <v>44267</v>
      </c>
      <c r="D949" s="1" t="s">
        <v>268</v>
      </c>
      <c r="E949" s="66">
        <v>876</v>
      </c>
      <c r="F949" s="66">
        <v>4</v>
      </c>
      <c r="G949" s="66">
        <v>4</v>
      </c>
      <c r="H949" s="1">
        <v>0</v>
      </c>
      <c r="I949" s="66">
        <v>0</v>
      </c>
      <c r="J949" s="66">
        <v>2</v>
      </c>
      <c r="K949" s="66">
        <v>2</v>
      </c>
      <c r="L949" s="66">
        <v>2</v>
      </c>
      <c r="M949" s="66">
        <v>2</v>
      </c>
      <c r="N949" s="66">
        <v>0</v>
      </c>
      <c r="O949" s="66">
        <v>2</v>
      </c>
      <c r="P949" s="66">
        <v>2</v>
      </c>
      <c r="Q949" s="66">
        <v>2</v>
      </c>
      <c r="R949" s="66">
        <v>2</v>
      </c>
      <c r="S949" s="66">
        <v>0</v>
      </c>
      <c r="T949" s="66">
        <v>0</v>
      </c>
      <c r="U949" s="66">
        <v>2</v>
      </c>
      <c r="V949" s="66">
        <v>2</v>
      </c>
      <c r="W949" s="66">
        <v>2</v>
      </c>
      <c r="X949" s="66">
        <v>2</v>
      </c>
      <c r="Y949" s="66">
        <v>2</v>
      </c>
      <c r="Z949" s="66">
        <v>2</v>
      </c>
      <c r="AA949" s="66">
        <v>1</v>
      </c>
      <c r="AB949" s="66">
        <v>0</v>
      </c>
      <c r="AC949" s="66">
        <v>2</v>
      </c>
      <c r="AD949" s="66">
        <v>2</v>
      </c>
      <c r="AE949" s="66">
        <v>2</v>
      </c>
      <c r="AF949" s="66">
        <v>2</v>
      </c>
      <c r="AG949" s="66" t="str">
        <f>VLOOKUP(BHRAF201920[[#This Row],[OrgID]],'Practice Panel'!$A$14:$F$129,4,FALSE)</f>
        <v>Barking</v>
      </c>
      <c r="AH949" s="66" t="str">
        <f>VLOOKUP(BHRAF201920[[#This Row],[OrgID]],'Practice Panel'!$A$14:$F$129,6,FALSE)</f>
        <v>North</v>
      </c>
    </row>
    <row r="950" spans="1:34" x14ac:dyDescent="0.25">
      <c r="A950" s="1" t="s">
        <v>369</v>
      </c>
      <c r="B950" s="65">
        <v>44256</v>
      </c>
      <c r="C950" s="65">
        <v>44267</v>
      </c>
      <c r="D950" s="1" t="s">
        <v>354</v>
      </c>
      <c r="E950" s="66">
        <v>1181</v>
      </c>
      <c r="F950" s="66">
        <v>11</v>
      </c>
      <c r="G950" s="66">
        <v>10</v>
      </c>
      <c r="H950" s="1">
        <v>1</v>
      </c>
      <c r="I950" s="66">
        <v>0</v>
      </c>
      <c r="J950" s="66">
        <v>12</v>
      </c>
      <c r="K950" s="66">
        <v>12</v>
      </c>
      <c r="L950" s="66">
        <v>12</v>
      </c>
      <c r="M950" s="66">
        <v>11</v>
      </c>
      <c r="N950" s="66">
        <v>0</v>
      </c>
      <c r="O950" s="66">
        <v>12</v>
      </c>
      <c r="P950" s="66">
        <v>12</v>
      </c>
      <c r="Q950" s="66">
        <v>12</v>
      </c>
      <c r="R950" s="66">
        <v>12</v>
      </c>
      <c r="S950" s="66">
        <v>3</v>
      </c>
      <c r="T950" s="66">
        <v>0</v>
      </c>
      <c r="U950" s="66">
        <v>9</v>
      </c>
      <c r="V950" s="66">
        <v>8</v>
      </c>
      <c r="W950" s="66">
        <v>8</v>
      </c>
      <c r="X950" s="66">
        <v>6</v>
      </c>
      <c r="Y950" s="66">
        <v>6</v>
      </c>
      <c r="Z950" s="66">
        <v>7</v>
      </c>
      <c r="AA950" s="66">
        <v>6</v>
      </c>
      <c r="AB950" s="66">
        <v>0</v>
      </c>
      <c r="AC950" s="66">
        <v>12</v>
      </c>
      <c r="AD950" s="66">
        <v>12</v>
      </c>
      <c r="AE950" s="66">
        <v>9</v>
      </c>
      <c r="AF950" s="66">
        <v>3</v>
      </c>
      <c r="AG950" s="66" t="str">
        <f>VLOOKUP(BHRAF201920[[#This Row],[OrgID]],'Practice Panel'!$A$14:$F$129,4,FALSE)</f>
        <v>Havering</v>
      </c>
      <c r="AH950" s="66" t="str">
        <f>VLOOKUP(BHRAF201920[[#This Row],[OrgID]],'Practice Panel'!$A$14:$F$129,6,FALSE)</f>
        <v>Havering South</v>
      </c>
    </row>
    <row r="951" spans="1:34" x14ac:dyDescent="0.25">
      <c r="A951" s="1" t="s">
        <v>369</v>
      </c>
      <c r="B951" s="65">
        <v>44256</v>
      </c>
      <c r="C951" s="65">
        <v>44267</v>
      </c>
      <c r="D951" s="1" t="s">
        <v>304</v>
      </c>
      <c r="E951" s="66">
        <v>901</v>
      </c>
      <c r="F951" s="66">
        <v>13</v>
      </c>
      <c r="G951" s="66">
        <v>13</v>
      </c>
      <c r="H951" s="1">
        <v>0</v>
      </c>
      <c r="I951" s="66">
        <v>0</v>
      </c>
      <c r="J951" s="66">
        <v>1</v>
      </c>
      <c r="K951" s="66">
        <v>1</v>
      </c>
      <c r="L951" s="66">
        <v>1</v>
      </c>
      <c r="M951" s="66">
        <v>1</v>
      </c>
      <c r="N951" s="66">
        <v>0</v>
      </c>
      <c r="O951" s="66">
        <v>1</v>
      </c>
      <c r="P951" s="66">
        <v>1</v>
      </c>
      <c r="Q951" s="66">
        <v>1</v>
      </c>
      <c r="R951" s="66">
        <v>1</v>
      </c>
      <c r="S951" s="66">
        <v>0</v>
      </c>
      <c r="T951" s="66">
        <v>0</v>
      </c>
      <c r="U951" s="66">
        <v>1</v>
      </c>
      <c r="V951" s="66">
        <v>1</v>
      </c>
      <c r="W951" s="66">
        <v>1</v>
      </c>
      <c r="X951" s="66">
        <v>1</v>
      </c>
      <c r="Y951" s="66">
        <v>1</v>
      </c>
      <c r="Z951" s="66">
        <v>1</v>
      </c>
      <c r="AA951" s="66">
        <v>0</v>
      </c>
      <c r="AB951" s="66">
        <v>0</v>
      </c>
      <c r="AC951" s="66">
        <v>5</v>
      </c>
      <c r="AD951" s="66">
        <v>1</v>
      </c>
      <c r="AE951" s="66">
        <v>1</v>
      </c>
      <c r="AF951" s="66">
        <v>1</v>
      </c>
      <c r="AG951" s="66" t="str">
        <f>VLOOKUP(BHRAF201920[[#This Row],[OrgID]],'Practice Panel'!$A$14:$F$129,4,FALSE)</f>
        <v>Havering</v>
      </c>
      <c r="AH951" s="66" t="str">
        <f>VLOOKUP(BHRAF201920[[#This Row],[OrgID]],'Practice Panel'!$A$14:$F$129,6,FALSE)</f>
        <v>Havering North</v>
      </c>
    </row>
    <row r="952" spans="1:34" x14ac:dyDescent="0.25">
      <c r="A952" s="1" t="s">
        <v>369</v>
      </c>
      <c r="B952" s="65">
        <v>44256</v>
      </c>
      <c r="C952" s="65">
        <v>44267</v>
      </c>
      <c r="D952" s="1" t="s">
        <v>77</v>
      </c>
      <c r="E952" s="66">
        <v>3823</v>
      </c>
      <c r="F952" s="66">
        <v>26</v>
      </c>
      <c r="G952" s="66">
        <v>25</v>
      </c>
      <c r="H952" s="1">
        <v>1</v>
      </c>
      <c r="I952" s="66">
        <v>0</v>
      </c>
      <c r="J952" s="66">
        <v>9</v>
      </c>
      <c r="K952" s="66">
        <v>6</v>
      </c>
      <c r="L952" s="66">
        <v>7</v>
      </c>
      <c r="M952" s="66">
        <v>9</v>
      </c>
      <c r="N952" s="66">
        <v>0</v>
      </c>
      <c r="O952" s="66">
        <v>9</v>
      </c>
      <c r="P952" s="66">
        <v>9</v>
      </c>
      <c r="Q952" s="66">
        <v>9</v>
      </c>
      <c r="R952" s="66">
        <v>9</v>
      </c>
      <c r="S952" s="66">
        <v>0</v>
      </c>
      <c r="T952" s="66">
        <v>0</v>
      </c>
      <c r="U952" s="66">
        <v>10</v>
      </c>
      <c r="V952" s="66">
        <v>10</v>
      </c>
      <c r="W952" s="66">
        <v>8</v>
      </c>
      <c r="X952" s="66">
        <v>8</v>
      </c>
      <c r="Y952" s="66">
        <v>5</v>
      </c>
      <c r="Z952" s="66">
        <v>8</v>
      </c>
      <c r="AA952" s="66">
        <v>5</v>
      </c>
      <c r="AB952" s="66">
        <v>1</v>
      </c>
      <c r="AC952" s="66">
        <v>19</v>
      </c>
      <c r="AD952" s="66">
        <v>4</v>
      </c>
      <c r="AE952" s="66">
        <v>10</v>
      </c>
      <c r="AF952" s="66">
        <v>5</v>
      </c>
      <c r="AG952" s="66" t="str">
        <f>VLOOKUP(BHRAF201920[[#This Row],[OrgID]],'Practice Panel'!$A$14:$F$129,4,FALSE)</f>
        <v>Redbridge</v>
      </c>
      <c r="AH952" s="66" t="str">
        <f>VLOOKUP(BHRAF201920[[#This Row],[OrgID]],'Practice Panel'!$A$14:$F$129,6,FALSE)</f>
        <v>Wanstead &amp; Woodford</v>
      </c>
    </row>
    <row r="953" spans="1:34" x14ac:dyDescent="0.25">
      <c r="A953" s="1" t="s">
        <v>369</v>
      </c>
      <c r="B953" s="65">
        <v>44287</v>
      </c>
      <c r="C953" s="65">
        <v>44299</v>
      </c>
      <c r="D953" s="1" t="s">
        <v>324</v>
      </c>
      <c r="E953" s="66">
        <v>13644</v>
      </c>
      <c r="F953" s="66">
        <v>18</v>
      </c>
      <c r="G953" s="66">
        <v>18</v>
      </c>
      <c r="H953" s="1">
        <v>0</v>
      </c>
      <c r="I953" s="66">
        <v>0</v>
      </c>
      <c r="J953" s="66">
        <v>3</v>
      </c>
      <c r="K953" s="66">
        <v>2</v>
      </c>
      <c r="L953" s="66">
        <v>2</v>
      </c>
      <c r="M953" s="66">
        <v>3</v>
      </c>
      <c r="N953" s="66">
        <v>0</v>
      </c>
      <c r="O953" s="66">
        <v>3</v>
      </c>
      <c r="P953" s="66">
        <v>1</v>
      </c>
      <c r="Q953" s="66">
        <v>2</v>
      </c>
      <c r="R953" s="66">
        <v>3</v>
      </c>
      <c r="S953" s="66">
        <v>1</v>
      </c>
      <c r="T953" s="66">
        <v>1</v>
      </c>
      <c r="U953" s="66">
        <v>2</v>
      </c>
      <c r="V953" s="66">
        <v>0</v>
      </c>
      <c r="W953" s="66">
        <v>2</v>
      </c>
      <c r="X953" s="66">
        <v>2</v>
      </c>
      <c r="Y953" s="66">
        <v>2</v>
      </c>
      <c r="Z953" s="66">
        <v>2</v>
      </c>
      <c r="AA953" s="66">
        <v>1</v>
      </c>
      <c r="AB953" s="66">
        <v>0</v>
      </c>
      <c r="AC953" s="66">
        <v>7</v>
      </c>
      <c r="AD953" s="66">
        <v>2</v>
      </c>
      <c r="AE953" s="66">
        <v>0</v>
      </c>
      <c r="AF953" s="66">
        <v>0</v>
      </c>
      <c r="AG953" s="66" t="str">
        <f>VLOOKUP(BHRAF201920[[#This Row],[OrgID]],'Practice Panel'!$A$14:$F$129,4,FALSE)</f>
        <v>Havering</v>
      </c>
      <c r="AH953" s="66" t="str">
        <f>VLOOKUP(BHRAF201920[[#This Row],[OrgID]],'Practice Panel'!$A$14:$F$129,6,FALSE)</f>
        <v>Havering North</v>
      </c>
    </row>
    <row r="954" spans="1:34" x14ac:dyDescent="0.25">
      <c r="A954" s="1" t="s">
        <v>369</v>
      </c>
      <c r="B954" s="65">
        <v>44287</v>
      </c>
      <c r="C954" s="65">
        <v>44299</v>
      </c>
      <c r="D954" s="1" t="s">
        <v>276</v>
      </c>
      <c r="E954" s="66">
        <v>1384</v>
      </c>
      <c r="F954" s="66">
        <v>50</v>
      </c>
      <c r="G954" s="66">
        <v>50</v>
      </c>
      <c r="H954" s="1">
        <v>0</v>
      </c>
      <c r="I954" s="66">
        <v>0</v>
      </c>
      <c r="J954" s="66">
        <v>4</v>
      </c>
      <c r="K954" s="66">
        <v>3</v>
      </c>
      <c r="L954" s="66">
        <v>3</v>
      </c>
      <c r="M954" s="66">
        <v>4</v>
      </c>
      <c r="N954" s="66">
        <v>0</v>
      </c>
      <c r="O954" s="66">
        <v>4</v>
      </c>
      <c r="P954" s="66">
        <v>3</v>
      </c>
      <c r="Q954" s="66">
        <v>3</v>
      </c>
      <c r="R954" s="66">
        <v>4</v>
      </c>
      <c r="S954" s="66">
        <v>1</v>
      </c>
      <c r="T954" s="66">
        <v>0</v>
      </c>
      <c r="U954" s="66">
        <v>2</v>
      </c>
      <c r="V954" s="66">
        <v>0</v>
      </c>
      <c r="W954" s="66">
        <v>4</v>
      </c>
      <c r="X954" s="66">
        <v>3</v>
      </c>
      <c r="Y954" s="66">
        <v>3</v>
      </c>
      <c r="Z954" s="66">
        <v>3</v>
      </c>
      <c r="AA954" s="66">
        <v>1</v>
      </c>
      <c r="AB954" s="66">
        <v>0</v>
      </c>
      <c r="AC954" s="66">
        <v>12</v>
      </c>
      <c r="AD954" s="66">
        <v>2</v>
      </c>
      <c r="AE954" s="66">
        <v>0</v>
      </c>
      <c r="AF954" s="66">
        <v>0</v>
      </c>
      <c r="AG954" s="66" t="str">
        <f>VLOOKUP(BHRAF201920[[#This Row],[OrgID]],'Practice Panel'!$A$14:$F$129,4,FALSE)</f>
        <v>Barking</v>
      </c>
      <c r="AH954" s="66" t="str">
        <f>VLOOKUP(BHRAF201920[[#This Row],[OrgID]],'Practice Panel'!$A$14:$F$129,6,FALSE)</f>
        <v>Central</v>
      </c>
    </row>
    <row r="955" spans="1:34" x14ac:dyDescent="0.25">
      <c r="A955" s="1" t="s">
        <v>369</v>
      </c>
      <c r="B955" s="65">
        <v>44287</v>
      </c>
      <c r="C955" s="65">
        <v>44299</v>
      </c>
      <c r="D955" s="1" t="s">
        <v>302</v>
      </c>
      <c r="E955" s="66">
        <v>8442</v>
      </c>
      <c r="F955" s="66">
        <v>239</v>
      </c>
      <c r="G955" s="66">
        <v>238</v>
      </c>
      <c r="H955" s="1">
        <v>1</v>
      </c>
      <c r="I955" s="66">
        <v>0</v>
      </c>
      <c r="J955" s="66">
        <v>1</v>
      </c>
      <c r="K955" s="66">
        <v>1</v>
      </c>
      <c r="L955" s="66">
        <v>1</v>
      </c>
      <c r="M955" s="66">
        <v>1</v>
      </c>
      <c r="N955" s="66">
        <v>0</v>
      </c>
      <c r="O955" s="66">
        <v>1</v>
      </c>
      <c r="P955" s="66">
        <v>1</v>
      </c>
      <c r="Q955" s="66">
        <v>1</v>
      </c>
      <c r="R955" s="66">
        <v>1</v>
      </c>
      <c r="S955" s="66">
        <v>1</v>
      </c>
      <c r="T955" s="66">
        <v>0</v>
      </c>
      <c r="U955" s="66">
        <v>4</v>
      </c>
      <c r="V955" s="66">
        <v>1</v>
      </c>
      <c r="W955" s="66">
        <v>1</v>
      </c>
      <c r="X955" s="66">
        <v>1</v>
      </c>
      <c r="Y955" s="66">
        <v>1</v>
      </c>
      <c r="Z955" s="66">
        <v>1</v>
      </c>
      <c r="AA955" s="66">
        <v>1</v>
      </c>
      <c r="AB955" s="66">
        <v>1</v>
      </c>
      <c r="AC955" s="66">
        <v>47</v>
      </c>
      <c r="AD955" s="66">
        <v>1</v>
      </c>
      <c r="AE955" s="66">
        <v>1</v>
      </c>
      <c r="AF955" s="66">
        <v>0</v>
      </c>
      <c r="AG955" s="66" t="str">
        <f>VLOOKUP(BHRAF201920[[#This Row],[OrgID]],'Practice Panel'!$A$14:$F$129,4,FALSE)</f>
        <v>Havering</v>
      </c>
      <c r="AH955" s="66" t="str">
        <f>VLOOKUP(BHRAF201920[[#This Row],[OrgID]],'Practice Panel'!$A$14:$F$129,6,FALSE)</f>
        <v>Havering Marshall</v>
      </c>
    </row>
    <row r="956" spans="1:34" x14ac:dyDescent="0.25">
      <c r="A956" s="1" t="s">
        <v>369</v>
      </c>
      <c r="B956" s="65">
        <v>44287</v>
      </c>
      <c r="C956" s="65">
        <v>44299</v>
      </c>
      <c r="D956" s="1" t="s">
        <v>296</v>
      </c>
      <c r="E956" s="66">
        <v>3743</v>
      </c>
      <c r="F956" s="66">
        <v>0</v>
      </c>
      <c r="G956" s="66">
        <v>0</v>
      </c>
      <c r="H956" s="1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11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50</v>
      </c>
      <c r="X956" s="66">
        <v>49</v>
      </c>
      <c r="Y956" s="66">
        <v>15</v>
      </c>
      <c r="Z956" s="66">
        <v>17</v>
      </c>
      <c r="AA956" s="66">
        <v>30</v>
      </c>
      <c r="AB956" s="66">
        <v>0</v>
      </c>
      <c r="AC956" s="66">
        <v>50</v>
      </c>
      <c r="AD956" s="66">
        <v>0</v>
      </c>
      <c r="AE956" s="66">
        <v>0</v>
      </c>
      <c r="AF956" s="66">
        <v>0</v>
      </c>
      <c r="AG956" s="66" t="str">
        <f>VLOOKUP(BHRAF201920[[#This Row],[OrgID]],'Practice Panel'!$A$14:$F$129,4,FALSE)</f>
        <v>Havering</v>
      </c>
      <c r="AH956" s="66" t="str">
        <f>VLOOKUP(BHRAF201920[[#This Row],[OrgID]],'Practice Panel'!$A$14:$F$129,6,FALSE)</f>
        <v>Havering Crest</v>
      </c>
    </row>
    <row r="957" spans="1:34" x14ac:dyDescent="0.25">
      <c r="A957" s="1" t="s">
        <v>369</v>
      </c>
      <c r="B957" s="65">
        <v>44287</v>
      </c>
      <c r="C957" s="65">
        <v>44299</v>
      </c>
      <c r="D957" s="1" t="s">
        <v>60</v>
      </c>
      <c r="E957" s="66">
        <v>2150</v>
      </c>
      <c r="F957" s="66">
        <v>112</v>
      </c>
      <c r="G957" s="66">
        <v>112</v>
      </c>
      <c r="H957" s="1">
        <v>0</v>
      </c>
      <c r="I957" s="66">
        <v>0</v>
      </c>
      <c r="J957" s="66">
        <v>3</v>
      </c>
      <c r="K957" s="66">
        <v>2</v>
      </c>
      <c r="L957" s="66">
        <v>3</v>
      </c>
      <c r="M957" s="66">
        <v>3</v>
      </c>
      <c r="N957" s="66">
        <v>0</v>
      </c>
      <c r="O957" s="66">
        <v>3</v>
      </c>
      <c r="P957" s="66">
        <v>3</v>
      </c>
      <c r="Q957" s="66">
        <v>3</v>
      </c>
      <c r="R957" s="66">
        <v>3</v>
      </c>
      <c r="S957" s="66">
        <v>0</v>
      </c>
      <c r="T957" s="66">
        <v>0</v>
      </c>
      <c r="U957" s="66">
        <v>4</v>
      </c>
      <c r="V957" s="66">
        <v>2</v>
      </c>
      <c r="W957" s="66">
        <v>3</v>
      </c>
      <c r="X957" s="66">
        <v>3</v>
      </c>
      <c r="Y957" s="66">
        <v>3</v>
      </c>
      <c r="Z957" s="66">
        <v>3</v>
      </c>
      <c r="AA957" s="66">
        <v>1</v>
      </c>
      <c r="AB957" s="66">
        <v>1</v>
      </c>
      <c r="AC957" s="66">
        <v>5</v>
      </c>
      <c r="AD957" s="66">
        <v>2</v>
      </c>
      <c r="AE957" s="66">
        <v>2</v>
      </c>
      <c r="AF957" s="66">
        <v>0</v>
      </c>
      <c r="AG957" s="66" t="str">
        <f>VLOOKUP(BHRAF201920[[#This Row],[OrgID]],'Practice Panel'!$A$14:$F$129,4,FALSE)</f>
        <v>Redbridge</v>
      </c>
      <c r="AH957" s="66" t="str">
        <f>VLOOKUP(BHRAF201920[[#This Row],[OrgID]],'Practice Panel'!$A$14:$F$129,6,FALSE)</f>
        <v>Seven Kings</v>
      </c>
    </row>
    <row r="958" spans="1:34" x14ac:dyDescent="0.25">
      <c r="A958" s="1" t="s">
        <v>369</v>
      </c>
      <c r="B958" s="65">
        <v>44287</v>
      </c>
      <c r="C958" s="65">
        <v>44299</v>
      </c>
      <c r="D958" s="1" t="s">
        <v>93</v>
      </c>
      <c r="E958" s="66">
        <v>2719</v>
      </c>
      <c r="F958" s="66">
        <v>156</v>
      </c>
      <c r="G958" s="66">
        <v>153</v>
      </c>
      <c r="H958" s="1">
        <v>3</v>
      </c>
      <c r="I958" s="66">
        <v>1</v>
      </c>
      <c r="J958" s="66">
        <v>2</v>
      </c>
      <c r="K958" s="66">
        <v>1</v>
      </c>
      <c r="L958" s="66">
        <v>2</v>
      </c>
      <c r="M958" s="66">
        <v>1</v>
      </c>
      <c r="N958" s="66">
        <v>0</v>
      </c>
      <c r="O958" s="66">
        <v>2</v>
      </c>
      <c r="P958" s="66">
        <v>2</v>
      </c>
      <c r="Q958" s="66">
        <v>0</v>
      </c>
      <c r="R958" s="66">
        <v>2</v>
      </c>
      <c r="S958" s="66">
        <v>3</v>
      </c>
      <c r="T958" s="66">
        <v>2</v>
      </c>
      <c r="U958" s="66">
        <v>2</v>
      </c>
      <c r="V958" s="66">
        <v>0</v>
      </c>
      <c r="W958" s="66">
        <v>2</v>
      </c>
      <c r="X958" s="66">
        <v>2</v>
      </c>
      <c r="Y958" s="66">
        <v>2</v>
      </c>
      <c r="Z958" s="66">
        <v>2</v>
      </c>
      <c r="AA958" s="66">
        <v>2</v>
      </c>
      <c r="AB958" s="66">
        <v>1</v>
      </c>
      <c r="AC958" s="66">
        <v>13</v>
      </c>
      <c r="AD958" s="66">
        <v>1</v>
      </c>
      <c r="AE958" s="66">
        <v>0</v>
      </c>
      <c r="AF958" s="66">
        <v>0</v>
      </c>
      <c r="AG958" s="66" t="str">
        <f>VLOOKUP(BHRAF201920[[#This Row],[OrgID]],'Practice Panel'!$A$14:$F$129,4,FALSE)</f>
        <v>Redbridge</v>
      </c>
      <c r="AH958" s="66" t="str">
        <f>VLOOKUP(BHRAF201920[[#This Row],[OrgID]],'Practice Panel'!$A$14:$F$129,6,FALSE)</f>
        <v>Wanstead &amp; Woodford</v>
      </c>
    </row>
    <row r="959" spans="1:34" x14ac:dyDescent="0.25">
      <c r="A959" s="1" t="s">
        <v>369</v>
      </c>
      <c r="B959" s="65">
        <v>44287</v>
      </c>
      <c r="C959" s="65">
        <v>44299</v>
      </c>
      <c r="D959" s="1" t="s">
        <v>79</v>
      </c>
      <c r="E959" s="66">
        <v>3474</v>
      </c>
      <c r="F959" s="66">
        <v>46</v>
      </c>
      <c r="G959" s="66">
        <v>46</v>
      </c>
      <c r="H959" s="1">
        <v>0</v>
      </c>
      <c r="I959" s="66">
        <v>0</v>
      </c>
      <c r="J959" s="66">
        <v>4</v>
      </c>
      <c r="K959" s="66">
        <v>3</v>
      </c>
      <c r="L959" s="66">
        <v>3</v>
      </c>
      <c r="M959" s="66">
        <v>3</v>
      </c>
      <c r="N959" s="66">
        <v>0</v>
      </c>
      <c r="O959" s="66">
        <v>4</v>
      </c>
      <c r="P959" s="66">
        <v>4</v>
      </c>
      <c r="Q959" s="66">
        <v>4</v>
      </c>
      <c r="R959" s="66">
        <v>4</v>
      </c>
      <c r="S959" s="66">
        <v>2</v>
      </c>
      <c r="T959" s="66">
        <v>0</v>
      </c>
      <c r="U959" s="66">
        <v>3</v>
      </c>
      <c r="V959" s="66">
        <v>2</v>
      </c>
      <c r="W959" s="66">
        <v>4</v>
      </c>
      <c r="X959" s="66">
        <v>3</v>
      </c>
      <c r="Y959" s="66">
        <v>3</v>
      </c>
      <c r="Z959" s="66">
        <v>3</v>
      </c>
      <c r="AA959" s="66">
        <v>3</v>
      </c>
      <c r="AB959" s="66">
        <v>0</v>
      </c>
      <c r="AC959" s="66">
        <v>13</v>
      </c>
      <c r="AD959" s="66">
        <v>3</v>
      </c>
      <c r="AE959" s="66">
        <v>2</v>
      </c>
      <c r="AF959" s="66">
        <v>0</v>
      </c>
      <c r="AG959" s="66" t="str">
        <f>VLOOKUP(BHRAF201920[[#This Row],[OrgID]],'Practice Panel'!$A$14:$F$129,4,FALSE)</f>
        <v>Redbridge</v>
      </c>
      <c r="AH959" s="66" t="str">
        <f>VLOOKUP(BHRAF201920[[#This Row],[OrgID]],'Practice Panel'!$A$14:$F$129,6,FALSE)</f>
        <v>Wanstead &amp; Woodford</v>
      </c>
    </row>
    <row r="960" spans="1:34" x14ac:dyDescent="0.25">
      <c r="A960" s="1" t="s">
        <v>369</v>
      </c>
      <c r="B960" s="65">
        <v>44287</v>
      </c>
      <c r="C960" s="65">
        <v>44299</v>
      </c>
      <c r="D960" s="1" t="s">
        <v>113</v>
      </c>
      <c r="E960" s="66">
        <v>6091</v>
      </c>
      <c r="F960" s="66">
        <v>185</v>
      </c>
      <c r="G960" s="66">
        <v>185</v>
      </c>
      <c r="H960" s="1">
        <v>0</v>
      </c>
      <c r="I960" s="66">
        <v>0</v>
      </c>
      <c r="J960" s="66">
        <v>10</v>
      </c>
      <c r="K960" s="66">
        <v>3</v>
      </c>
      <c r="L960" s="66">
        <v>6</v>
      </c>
      <c r="M960" s="66">
        <v>7</v>
      </c>
      <c r="N960" s="66">
        <v>0</v>
      </c>
      <c r="O960" s="66">
        <v>8</v>
      </c>
      <c r="P960" s="66">
        <v>8</v>
      </c>
      <c r="Q960" s="66">
        <v>9</v>
      </c>
      <c r="R960" s="66">
        <v>1</v>
      </c>
      <c r="S960" s="66">
        <v>0</v>
      </c>
      <c r="T960" s="66">
        <v>0</v>
      </c>
      <c r="U960" s="66">
        <v>2</v>
      </c>
      <c r="V960" s="66">
        <v>1</v>
      </c>
      <c r="W960" s="66">
        <v>7</v>
      </c>
      <c r="X960" s="66">
        <v>5</v>
      </c>
      <c r="Y960" s="66">
        <v>5</v>
      </c>
      <c r="Z960" s="66">
        <v>5</v>
      </c>
      <c r="AA960" s="66">
        <v>3</v>
      </c>
      <c r="AB960" s="66">
        <v>0</v>
      </c>
      <c r="AC960" s="66">
        <v>20</v>
      </c>
      <c r="AD960" s="66">
        <v>1</v>
      </c>
      <c r="AE960" s="66">
        <v>1</v>
      </c>
      <c r="AF960" s="66">
        <v>0</v>
      </c>
      <c r="AG960" s="66" t="str">
        <f>VLOOKUP(BHRAF201920[[#This Row],[OrgID]],'Practice Panel'!$A$14:$F$129,4,FALSE)</f>
        <v>Redbridge</v>
      </c>
      <c r="AH960" s="66" t="str">
        <f>VLOOKUP(BHRAF201920[[#This Row],[OrgID]],'Practice Panel'!$A$14:$F$129,6,FALSE)</f>
        <v>NewCross Alliance</v>
      </c>
    </row>
    <row r="961" spans="1:34" x14ac:dyDescent="0.25">
      <c r="A961" s="1" t="s">
        <v>369</v>
      </c>
      <c r="B961" s="65">
        <v>44287</v>
      </c>
      <c r="C961" s="65">
        <v>44299</v>
      </c>
      <c r="D961" s="1" t="s">
        <v>83</v>
      </c>
      <c r="E961" s="66">
        <v>3873</v>
      </c>
      <c r="F961" s="66">
        <v>87</v>
      </c>
      <c r="G961" s="66">
        <v>85</v>
      </c>
      <c r="H961" s="1">
        <v>2</v>
      </c>
      <c r="I961" s="66">
        <v>1</v>
      </c>
      <c r="J961" s="66">
        <v>11</v>
      </c>
      <c r="K961" s="66">
        <v>6</v>
      </c>
      <c r="L961" s="66">
        <v>9</v>
      </c>
      <c r="M961" s="66">
        <v>8</v>
      </c>
      <c r="N961" s="66">
        <v>0</v>
      </c>
      <c r="O961" s="66">
        <v>11</v>
      </c>
      <c r="P961" s="66">
        <v>9</v>
      </c>
      <c r="Q961" s="66">
        <v>10</v>
      </c>
      <c r="R961" s="66">
        <v>11</v>
      </c>
      <c r="S961" s="66">
        <v>3</v>
      </c>
      <c r="T961" s="66">
        <v>0</v>
      </c>
      <c r="U961" s="66">
        <v>4</v>
      </c>
      <c r="V961" s="66">
        <v>4</v>
      </c>
      <c r="W961" s="66">
        <v>9</v>
      </c>
      <c r="X961" s="66">
        <v>9</v>
      </c>
      <c r="Y961" s="66">
        <v>9</v>
      </c>
      <c r="Z961" s="66">
        <v>9</v>
      </c>
      <c r="AA961" s="66">
        <v>9</v>
      </c>
      <c r="AB961" s="66">
        <v>2</v>
      </c>
      <c r="AC961" s="66">
        <v>13</v>
      </c>
      <c r="AD961" s="66">
        <v>6</v>
      </c>
      <c r="AE961" s="66">
        <v>4</v>
      </c>
      <c r="AF961" s="66">
        <v>0</v>
      </c>
      <c r="AG961" s="66" t="str">
        <f>VLOOKUP(BHRAF201920[[#This Row],[OrgID]],'Practice Panel'!$A$14:$F$129,4,FALSE)</f>
        <v>Redbridge</v>
      </c>
      <c r="AH961" s="66" t="str">
        <f>VLOOKUP(BHRAF201920[[#This Row],[OrgID]],'Practice Panel'!$A$14:$F$129,6,FALSE)</f>
        <v>Wanstead &amp; Woodford</v>
      </c>
    </row>
    <row r="962" spans="1:34" x14ac:dyDescent="0.25">
      <c r="A962" s="1" t="s">
        <v>369</v>
      </c>
      <c r="B962" s="65">
        <v>44256</v>
      </c>
      <c r="C962" s="65">
        <v>44267</v>
      </c>
      <c r="D962" s="1" t="s">
        <v>362</v>
      </c>
      <c r="E962" s="66">
        <v>3716</v>
      </c>
      <c r="F962" s="66">
        <v>44</v>
      </c>
      <c r="G962" s="66">
        <v>41</v>
      </c>
      <c r="H962" s="1">
        <v>1</v>
      </c>
      <c r="I962" s="66">
        <v>0</v>
      </c>
      <c r="J962" s="66">
        <v>0</v>
      </c>
      <c r="K962" s="66">
        <v>0</v>
      </c>
      <c r="L962" s="66">
        <v>0</v>
      </c>
      <c r="M962" s="66">
        <v>0</v>
      </c>
      <c r="N962" s="66">
        <v>0</v>
      </c>
      <c r="O962" s="66">
        <v>0</v>
      </c>
      <c r="P962" s="66">
        <v>0</v>
      </c>
      <c r="Q962" s="66">
        <v>6</v>
      </c>
      <c r="R962" s="66">
        <v>0</v>
      </c>
      <c r="S962" s="66">
        <v>0</v>
      </c>
      <c r="T962" s="66">
        <v>0</v>
      </c>
      <c r="U962" s="66">
        <v>0</v>
      </c>
      <c r="V962" s="66">
        <v>0</v>
      </c>
      <c r="W962" s="66">
        <v>7</v>
      </c>
      <c r="X962" s="66">
        <v>7</v>
      </c>
      <c r="Y962" s="66">
        <v>5</v>
      </c>
      <c r="Z962" s="66">
        <v>4</v>
      </c>
      <c r="AA962" s="66">
        <v>6</v>
      </c>
      <c r="AB962" s="66">
        <v>0</v>
      </c>
      <c r="AC962" s="66">
        <v>7</v>
      </c>
      <c r="AD962" s="66">
        <v>0</v>
      </c>
      <c r="AE962" s="66">
        <v>0</v>
      </c>
      <c r="AF962" s="66">
        <v>0</v>
      </c>
      <c r="AG962" s="66" t="str">
        <f>VLOOKUP(BHRAF201920[[#This Row],[OrgID]],'Practice Panel'!$A$14:$F$129,4,FALSE)</f>
        <v>Havering</v>
      </c>
      <c r="AH962" s="66" t="str">
        <f>VLOOKUP(BHRAF201920[[#This Row],[OrgID]],'Practice Panel'!$A$14:$F$129,6,FALSE)</f>
        <v>Havering South</v>
      </c>
    </row>
    <row r="963" spans="1:34" x14ac:dyDescent="0.25">
      <c r="A963" s="1" t="s">
        <v>369</v>
      </c>
      <c r="B963" s="65">
        <v>44256</v>
      </c>
      <c r="C963" s="65">
        <v>44267</v>
      </c>
      <c r="D963" s="1" t="s">
        <v>324</v>
      </c>
      <c r="E963" s="66">
        <v>13434</v>
      </c>
      <c r="F963" s="66">
        <v>16</v>
      </c>
      <c r="G963" s="66">
        <v>16</v>
      </c>
      <c r="H963" s="1">
        <v>0</v>
      </c>
      <c r="I963" s="66">
        <v>0</v>
      </c>
      <c r="J963" s="66">
        <v>3</v>
      </c>
      <c r="K963" s="66">
        <v>2</v>
      </c>
      <c r="L963" s="66">
        <v>2</v>
      </c>
      <c r="M963" s="66">
        <v>3</v>
      </c>
      <c r="N963" s="66">
        <v>0</v>
      </c>
      <c r="O963" s="66">
        <v>3</v>
      </c>
      <c r="P963" s="66">
        <v>1</v>
      </c>
      <c r="Q963" s="66">
        <v>2</v>
      </c>
      <c r="R963" s="66">
        <v>3</v>
      </c>
      <c r="S963" s="66">
        <v>1</v>
      </c>
      <c r="T963" s="66">
        <v>1</v>
      </c>
      <c r="U963" s="66">
        <v>1</v>
      </c>
      <c r="V963" s="66">
        <v>0</v>
      </c>
      <c r="W963" s="66">
        <v>2</v>
      </c>
      <c r="X963" s="66">
        <v>2</v>
      </c>
      <c r="Y963" s="66">
        <v>2</v>
      </c>
      <c r="Z963" s="66">
        <v>2</v>
      </c>
      <c r="AA963" s="66">
        <v>1</v>
      </c>
      <c r="AB963" s="66">
        <v>0</v>
      </c>
      <c r="AC963" s="66">
        <v>7</v>
      </c>
      <c r="AD963" s="66">
        <v>2</v>
      </c>
      <c r="AE963" s="66">
        <v>0</v>
      </c>
      <c r="AF963" s="66">
        <v>0</v>
      </c>
      <c r="AG963" s="66" t="str">
        <f>VLOOKUP(BHRAF201920[[#This Row],[OrgID]],'Practice Panel'!$A$14:$F$129,4,FALSE)</f>
        <v>Havering</v>
      </c>
      <c r="AH963" s="66" t="str">
        <f>VLOOKUP(BHRAF201920[[#This Row],[OrgID]],'Practice Panel'!$A$14:$F$129,6,FALSE)</f>
        <v>Havering North</v>
      </c>
    </row>
    <row r="964" spans="1:34" x14ac:dyDescent="0.25">
      <c r="A964" s="1" t="s">
        <v>369</v>
      </c>
      <c r="B964" s="65">
        <v>44256</v>
      </c>
      <c r="C964" s="65">
        <v>44267</v>
      </c>
      <c r="D964" s="1" t="s">
        <v>302</v>
      </c>
      <c r="E964" s="66">
        <v>8395</v>
      </c>
      <c r="F964" s="66">
        <v>227</v>
      </c>
      <c r="G964" s="66">
        <v>225</v>
      </c>
      <c r="H964" s="1">
        <v>2</v>
      </c>
      <c r="I964" s="66">
        <v>0</v>
      </c>
      <c r="J964" s="66">
        <v>1</v>
      </c>
      <c r="K964" s="66">
        <v>1</v>
      </c>
      <c r="L964" s="66">
        <v>1</v>
      </c>
      <c r="M964" s="66">
        <v>1</v>
      </c>
      <c r="N964" s="66">
        <v>0</v>
      </c>
      <c r="O964" s="66">
        <v>1</v>
      </c>
      <c r="P964" s="66">
        <v>1</v>
      </c>
      <c r="Q964" s="66">
        <v>1</v>
      </c>
      <c r="R964" s="66">
        <v>1</v>
      </c>
      <c r="S964" s="66">
        <v>1</v>
      </c>
      <c r="T964" s="66">
        <v>0</v>
      </c>
      <c r="U964" s="66">
        <v>4</v>
      </c>
      <c r="V964" s="66">
        <v>1</v>
      </c>
      <c r="W964" s="66">
        <v>1</v>
      </c>
      <c r="X964" s="66">
        <v>1</v>
      </c>
      <c r="Y964" s="66">
        <v>1</v>
      </c>
      <c r="Z964" s="66">
        <v>1</v>
      </c>
      <c r="AA964" s="66">
        <v>1</v>
      </c>
      <c r="AB964" s="66">
        <v>1</v>
      </c>
      <c r="AC964" s="66">
        <v>44</v>
      </c>
      <c r="AD964" s="66">
        <v>1</v>
      </c>
      <c r="AE964" s="66">
        <v>1</v>
      </c>
      <c r="AF964" s="66">
        <v>0</v>
      </c>
      <c r="AG964" s="66" t="str">
        <f>VLOOKUP(BHRAF201920[[#This Row],[OrgID]],'Practice Panel'!$A$14:$F$129,4,FALSE)</f>
        <v>Havering</v>
      </c>
      <c r="AH964" s="66" t="str">
        <f>VLOOKUP(BHRAF201920[[#This Row],[OrgID]],'Practice Panel'!$A$14:$F$129,6,FALSE)</f>
        <v>Havering Marshall</v>
      </c>
    </row>
    <row r="965" spans="1:34" x14ac:dyDescent="0.25">
      <c r="A965" s="1" t="s">
        <v>369</v>
      </c>
      <c r="B965" s="65">
        <v>44256</v>
      </c>
      <c r="C965" s="65">
        <v>44267</v>
      </c>
      <c r="D965" s="1" t="s">
        <v>60</v>
      </c>
      <c r="E965" s="66">
        <v>2144</v>
      </c>
      <c r="F965" s="66">
        <v>107</v>
      </c>
      <c r="G965" s="66">
        <v>107</v>
      </c>
      <c r="H965" s="1">
        <v>0</v>
      </c>
      <c r="I965" s="66">
        <v>0</v>
      </c>
      <c r="J965" s="66">
        <v>3</v>
      </c>
      <c r="K965" s="66">
        <v>2</v>
      </c>
      <c r="L965" s="66">
        <v>3</v>
      </c>
      <c r="M965" s="66">
        <v>3</v>
      </c>
      <c r="N965" s="66">
        <v>0</v>
      </c>
      <c r="O965" s="66">
        <v>3</v>
      </c>
      <c r="P965" s="66">
        <v>3</v>
      </c>
      <c r="Q965" s="66">
        <v>3</v>
      </c>
      <c r="R965" s="66">
        <v>3</v>
      </c>
      <c r="S965" s="66">
        <v>0</v>
      </c>
      <c r="T965" s="66">
        <v>0</v>
      </c>
      <c r="U965" s="66">
        <v>4</v>
      </c>
      <c r="V965" s="66">
        <v>2</v>
      </c>
      <c r="W965" s="66">
        <v>3</v>
      </c>
      <c r="X965" s="66">
        <v>3</v>
      </c>
      <c r="Y965" s="66">
        <v>3</v>
      </c>
      <c r="Z965" s="66">
        <v>3</v>
      </c>
      <c r="AA965" s="66">
        <v>1</v>
      </c>
      <c r="AB965" s="66">
        <v>1</v>
      </c>
      <c r="AC965" s="66">
        <v>5</v>
      </c>
      <c r="AD965" s="66">
        <v>2</v>
      </c>
      <c r="AE965" s="66">
        <v>2</v>
      </c>
      <c r="AF965" s="66">
        <v>0</v>
      </c>
      <c r="AG965" s="66" t="str">
        <f>VLOOKUP(BHRAF201920[[#This Row],[OrgID]],'Practice Panel'!$A$14:$F$129,4,FALSE)</f>
        <v>Redbridge</v>
      </c>
      <c r="AH965" s="66" t="str">
        <f>VLOOKUP(BHRAF201920[[#This Row],[OrgID]],'Practice Panel'!$A$14:$F$129,6,FALSE)</f>
        <v>Seven Kings</v>
      </c>
    </row>
    <row r="966" spans="1:34" x14ac:dyDescent="0.25">
      <c r="A966" s="1" t="s">
        <v>369</v>
      </c>
      <c r="B966" s="65">
        <v>44256</v>
      </c>
      <c r="C966" s="65">
        <v>44267</v>
      </c>
      <c r="D966" s="1" t="s">
        <v>83</v>
      </c>
      <c r="E966" s="66">
        <v>3856</v>
      </c>
      <c r="F966" s="66">
        <v>82</v>
      </c>
      <c r="G966" s="66">
        <v>80</v>
      </c>
      <c r="H966" s="1">
        <v>2</v>
      </c>
      <c r="I966" s="66">
        <v>1</v>
      </c>
      <c r="J966" s="66">
        <v>11</v>
      </c>
      <c r="K966" s="66">
        <v>6</v>
      </c>
      <c r="L966" s="66">
        <v>9</v>
      </c>
      <c r="M966" s="66">
        <v>8</v>
      </c>
      <c r="N966" s="66">
        <v>0</v>
      </c>
      <c r="O966" s="66">
        <v>11</v>
      </c>
      <c r="P966" s="66">
        <v>9</v>
      </c>
      <c r="Q966" s="66">
        <v>10</v>
      </c>
      <c r="R966" s="66">
        <v>11</v>
      </c>
      <c r="S966" s="66">
        <v>3</v>
      </c>
      <c r="T966" s="66">
        <v>0</v>
      </c>
      <c r="U966" s="66">
        <v>4</v>
      </c>
      <c r="V966" s="66">
        <v>4</v>
      </c>
      <c r="W966" s="66">
        <v>9</v>
      </c>
      <c r="X966" s="66">
        <v>9</v>
      </c>
      <c r="Y966" s="66">
        <v>9</v>
      </c>
      <c r="Z966" s="66">
        <v>9</v>
      </c>
      <c r="AA966" s="66">
        <v>9</v>
      </c>
      <c r="AB966" s="66">
        <v>2</v>
      </c>
      <c r="AC966" s="66">
        <v>12</v>
      </c>
      <c r="AD966" s="66">
        <v>6</v>
      </c>
      <c r="AE966" s="66">
        <v>4</v>
      </c>
      <c r="AF966" s="66">
        <v>0</v>
      </c>
      <c r="AG966" s="66" t="str">
        <f>VLOOKUP(BHRAF201920[[#This Row],[OrgID]],'Practice Panel'!$A$14:$F$129,4,FALSE)</f>
        <v>Redbridge</v>
      </c>
      <c r="AH966" s="66" t="str">
        <f>VLOOKUP(BHRAF201920[[#This Row],[OrgID]],'Practice Panel'!$A$14:$F$129,6,FALSE)</f>
        <v>Wanstead &amp; Woodford</v>
      </c>
    </row>
    <row r="967" spans="1:34" x14ac:dyDescent="0.25">
      <c r="A967" s="1" t="s">
        <v>369</v>
      </c>
      <c r="B967" s="65">
        <v>44256</v>
      </c>
      <c r="C967" s="65">
        <v>44267</v>
      </c>
      <c r="D967" s="1" t="s">
        <v>113</v>
      </c>
      <c r="E967" s="66">
        <v>6055</v>
      </c>
      <c r="F967" s="66">
        <v>180</v>
      </c>
      <c r="G967" s="66">
        <v>180</v>
      </c>
      <c r="H967" s="1">
        <v>0</v>
      </c>
      <c r="I967" s="66">
        <v>0</v>
      </c>
      <c r="J967" s="66">
        <v>10</v>
      </c>
      <c r="K967" s="66">
        <v>3</v>
      </c>
      <c r="L967" s="66">
        <v>6</v>
      </c>
      <c r="M967" s="66">
        <v>7</v>
      </c>
      <c r="N967" s="66">
        <v>0</v>
      </c>
      <c r="O967" s="66">
        <v>8</v>
      </c>
      <c r="P967" s="66">
        <v>8</v>
      </c>
      <c r="Q967" s="66">
        <v>9</v>
      </c>
      <c r="R967" s="66">
        <v>1</v>
      </c>
      <c r="S967" s="66">
        <v>0</v>
      </c>
      <c r="T967" s="66">
        <v>0</v>
      </c>
      <c r="U967" s="66">
        <v>2</v>
      </c>
      <c r="V967" s="66">
        <v>1</v>
      </c>
      <c r="W967" s="66">
        <v>7</v>
      </c>
      <c r="X967" s="66">
        <v>5</v>
      </c>
      <c r="Y967" s="66">
        <v>5</v>
      </c>
      <c r="Z967" s="66">
        <v>5</v>
      </c>
      <c r="AA967" s="66">
        <v>3</v>
      </c>
      <c r="AB967" s="66">
        <v>0</v>
      </c>
      <c r="AC967" s="66">
        <v>18</v>
      </c>
      <c r="AD967" s="66">
        <v>1</v>
      </c>
      <c r="AE967" s="66">
        <v>1</v>
      </c>
      <c r="AF967" s="66">
        <v>0</v>
      </c>
      <c r="AG967" s="66" t="str">
        <f>VLOOKUP(BHRAF201920[[#This Row],[OrgID]],'Practice Panel'!$A$14:$F$129,4,FALSE)</f>
        <v>Redbridge</v>
      </c>
      <c r="AH967" s="66" t="str">
        <f>VLOOKUP(BHRAF201920[[#This Row],[OrgID]],'Practice Panel'!$A$14:$F$129,6,FALSE)</f>
        <v>NewCross Alliance</v>
      </c>
    </row>
    <row r="968" spans="1:34" x14ac:dyDescent="0.25">
      <c r="A968" s="1" t="s">
        <v>369</v>
      </c>
      <c r="B968" s="65">
        <v>44256</v>
      </c>
      <c r="C968" s="65">
        <v>44267</v>
      </c>
      <c r="D968" s="1" t="s">
        <v>79</v>
      </c>
      <c r="E968" s="66">
        <v>3466</v>
      </c>
      <c r="F968" s="66">
        <v>48</v>
      </c>
      <c r="G968" s="66">
        <v>48</v>
      </c>
      <c r="H968" s="1">
        <v>0</v>
      </c>
      <c r="I968" s="66">
        <v>0</v>
      </c>
      <c r="J968" s="66">
        <v>5</v>
      </c>
      <c r="K968" s="66">
        <v>4</v>
      </c>
      <c r="L968" s="66">
        <v>4</v>
      </c>
      <c r="M968" s="66">
        <v>4</v>
      </c>
      <c r="N968" s="66">
        <v>0</v>
      </c>
      <c r="O968" s="66">
        <v>5</v>
      </c>
      <c r="P968" s="66">
        <v>5</v>
      </c>
      <c r="Q968" s="66">
        <v>5</v>
      </c>
      <c r="R968" s="66">
        <v>4</v>
      </c>
      <c r="S968" s="66">
        <v>2</v>
      </c>
      <c r="T968" s="66">
        <v>0</v>
      </c>
      <c r="U968" s="66">
        <v>3</v>
      </c>
      <c r="V968" s="66">
        <v>3</v>
      </c>
      <c r="W968" s="66">
        <v>5</v>
      </c>
      <c r="X968" s="66">
        <v>4</v>
      </c>
      <c r="Y968" s="66">
        <v>4</v>
      </c>
      <c r="Z968" s="66">
        <v>4</v>
      </c>
      <c r="AA968" s="66">
        <v>4</v>
      </c>
      <c r="AB968" s="66">
        <v>0</v>
      </c>
      <c r="AC968" s="66">
        <v>9</v>
      </c>
      <c r="AD968" s="66">
        <v>3</v>
      </c>
      <c r="AE968" s="66">
        <v>3</v>
      </c>
      <c r="AF968" s="66">
        <v>0</v>
      </c>
      <c r="AG968" s="66" t="str">
        <f>VLOOKUP(BHRAF201920[[#This Row],[OrgID]],'Practice Panel'!$A$14:$F$129,4,FALSE)</f>
        <v>Redbridge</v>
      </c>
      <c r="AH968" s="66" t="str">
        <f>VLOOKUP(BHRAF201920[[#This Row],[OrgID]],'Practice Panel'!$A$14:$F$129,6,FALSE)</f>
        <v>Wanstead &amp; Woodford</v>
      </c>
    </row>
    <row r="969" spans="1:34" x14ac:dyDescent="0.25">
      <c r="A969" s="1" t="s">
        <v>369</v>
      </c>
      <c r="B969" s="65">
        <v>44256</v>
      </c>
      <c r="C969" s="65">
        <v>44267</v>
      </c>
      <c r="D969" s="1" t="s">
        <v>93</v>
      </c>
      <c r="E969" s="66">
        <v>2703</v>
      </c>
      <c r="F969" s="66">
        <v>148</v>
      </c>
      <c r="G969" s="66">
        <v>145</v>
      </c>
      <c r="H969" s="1">
        <v>3</v>
      </c>
      <c r="I969" s="66">
        <v>1</v>
      </c>
      <c r="J969" s="66">
        <v>2</v>
      </c>
      <c r="K969" s="66">
        <v>1</v>
      </c>
      <c r="L969" s="66">
        <v>2</v>
      </c>
      <c r="M969" s="66">
        <v>1</v>
      </c>
      <c r="N969" s="66">
        <v>0</v>
      </c>
      <c r="O969" s="66">
        <v>2</v>
      </c>
      <c r="P969" s="66">
        <v>2</v>
      </c>
      <c r="Q969" s="66">
        <v>0</v>
      </c>
      <c r="R969" s="66">
        <v>2</v>
      </c>
      <c r="S969" s="66">
        <v>3</v>
      </c>
      <c r="T969" s="66">
        <v>2</v>
      </c>
      <c r="U969" s="66">
        <v>2</v>
      </c>
      <c r="V969" s="66">
        <v>0</v>
      </c>
      <c r="W969" s="66">
        <v>2</v>
      </c>
      <c r="X969" s="66">
        <v>2</v>
      </c>
      <c r="Y969" s="66">
        <v>2</v>
      </c>
      <c r="Z969" s="66">
        <v>2</v>
      </c>
      <c r="AA969" s="66">
        <v>2</v>
      </c>
      <c r="AB969" s="66">
        <v>1</v>
      </c>
      <c r="AC969" s="66">
        <v>13</v>
      </c>
      <c r="AD969" s="66">
        <v>1</v>
      </c>
      <c r="AE969" s="66">
        <v>0</v>
      </c>
      <c r="AF969" s="66">
        <v>0</v>
      </c>
      <c r="AG969" s="66" t="str">
        <f>VLOOKUP(BHRAF201920[[#This Row],[OrgID]],'Practice Panel'!$A$14:$F$129,4,FALSE)</f>
        <v>Redbridge</v>
      </c>
      <c r="AH969" s="66" t="str">
        <f>VLOOKUP(BHRAF201920[[#This Row],[OrgID]],'Practice Panel'!$A$14:$F$129,6,FALSE)</f>
        <v>Wanstead &amp; Woodford</v>
      </c>
    </row>
    <row r="970" spans="1:34" x14ac:dyDescent="0.25">
      <c r="A970" s="1" t="s">
        <v>369</v>
      </c>
      <c r="B970" s="65">
        <v>44256</v>
      </c>
      <c r="C970" s="65">
        <v>44267</v>
      </c>
      <c r="D970" s="1" t="s">
        <v>296</v>
      </c>
      <c r="E970" s="66">
        <v>3743</v>
      </c>
      <c r="F970" s="66">
        <v>0</v>
      </c>
      <c r="G970" s="66">
        <v>0</v>
      </c>
      <c r="H970" s="1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10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48</v>
      </c>
      <c r="X970" s="66">
        <v>47</v>
      </c>
      <c r="Y970" s="66">
        <v>14</v>
      </c>
      <c r="Z970" s="66">
        <v>16</v>
      </c>
      <c r="AA970" s="66">
        <v>29</v>
      </c>
      <c r="AB970" s="66">
        <v>0</v>
      </c>
      <c r="AC970" s="66">
        <v>48</v>
      </c>
      <c r="AD970" s="66">
        <v>0</v>
      </c>
      <c r="AE970" s="66">
        <v>0</v>
      </c>
      <c r="AF970" s="66">
        <v>0</v>
      </c>
      <c r="AG970" s="66" t="str">
        <f>VLOOKUP(BHRAF201920[[#This Row],[OrgID]],'Practice Panel'!$A$14:$F$129,4,FALSE)</f>
        <v>Havering</v>
      </c>
      <c r="AH970" s="66" t="str">
        <f>VLOOKUP(BHRAF201920[[#This Row],[OrgID]],'Practice Panel'!$A$14:$F$129,6,FALSE)</f>
        <v>Havering Crest</v>
      </c>
    </row>
    <row r="971" spans="1:34" x14ac:dyDescent="0.25">
      <c r="A971" s="1" t="s">
        <v>369</v>
      </c>
      <c r="B971" s="65">
        <v>44287</v>
      </c>
      <c r="C971" s="65">
        <v>44299</v>
      </c>
      <c r="D971" s="1" t="s">
        <v>298</v>
      </c>
      <c r="E971" s="66">
        <v>5452</v>
      </c>
      <c r="F971" s="66">
        <v>116</v>
      </c>
      <c r="G971" s="66">
        <v>113</v>
      </c>
      <c r="H971" s="1">
        <v>3</v>
      </c>
      <c r="I971" s="66">
        <v>2</v>
      </c>
      <c r="J971" s="66">
        <v>0</v>
      </c>
      <c r="K971" s="66">
        <v>0</v>
      </c>
      <c r="L971" s="66">
        <v>0</v>
      </c>
      <c r="M971" s="66">
        <v>0</v>
      </c>
      <c r="N971" s="66">
        <v>0</v>
      </c>
      <c r="O971" s="66">
        <v>0</v>
      </c>
      <c r="P971" s="66">
        <v>0</v>
      </c>
      <c r="Q971" s="66">
        <v>0</v>
      </c>
      <c r="R971" s="66">
        <v>0</v>
      </c>
      <c r="S971" s="66">
        <v>2</v>
      </c>
      <c r="T971" s="66">
        <v>0</v>
      </c>
      <c r="U971" s="66">
        <v>2</v>
      </c>
      <c r="V971" s="66">
        <v>0</v>
      </c>
      <c r="W971" s="66">
        <v>0</v>
      </c>
      <c r="X971" s="66">
        <v>0</v>
      </c>
      <c r="Y971" s="66">
        <v>0</v>
      </c>
      <c r="Z971" s="66">
        <v>0</v>
      </c>
      <c r="AA971" s="66">
        <v>0</v>
      </c>
      <c r="AB971" s="66">
        <v>0</v>
      </c>
      <c r="AC971" s="66">
        <v>38</v>
      </c>
      <c r="AD971" s="66">
        <v>0</v>
      </c>
      <c r="AE971" s="66">
        <v>0</v>
      </c>
      <c r="AF971" s="66">
        <v>0</v>
      </c>
      <c r="AG971" s="66" t="str">
        <f>VLOOKUP(BHRAF201920[[#This Row],[OrgID]],'Practice Panel'!$A$14:$F$129,4,FALSE)</f>
        <v>Havering</v>
      </c>
      <c r="AH971" s="66" t="str">
        <f>VLOOKUP(BHRAF201920[[#This Row],[OrgID]],'Practice Panel'!$A$14:$F$129,6,FALSE)</f>
        <v>Havering Marshall</v>
      </c>
    </row>
    <row r="972" spans="1:34" x14ac:dyDescent="0.25">
      <c r="A972" s="1" t="s">
        <v>369</v>
      </c>
      <c r="B972" s="65">
        <v>44287</v>
      </c>
      <c r="C972" s="65">
        <v>44299</v>
      </c>
      <c r="D972" s="1" t="s">
        <v>340</v>
      </c>
      <c r="E972" s="66">
        <v>2478</v>
      </c>
      <c r="F972" s="66">
        <v>80</v>
      </c>
      <c r="G972" s="66">
        <v>77</v>
      </c>
      <c r="H972" s="1">
        <v>3</v>
      </c>
      <c r="I972" s="66">
        <v>1</v>
      </c>
      <c r="J972" s="66">
        <v>5</v>
      </c>
      <c r="K972" s="66">
        <v>4</v>
      </c>
      <c r="L972" s="66">
        <v>4</v>
      </c>
      <c r="M972" s="66">
        <v>5</v>
      </c>
      <c r="N972" s="66">
        <v>0</v>
      </c>
      <c r="O972" s="66">
        <v>5</v>
      </c>
      <c r="P972" s="66">
        <v>3</v>
      </c>
      <c r="Q972" s="66">
        <v>3</v>
      </c>
      <c r="R972" s="66">
        <v>4</v>
      </c>
      <c r="S972" s="66">
        <v>2</v>
      </c>
      <c r="T972" s="66">
        <v>0</v>
      </c>
      <c r="U972" s="66">
        <v>2</v>
      </c>
      <c r="V972" s="66">
        <v>2</v>
      </c>
      <c r="W972" s="66">
        <v>4</v>
      </c>
      <c r="X972" s="66">
        <v>4</v>
      </c>
      <c r="Y972" s="66">
        <v>4</v>
      </c>
      <c r="Z972" s="66">
        <v>4</v>
      </c>
      <c r="AA972" s="66">
        <v>0</v>
      </c>
      <c r="AB972" s="66">
        <v>2</v>
      </c>
      <c r="AC972" s="66">
        <v>23</v>
      </c>
      <c r="AD972" s="66">
        <v>2</v>
      </c>
      <c r="AE972" s="66">
        <v>2</v>
      </c>
      <c r="AF972" s="66">
        <v>0</v>
      </c>
      <c r="AG972" s="66" t="str">
        <f>VLOOKUP(BHRAF201920[[#This Row],[OrgID]],'Practice Panel'!$A$14:$F$129,4,FALSE)</f>
        <v>Havering</v>
      </c>
      <c r="AH972" s="66" t="str">
        <f>VLOOKUP(BHRAF201920[[#This Row],[OrgID]],'Practice Panel'!$A$14:$F$129,6,FALSE)</f>
        <v>Havering South</v>
      </c>
    </row>
    <row r="973" spans="1:34" x14ac:dyDescent="0.25">
      <c r="A973" s="1" t="s">
        <v>369</v>
      </c>
      <c r="B973" s="65">
        <v>44287</v>
      </c>
      <c r="C973" s="65">
        <v>44299</v>
      </c>
      <c r="D973" s="1" t="s">
        <v>81</v>
      </c>
      <c r="E973" s="66">
        <v>925</v>
      </c>
      <c r="F973" s="66">
        <v>59</v>
      </c>
      <c r="G973" s="66">
        <v>57</v>
      </c>
      <c r="H973" s="1">
        <v>2</v>
      </c>
      <c r="I973" s="66">
        <v>2</v>
      </c>
      <c r="J973" s="66">
        <v>6</v>
      </c>
      <c r="K973" s="66">
        <v>3</v>
      </c>
      <c r="L973" s="66">
        <v>3</v>
      </c>
      <c r="M973" s="66">
        <v>4</v>
      </c>
      <c r="N973" s="66">
        <v>0</v>
      </c>
      <c r="O973" s="66">
        <v>6</v>
      </c>
      <c r="P973" s="66">
        <v>0</v>
      </c>
      <c r="Q973" s="66">
        <v>3</v>
      </c>
      <c r="R973" s="66">
        <v>6</v>
      </c>
      <c r="S973" s="66">
        <v>2</v>
      </c>
      <c r="T973" s="66">
        <v>0</v>
      </c>
      <c r="U973" s="66">
        <v>3</v>
      </c>
      <c r="V973" s="66">
        <v>1</v>
      </c>
      <c r="W973" s="66">
        <v>4</v>
      </c>
      <c r="X973" s="66">
        <v>3</v>
      </c>
      <c r="Y973" s="66">
        <v>3</v>
      </c>
      <c r="Z973" s="66">
        <v>3</v>
      </c>
      <c r="AA973" s="66">
        <v>0</v>
      </c>
      <c r="AB973" s="66">
        <v>0</v>
      </c>
      <c r="AC973" s="66">
        <v>10</v>
      </c>
      <c r="AD973" s="66">
        <v>1</v>
      </c>
      <c r="AE973" s="66">
        <v>2</v>
      </c>
      <c r="AF973" s="66">
        <v>0</v>
      </c>
      <c r="AG973" s="66" t="str">
        <f>VLOOKUP(BHRAF201920[[#This Row],[OrgID]],'Practice Panel'!$A$14:$F$129,4,FALSE)</f>
        <v>Redbridge</v>
      </c>
      <c r="AH973" s="66" t="str">
        <f>VLOOKUP(BHRAF201920[[#This Row],[OrgID]],'Practice Panel'!$A$14:$F$129,6,FALSE)</f>
        <v>Wanstead &amp; Woodford</v>
      </c>
    </row>
    <row r="974" spans="1:34" x14ac:dyDescent="0.25">
      <c r="A974" s="1" t="s">
        <v>369</v>
      </c>
      <c r="B974" s="65">
        <v>44256</v>
      </c>
      <c r="C974" s="65">
        <v>44267</v>
      </c>
      <c r="D974" s="1" t="s">
        <v>340</v>
      </c>
      <c r="E974" s="66">
        <v>2470</v>
      </c>
      <c r="F974" s="66">
        <v>75</v>
      </c>
      <c r="G974" s="66">
        <v>73</v>
      </c>
      <c r="H974" s="1">
        <v>2</v>
      </c>
      <c r="I974" s="66">
        <v>1</v>
      </c>
      <c r="J974" s="66">
        <v>5</v>
      </c>
      <c r="K974" s="66">
        <v>4</v>
      </c>
      <c r="L974" s="66">
        <v>4</v>
      </c>
      <c r="M974" s="66">
        <v>5</v>
      </c>
      <c r="N974" s="66">
        <v>0</v>
      </c>
      <c r="O974" s="66">
        <v>5</v>
      </c>
      <c r="P974" s="66">
        <v>3</v>
      </c>
      <c r="Q974" s="66">
        <v>3</v>
      </c>
      <c r="R974" s="66">
        <v>4</v>
      </c>
      <c r="S974" s="66">
        <v>2</v>
      </c>
      <c r="T974" s="66">
        <v>0</v>
      </c>
      <c r="U974" s="66">
        <v>2</v>
      </c>
      <c r="V974" s="66">
        <v>1</v>
      </c>
      <c r="W974" s="66">
        <v>4</v>
      </c>
      <c r="X974" s="66">
        <v>4</v>
      </c>
      <c r="Y974" s="66">
        <v>4</v>
      </c>
      <c r="Z974" s="66">
        <v>4</v>
      </c>
      <c r="AA974" s="66">
        <v>0</v>
      </c>
      <c r="AB974" s="66">
        <v>2</v>
      </c>
      <c r="AC974" s="66">
        <v>21</v>
      </c>
      <c r="AD974" s="66">
        <v>2</v>
      </c>
      <c r="AE974" s="66">
        <v>2</v>
      </c>
      <c r="AF974" s="66">
        <v>0</v>
      </c>
      <c r="AG974" s="66" t="str">
        <f>VLOOKUP(BHRAF201920[[#This Row],[OrgID]],'Practice Panel'!$A$14:$F$129,4,FALSE)</f>
        <v>Havering</v>
      </c>
      <c r="AH974" s="66" t="str">
        <f>VLOOKUP(BHRAF201920[[#This Row],[OrgID]],'Practice Panel'!$A$14:$F$129,6,FALSE)</f>
        <v>Havering South</v>
      </c>
    </row>
    <row r="975" spans="1:34" x14ac:dyDescent="0.25">
      <c r="A975" s="1" t="s">
        <v>369</v>
      </c>
      <c r="B975" s="65">
        <v>44256</v>
      </c>
      <c r="C975" s="65">
        <v>44267</v>
      </c>
      <c r="D975" s="1" t="s">
        <v>298</v>
      </c>
      <c r="E975" s="66">
        <v>5418</v>
      </c>
      <c r="F975" s="66">
        <v>106</v>
      </c>
      <c r="G975" s="66">
        <v>104</v>
      </c>
      <c r="H975" s="1">
        <v>2</v>
      </c>
      <c r="I975" s="66">
        <v>1</v>
      </c>
      <c r="J975" s="66">
        <v>0</v>
      </c>
      <c r="K975" s="66">
        <v>0</v>
      </c>
      <c r="L975" s="66">
        <v>0</v>
      </c>
      <c r="M975" s="66">
        <v>0</v>
      </c>
      <c r="N975" s="66">
        <v>0</v>
      </c>
      <c r="O975" s="66">
        <v>0</v>
      </c>
      <c r="P975" s="66">
        <v>0</v>
      </c>
      <c r="Q975" s="66">
        <v>0</v>
      </c>
      <c r="R975" s="66">
        <v>0</v>
      </c>
      <c r="S975" s="66">
        <v>2</v>
      </c>
      <c r="T975" s="66">
        <v>0</v>
      </c>
      <c r="U975" s="66">
        <v>2</v>
      </c>
      <c r="V975" s="66">
        <v>0</v>
      </c>
      <c r="W975" s="66">
        <v>0</v>
      </c>
      <c r="X975" s="66">
        <v>0</v>
      </c>
      <c r="Y975" s="66">
        <v>0</v>
      </c>
      <c r="Z975" s="66">
        <v>0</v>
      </c>
      <c r="AA975" s="66">
        <v>0</v>
      </c>
      <c r="AB975" s="66">
        <v>0</v>
      </c>
      <c r="AC975" s="66">
        <v>31</v>
      </c>
      <c r="AD975" s="66">
        <v>0</v>
      </c>
      <c r="AE975" s="66">
        <v>0</v>
      </c>
      <c r="AF975" s="66">
        <v>0</v>
      </c>
      <c r="AG975" s="66" t="str">
        <f>VLOOKUP(BHRAF201920[[#This Row],[OrgID]],'Practice Panel'!$A$14:$F$129,4,FALSE)</f>
        <v>Havering</v>
      </c>
      <c r="AH975" s="66" t="str">
        <f>VLOOKUP(BHRAF201920[[#This Row],[OrgID]],'Practice Panel'!$A$14:$F$129,6,FALSE)</f>
        <v>Havering Marshall</v>
      </c>
    </row>
    <row r="976" spans="1:34" x14ac:dyDescent="0.25">
      <c r="A976" s="1" t="s">
        <v>369</v>
      </c>
      <c r="B976" s="65">
        <v>44256</v>
      </c>
      <c r="C976" s="65">
        <v>44267</v>
      </c>
      <c r="D976" s="1" t="s">
        <v>81</v>
      </c>
      <c r="E976" s="66">
        <v>919</v>
      </c>
      <c r="F976" s="66">
        <v>49</v>
      </c>
      <c r="G976" s="66">
        <v>47</v>
      </c>
      <c r="H976" s="1">
        <v>2</v>
      </c>
      <c r="I976" s="66">
        <v>2</v>
      </c>
      <c r="J976" s="66">
        <v>6</v>
      </c>
      <c r="K976" s="66">
        <v>3</v>
      </c>
      <c r="L976" s="66">
        <v>3</v>
      </c>
      <c r="M976" s="66">
        <v>4</v>
      </c>
      <c r="N976" s="66">
        <v>0</v>
      </c>
      <c r="O976" s="66">
        <v>6</v>
      </c>
      <c r="P976" s="66">
        <v>0</v>
      </c>
      <c r="Q976" s="66">
        <v>3</v>
      </c>
      <c r="R976" s="66">
        <v>6</v>
      </c>
      <c r="S976" s="66">
        <v>2</v>
      </c>
      <c r="T976" s="66">
        <v>0</v>
      </c>
      <c r="U976" s="66">
        <v>3</v>
      </c>
      <c r="V976" s="66">
        <v>1</v>
      </c>
      <c r="W976" s="66">
        <v>4</v>
      </c>
      <c r="X976" s="66">
        <v>3</v>
      </c>
      <c r="Y976" s="66">
        <v>3</v>
      </c>
      <c r="Z976" s="66">
        <v>3</v>
      </c>
      <c r="AA976" s="66">
        <v>0</v>
      </c>
      <c r="AB976" s="66">
        <v>0</v>
      </c>
      <c r="AC976" s="66">
        <v>7</v>
      </c>
      <c r="AD976" s="66">
        <v>1</v>
      </c>
      <c r="AE976" s="66">
        <v>2</v>
      </c>
      <c r="AF976" s="66">
        <v>0</v>
      </c>
      <c r="AG976" s="66" t="str">
        <f>VLOOKUP(BHRAF201920[[#This Row],[OrgID]],'Practice Panel'!$A$14:$F$129,4,FALSE)</f>
        <v>Redbridge</v>
      </c>
      <c r="AH976" s="66" t="str">
        <f>VLOOKUP(BHRAF201920[[#This Row],[OrgID]],'Practice Panel'!$A$14:$F$129,6,FALSE)</f>
        <v>Wanstead &amp; Woodford</v>
      </c>
    </row>
    <row r="977" spans="1:34" x14ac:dyDescent="0.25">
      <c r="A977" s="1" t="s">
        <v>369</v>
      </c>
      <c r="B977" s="65">
        <v>44287</v>
      </c>
      <c r="C977" s="65">
        <v>44299</v>
      </c>
      <c r="D977" s="1" t="s">
        <v>250</v>
      </c>
      <c r="E977" s="66">
        <v>1949</v>
      </c>
      <c r="F977" s="66">
        <v>20</v>
      </c>
      <c r="G977" s="66">
        <v>20</v>
      </c>
      <c r="H977" s="1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1</v>
      </c>
      <c r="T977" s="66">
        <v>1</v>
      </c>
      <c r="U977" s="66">
        <v>2</v>
      </c>
      <c r="V977" s="66">
        <v>0</v>
      </c>
      <c r="W977" s="66">
        <v>0</v>
      </c>
      <c r="X977" s="66">
        <v>0</v>
      </c>
      <c r="Y977" s="66">
        <v>0</v>
      </c>
      <c r="Z977" s="66">
        <v>0</v>
      </c>
      <c r="AA977" s="66">
        <v>0</v>
      </c>
      <c r="AB977" s="66">
        <v>0</v>
      </c>
      <c r="AC977" s="66">
        <v>4</v>
      </c>
      <c r="AD977" s="66">
        <v>0</v>
      </c>
      <c r="AE977" s="66">
        <v>0</v>
      </c>
      <c r="AF977" s="66">
        <v>0</v>
      </c>
      <c r="AG977" s="66" t="str">
        <f>VLOOKUP(BHRAF201920[[#This Row],[OrgID]],'Practice Panel'!$A$14:$F$129,4,FALSE)</f>
        <v>Barking</v>
      </c>
      <c r="AH977" s="66" t="str">
        <f>VLOOKUP(BHRAF201920[[#This Row],[OrgID]],'Practice Panel'!$A$14:$F$129,6,FALSE)</f>
        <v>West One</v>
      </c>
    </row>
    <row r="978" spans="1:34" x14ac:dyDescent="0.25">
      <c r="A978" s="1" t="s">
        <v>369</v>
      </c>
      <c r="B978" s="65">
        <v>44287</v>
      </c>
      <c r="C978" s="65">
        <v>44299</v>
      </c>
      <c r="D978" s="1" t="s">
        <v>248</v>
      </c>
      <c r="E978" s="66">
        <v>1197</v>
      </c>
      <c r="F978" s="66">
        <v>22</v>
      </c>
      <c r="G978" s="66">
        <v>22</v>
      </c>
      <c r="H978" s="1">
        <v>0</v>
      </c>
      <c r="I978" s="66">
        <v>0</v>
      </c>
      <c r="J978" s="66">
        <v>0</v>
      </c>
      <c r="K978" s="66">
        <v>0</v>
      </c>
      <c r="L978" s="66">
        <v>0</v>
      </c>
      <c r="M978" s="66">
        <v>0</v>
      </c>
      <c r="N978" s="66">
        <v>0</v>
      </c>
      <c r="O978" s="66">
        <v>0</v>
      </c>
      <c r="P978" s="66">
        <v>0</v>
      </c>
      <c r="Q978" s="66">
        <v>0</v>
      </c>
      <c r="R978" s="66">
        <v>0</v>
      </c>
      <c r="S978" s="66">
        <v>1</v>
      </c>
      <c r="T978" s="66">
        <v>0</v>
      </c>
      <c r="U978" s="66">
        <v>0</v>
      </c>
      <c r="V978" s="66">
        <v>0</v>
      </c>
      <c r="W978" s="66">
        <v>0</v>
      </c>
      <c r="X978" s="66">
        <v>0</v>
      </c>
      <c r="Y978" s="66">
        <v>0</v>
      </c>
      <c r="Z978" s="66">
        <v>0</v>
      </c>
      <c r="AA978" s="66">
        <v>0</v>
      </c>
      <c r="AB978" s="66">
        <v>0</v>
      </c>
      <c r="AC978" s="66">
        <v>7</v>
      </c>
      <c r="AD978" s="66">
        <v>0</v>
      </c>
      <c r="AE978" s="66">
        <v>0</v>
      </c>
      <c r="AF978" s="66">
        <v>0</v>
      </c>
      <c r="AG978" s="66" t="str">
        <f>VLOOKUP(BHRAF201920[[#This Row],[OrgID]],'Practice Panel'!$A$14:$F$129,4,FALSE)</f>
        <v>Barking</v>
      </c>
      <c r="AH978" s="66" t="str">
        <f>VLOOKUP(BHRAF201920[[#This Row],[OrgID]],'Practice Panel'!$A$14:$F$129,6,FALSE)</f>
        <v>West One</v>
      </c>
    </row>
    <row r="979" spans="1:34" x14ac:dyDescent="0.25">
      <c r="A979" s="1" t="s">
        <v>369</v>
      </c>
      <c r="B979" s="65">
        <v>44287</v>
      </c>
      <c r="C979" s="65">
        <v>44299</v>
      </c>
      <c r="D979" s="1" t="s">
        <v>220</v>
      </c>
      <c r="E979" s="66">
        <v>1193</v>
      </c>
      <c r="F979" s="66">
        <v>54</v>
      </c>
      <c r="G979" s="66">
        <v>54</v>
      </c>
      <c r="H979" s="1">
        <v>0</v>
      </c>
      <c r="I979" s="66">
        <v>0</v>
      </c>
      <c r="J979" s="66">
        <v>0</v>
      </c>
      <c r="K979" s="66">
        <v>0</v>
      </c>
      <c r="L979" s="66">
        <v>0</v>
      </c>
      <c r="M979" s="66">
        <v>0</v>
      </c>
      <c r="N979" s="66">
        <v>0</v>
      </c>
      <c r="O979" s="66">
        <v>0</v>
      </c>
      <c r="P979" s="66">
        <v>0</v>
      </c>
      <c r="Q979" s="66">
        <v>0</v>
      </c>
      <c r="R979" s="66">
        <v>0</v>
      </c>
      <c r="S979" s="66">
        <v>1</v>
      </c>
      <c r="T979" s="66">
        <v>0</v>
      </c>
      <c r="U979" s="66">
        <v>1</v>
      </c>
      <c r="V979" s="66">
        <v>0</v>
      </c>
      <c r="W979" s="66">
        <v>0</v>
      </c>
      <c r="X979" s="66">
        <v>0</v>
      </c>
      <c r="Y979" s="66">
        <v>0</v>
      </c>
      <c r="Z979" s="66">
        <v>0</v>
      </c>
      <c r="AA979" s="66">
        <v>0</v>
      </c>
      <c r="AB979" s="66">
        <v>0</v>
      </c>
      <c r="AC979" s="66">
        <v>7</v>
      </c>
      <c r="AD979" s="66">
        <v>0</v>
      </c>
      <c r="AE979" s="66">
        <v>0</v>
      </c>
      <c r="AF979" s="66">
        <v>0</v>
      </c>
      <c r="AG979" s="66" t="str">
        <f>VLOOKUP(BHRAF201920[[#This Row],[OrgID]],'Practice Panel'!$A$14:$F$129,4,FALSE)</f>
        <v>Barking</v>
      </c>
      <c r="AH979" s="66" t="str">
        <f>VLOOKUP(BHRAF201920[[#This Row],[OrgID]],'Practice Panel'!$A$14:$F$129,6,FALSE)</f>
        <v>East One</v>
      </c>
    </row>
    <row r="980" spans="1:34" x14ac:dyDescent="0.25">
      <c r="A980" s="1" t="s">
        <v>369</v>
      </c>
      <c r="B980" s="65">
        <v>44287</v>
      </c>
      <c r="C980" s="65">
        <v>44299</v>
      </c>
      <c r="D980" s="1" t="s">
        <v>188</v>
      </c>
      <c r="E980" s="66">
        <v>2056</v>
      </c>
      <c r="F980" s="66">
        <v>130</v>
      </c>
      <c r="G980" s="66">
        <v>129</v>
      </c>
      <c r="H980" s="1">
        <v>1</v>
      </c>
      <c r="I980" s="66">
        <v>0</v>
      </c>
      <c r="J980" s="66">
        <v>1</v>
      </c>
      <c r="K980" s="66">
        <v>1</v>
      </c>
      <c r="L980" s="66">
        <v>1</v>
      </c>
      <c r="M980" s="66">
        <v>1</v>
      </c>
      <c r="N980" s="66">
        <v>0</v>
      </c>
      <c r="O980" s="66">
        <v>1</v>
      </c>
      <c r="P980" s="66">
        <v>1</v>
      </c>
      <c r="Q980" s="66">
        <v>1</v>
      </c>
      <c r="R980" s="66">
        <v>0</v>
      </c>
      <c r="S980" s="66">
        <v>1</v>
      </c>
      <c r="T980" s="66">
        <v>0</v>
      </c>
      <c r="U980" s="66">
        <v>1</v>
      </c>
      <c r="V980" s="66">
        <v>0</v>
      </c>
      <c r="W980" s="66">
        <v>0</v>
      </c>
      <c r="X980" s="66">
        <v>0</v>
      </c>
      <c r="Y980" s="66">
        <v>0</v>
      </c>
      <c r="Z980" s="66">
        <v>0</v>
      </c>
      <c r="AA980" s="66">
        <v>0</v>
      </c>
      <c r="AB980" s="66">
        <v>0</v>
      </c>
      <c r="AC980" s="66">
        <v>9</v>
      </c>
      <c r="AD980" s="66">
        <v>0</v>
      </c>
      <c r="AE980" s="66">
        <v>0</v>
      </c>
      <c r="AF980" s="66">
        <v>0</v>
      </c>
      <c r="AG980" s="66" t="str">
        <f>VLOOKUP(BHRAF201920[[#This Row],[OrgID]],'Practice Panel'!$A$14:$F$129,4,FALSE)</f>
        <v>Barking</v>
      </c>
      <c r="AH980" s="66" t="str">
        <f>VLOOKUP(BHRAF201920[[#This Row],[OrgID]],'Practice Panel'!$A$14:$F$129,6,FALSE)</f>
        <v>East</v>
      </c>
    </row>
    <row r="981" spans="1:34" x14ac:dyDescent="0.25">
      <c r="A981" s="1" t="s">
        <v>369</v>
      </c>
      <c r="B981" s="65">
        <v>44287</v>
      </c>
      <c r="C981" s="65">
        <v>44299</v>
      </c>
      <c r="D981" s="1" t="s">
        <v>356</v>
      </c>
      <c r="E981" s="66">
        <v>4818</v>
      </c>
      <c r="F981" s="66">
        <v>116</v>
      </c>
      <c r="G981" s="66">
        <v>116</v>
      </c>
      <c r="H981" s="1">
        <v>0</v>
      </c>
      <c r="I981" s="66">
        <v>0</v>
      </c>
      <c r="J981" s="66">
        <v>3</v>
      </c>
      <c r="K981" s="66">
        <v>3</v>
      </c>
      <c r="L981" s="66">
        <v>3</v>
      </c>
      <c r="M981" s="66">
        <v>3</v>
      </c>
      <c r="N981" s="66">
        <v>0</v>
      </c>
      <c r="O981" s="66">
        <v>3</v>
      </c>
      <c r="P981" s="66">
        <v>1</v>
      </c>
      <c r="Q981" s="66">
        <v>3</v>
      </c>
      <c r="R981" s="66">
        <v>2</v>
      </c>
      <c r="S981" s="66">
        <v>1</v>
      </c>
      <c r="T981" s="66">
        <v>1</v>
      </c>
      <c r="U981" s="66">
        <v>1</v>
      </c>
      <c r="V981" s="66">
        <v>1</v>
      </c>
      <c r="W981" s="66">
        <v>1</v>
      </c>
      <c r="X981" s="66">
        <v>1</v>
      </c>
      <c r="Y981" s="66">
        <v>1</v>
      </c>
      <c r="Z981" s="66">
        <v>1</v>
      </c>
      <c r="AA981" s="66">
        <v>0</v>
      </c>
      <c r="AB981" s="66">
        <v>0</v>
      </c>
      <c r="AC981" s="66">
        <v>33</v>
      </c>
      <c r="AD981" s="66">
        <v>2</v>
      </c>
      <c r="AE981" s="66">
        <v>1</v>
      </c>
      <c r="AF981" s="66">
        <v>0</v>
      </c>
      <c r="AG981" s="66" t="str">
        <f>VLOOKUP(BHRAF201920[[#This Row],[OrgID]],'Practice Panel'!$A$14:$F$129,4,FALSE)</f>
        <v>Havering</v>
      </c>
      <c r="AH981" s="66" t="str">
        <f>VLOOKUP(BHRAF201920[[#This Row],[OrgID]],'Practice Panel'!$A$14:$F$129,6,FALSE)</f>
        <v>Havering South</v>
      </c>
    </row>
    <row r="982" spans="1:34" x14ac:dyDescent="0.25">
      <c r="A982" s="1" t="s">
        <v>369</v>
      </c>
      <c r="B982" s="65">
        <v>44287</v>
      </c>
      <c r="C982" s="65">
        <v>44299</v>
      </c>
      <c r="D982" s="1" t="s">
        <v>208</v>
      </c>
      <c r="E982" s="66">
        <v>2884</v>
      </c>
      <c r="F982" s="66">
        <v>61</v>
      </c>
      <c r="G982" s="66">
        <v>61</v>
      </c>
      <c r="H982" s="1">
        <v>0</v>
      </c>
      <c r="I982" s="66">
        <v>0</v>
      </c>
      <c r="J982" s="66">
        <v>5</v>
      </c>
      <c r="K982" s="66">
        <v>5</v>
      </c>
      <c r="L982" s="66">
        <v>5</v>
      </c>
      <c r="M982" s="66">
        <v>5</v>
      </c>
      <c r="N982" s="66">
        <v>0</v>
      </c>
      <c r="O982" s="66">
        <v>5</v>
      </c>
      <c r="P982" s="66">
        <v>5</v>
      </c>
      <c r="Q982" s="66">
        <v>5</v>
      </c>
      <c r="R982" s="66">
        <v>4</v>
      </c>
      <c r="S982" s="66">
        <v>1</v>
      </c>
      <c r="T982" s="66">
        <v>0</v>
      </c>
      <c r="U982" s="66">
        <v>4</v>
      </c>
      <c r="V982" s="66">
        <v>1</v>
      </c>
      <c r="W982" s="66">
        <v>4</v>
      </c>
      <c r="X982" s="66">
        <v>3</v>
      </c>
      <c r="Y982" s="66">
        <v>3</v>
      </c>
      <c r="Z982" s="66">
        <v>3</v>
      </c>
      <c r="AA982" s="66">
        <v>0</v>
      </c>
      <c r="AB982" s="66">
        <v>1</v>
      </c>
      <c r="AC982" s="66">
        <v>9</v>
      </c>
      <c r="AD982" s="66">
        <v>4</v>
      </c>
      <c r="AE982" s="66">
        <v>1</v>
      </c>
      <c r="AF982" s="66">
        <v>0</v>
      </c>
      <c r="AG982" s="66" t="str">
        <f>VLOOKUP(BHRAF201920[[#This Row],[OrgID]],'Practice Panel'!$A$14:$F$129,4,FALSE)</f>
        <v>Barking</v>
      </c>
      <c r="AH982" s="66" t="str">
        <f>VLOOKUP(BHRAF201920[[#This Row],[OrgID]],'Practice Panel'!$A$14:$F$129,6,FALSE)</f>
        <v>East One</v>
      </c>
    </row>
    <row r="983" spans="1:34" x14ac:dyDescent="0.25">
      <c r="A983" s="1" t="s">
        <v>369</v>
      </c>
      <c r="B983" s="65">
        <v>44287</v>
      </c>
      <c r="C983" s="65">
        <v>44299</v>
      </c>
      <c r="D983" s="1" t="s">
        <v>87</v>
      </c>
      <c r="E983" s="66">
        <v>3943</v>
      </c>
      <c r="F983" s="66">
        <v>120</v>
      </c>
      <c r="G983" s="66">
        <v>119</v>
      </c>
      <c r="H983" s="1">
        <v>1</v>
      </c>
      <c r="I983" s="66">
        <v>0</v>
      </c>
      <c r="J983" s="66">
        <v>0</v>
      </c>
      <c r="K983" s="66">
        <v>0</v>
      </c>
      <c r="L983" s="66">
        <v>0</v>
      </c>
      <c r="M983" s="66">
        <v>0</v>
      </c>
      <c r="N983" s="66">
        <v>0</v>
      </c>
      <c r="O983" s="66">
        <v>0</v>
      </c>
      <c r="P983" s="66">
        <v>0</v>
      </c>
      <c r="Q983" s="66">
        <v>0</v>
      </c>
      <c r="R983" s="66">
        <v>0</v>
      </c>
      <c r="S983" s="66">
        <v>1</v>
      </c>
      <c r="T983" s="66">
        <v>0</v>
      </c>
      <c r="U983" s="66">
        <v>0</v>
      </c>
      <c r="V983" s="66">
        <v>0</v>
      </c>
      <c r="W983" s="66">
        <v>0</v>
      </c>
      <c r="X983" s="66">
        <v>0</v>
      </c>
      <c r="Y983" s="66">
        <v>0</v>
      </c>
      <c r="Z983" s="66">
        <v>0</v>
      </c>
      <c r="AA983" s="66">
        <v>0</v>
      </c>
      <c r="AB983" s="66">
        <v>0</v>
      </c>
      <c r="AC983" s="66">
        <v>12</v>
      </c>
      <c r="AD983" s="66">
        <v>0</v>
      </c>
      <c r="AE983" s="66">
        <v>0</v>
      </c>
      <c r="AF983" s="66">
        <v>0</v>
      </c>
      <c r="AG983" s="66" t="str">
        <f>VLOOKUP(BHRAF201920[[#This Row],[OrgID]],'Practice Panel'!$A$14:$F$129,4,FALSE)</f>
        <v>Redbridge</v>
      </c>
      <c r="AH983" s="66" t="str">
        <f>VLOOKUP(BHRAF201920[[#This Row],[OrgID]],'Practice Panel'!$A$14:$F$129,6,FALSE)</f>
        <v>Wanstead &amp; Woodford</v>
      </c>
    </row>
    <row r="984" spans="1:34" x14ac:dyDescent="0.25">
      <c r="A984" s="1" t="s">
        <v>369</v>
      </c>
      <c r="B984" s="65">
        <v>44287</v>
      </c>
      <c r="C984" s="65">
        <v>44299</v>
      </c>
      <c r="D984" s="1" t="s">
        <v>32</v>
      </c>
      <c r="E984" s="66">
        <v>1001</v>
      </c>
      <c r="F984" s="66">
        <v>18</v>
      </c>
      <c r="G984" s="66">
        <v>18</v>
      </c>
      <c r="H984" s="1">
        <v>0</v>
      </c>
      <c r="I984" s="66">
        <v>0</v>
      </c>
      <c r="J984" s="66">
        <v>2</v>
      </c>
      <c r="K984" s="66">
        <v>2</v>
      </c>
      <c r="L984" s="66">
        <v>2</v>
      </c>
      <c r="M984" s="66">
        <v>2</v>
      </c>
      <c r="N984" s="66">
        <v>0</v>
      </c>
      <c r="O984" s="66">
        <v>2</v>
      </c>
      <c r="P984" s="66">
        <v>2</v>
      </c>
      <c r="Q984" s="66">
        <v>2</v>
      </c>
      <c r="R984" s="66">
        <v>2</v>
      </c>
      <c r="S984" s="66">
        <v>1</v>
      </c>
      <c r="T984" s="66">
        <v>0</v>
      </c>
      <c r="U984" s="66">
        <v>1</v>
      </c>
      <c r="V984" s="66">
        <v>1</v>
      </c>
      <c r="W984" s="66">
        <v>2</v>
      </c>
      <c r="X984" s="66">
        <v>2</v>
      </c>
      <c r="Y984" s="66">
        <v>1</v>
      </c>
      <c r="Z984" s="66">
        <v>2</v>
      </c>
      <c r="AA984" s="66">
        <v>0</v>
      </c>
      <c r="AB984" s="66">
        <v>0</v>
      </c>
      <c r="AC984" s="66">
        <v>5</v>
      </c>
      <c r="AD984" s="66">
        <v>2</v>
      </c>
      <c r="AE984" s="66">
        <v>1</v>
      </c>
      <c r="AF984" s="66">
        <v>0</v>
      </c>
      <c r="AG984" s="66" t="str">
        <f>VLOOKUP(BHRAF201920[[#This Row],[OrgID]],'Practice Panel'!$A$14:$F$129,4,FALSE)</f>
        <v>Redbridge</v>
      </c>
      <c r="AH984" s="66" t="str">
        <f>VLOOKUP(BHRAF201920[[#This Row],[OrgID]],'Practice Panel'!$A$14:$F$129,6,FALSE)</f>
        <v>Cranbrook</v>
      </c>
    </row>
    <row r="985" spans="1:34" x14ac:dyDescent="0.25">
      <c r="A985" s="1" t="s">
        <v>369</v>
      </c>
      <c r="B985" s="65">
        <v>44256</v>
      </c>
      <c r="C985" s="65">
        <v>44267</v>
      </c>
      <c r="D985" s="1" t="s">
        <v>248</v>
      </c>
      <c r="E985" s="66">
        <v>1193</v>
      </c>
      <c r="F985" s="66">
        <v>21</v>
      </c>
      <c r="G985" s="66">
        <v>21</v>
      </c>
      <c r="H985" s="1">
        <v>0</v>
      </c>
      <c r="I985" s="66">
        <v>0</v>
      </c>
      <c r="J985" s="66">
        <v>0</v>
      </c>
      <c r="K985" s="66">
        <v>0</v>
      </c>
      <c r="L985" s="66">
        <v>0</v>
      </c>
      <c r="M985" s="66">
        <v>0</v>
      </c>
      <c r="N985" s="66">
        <v>0</v>
      </c>
      <c r="O985" s="66">
        <v>0</v>
      </c>
      <c r="P985" s="66">
        <v>0</v>
      </c>
      <c r="Q985" s="66">
        <v>0</v>
      </c>
      <c r="R985" s="66">
        <v>0</v>
      </c>
      <c r="S985" s="66">
        <v>1</v>
      </c>
      <c r="T985" s="66">
        <v>0</v>
      </c>
      <c r="U985" s="66">
        <v>0</v>
      </c>
      <c r="V985" s="66">
        <v>0</v>
      </c>
      <c r="W985" s="66">
        <v>0</v>
      </c>
      <c r="X985" s="66">
        <v>0</v>
      </c>
      <c r="Y985" s="66">
        <v>0</v>
      </c>
      <c r="Z985" s="66">
        <v>0</v>
      </c>
      <c r="AA985" s="66">
        <v>0</v>
      </c>
      <c r="AB985" s="66">
        <v>0</v>
      </c>
      <c r="AC985" s="66">
        <v>7</v>
      </c>
      <c r="AD985" s="66">
        <v>0</v>
      </c>
      <c r="AE985" s="66">
        <v>0</v>
      </c>
      <c r="AF985" s="66">
        <v>0</v>
      </c>
      <c r="AG985" s="66" t="str">
        <f>VLOOKUP(BHRAF201920[[#This Row],[OrgID]],'Practice Panel'!$A$14:$F$129,4,FALSE)</f>
        <v>Barking</v>
      </c>
      <c r="AH985" s="66" t="str">
        <f>VLOOKUP(BHRAF201920[[#This Row],[OrgID]],'Practice Panel'!$A$14:$F$129,6,FALSE)</f>
        <v>West One</v>
      </c>
    </row>
    <row r="986" spans="1:34" x14ac:dyDescent="0.25">
      <c r="A986" s="1" t="s">
        <v>369</v>
      </c>
      <c r="B986" s="65">
        <v>44256</v>
      </c>
      <c r="C986" s="65">
        <v>44267</v>
      </c>
      <c r="D986" s="1" t="s">
        <v>250</v>
      </c>
      <c r="E986" s="66">
        <v>1934</v>
      </c>
      <c r="F986" s="66">
        <v>17</v>
      </c>
      <c r="G986" s="66">
        <v>17</v>
      </c>
      <c r="H986" s="1">
        <v>0</v>
      </c>
      <c r="I986" s="66">
        <v>0</v>
      </c>
      <c r="J986" s="66">
        <v>0</v>
      </c>
      <c r="K986" s="66">
        <v>0</v>
      </c>
      <c r="L986" s="66">
        <v>0</v>
      </c>
      <c r="M986" s="66">
        <v>0</v>
      </c>
      <c r="N986" s="66">
        <v>0</v>
      </c>
      <c r="O986" s="66">
        <v>0</v>
      </c>
      <c r="P986" s="66">
        <v>0</v>
      </c>
      <c r="Q986" s="66">
        <v>0</v>
      </c>
      <c r="R986" s="66">
        <v>0</v>
      </c>
      <c r="S986" s="66">
        <v>1</v>
      </c>
      <c r="T986" s="66">
        <v>1</v>
      </c>
      <c r="U986" s="66">
        <v>2</v>
      </c>
      <c r="V986" s="66">
        <v>0</v>
      </c>
      <c r="W986" s="66">
        <v>0</v>
      </c>
      <c r="X986" s="66">
        <v>0</v>
      </c>
      <c r="Y986" s="66">
        <v>0</v>
      </c>
      <c r="Z986" s="66">
        <v>0</v>
      </c>
      <c r="AA986" s="66">
        <v>0</v>
      </c>
      <c r="AB986" s="66">
        <v>0</v>
      </c>
      <c r="AC986" s="66">
        <v>4</v>
      </c>
      <c r="AD986" s="66">
        <v>0</v>
      </c>
      <c r="AE986" s="66">
        <v>0</v>
      </c>
      <c r="AF986" s="66">
        <v>0</v>
      </c>
      <c r="AG986" s="66" t="str">
        <f>VLOOKUP(BHRAF201920[[#This Row],[OrgID]],'Practice Panel'!$A$14:$F$129,4,FALSE)</f>
        <v>Barking</v>
      </c>
      <c r="AH986" s="66" t="str">
        <f>VLOOKUP(BHRAF201920[[#This Row],[OrgID]],'Practice Panel'!$A$14:$F$129,6,FALSE)</f>
        <v>West One</v>
      </c>
    </row>
    <row r="987" spans="1:34" x14ac:dyDescent="0.25">
      <c r="A987" s="1" t="s">
        <v>369</v>
      </c>
      <c r="B987" s="65">
        <v>44256</v>
      </c>
      <c r="C987" s="65">
        <v>44267</v>
      </c>
      <c r="D987" s="1" t="s">
        <v>220</v>
      </c>
      <c r="E987" s="66">
        <v>1187</v>
      </c>
      <c r="F987" s="66">
        <v>51</v>
      </c>
      <c r="G987" s="66">
        <v>51</v>
      </c>
      <c r="H987" s="1">
        <v>0</v>
      </c>
      <c r="I987" s="66">
        <v>0</v>
      </c>
      <c r="J987" s="66">
        <v>0</v>
      </c>
      <c r="K987" s="66">
        <v>0</v>
      </c>
      <c r="L987" s="66">
        <v>0</v>
      </c>
      <c r="M987" s="66">
        <v>0</v>
      </c>
      <c r="N987" s="66">
        <v>0</v>
      </c>
      <c r="O987" s="66">
        <v>0</v>
      </c>
      <c r="P987" s="66">
        <v>0</v>
      </c>
      <c r="Q987" s="66">
        <v>0</v>
      </c>
      <c r="R987" s="66">
        <v>0</v>
      </c>
      <c r="S987" s="66">
        <v>1</v>
      </c>
      <c r="T987" s="66">
        <v>0</v>
      </c>
      <c r="U987" s="66">
        <v>1</v>
      </c>
      <c r="V987" s="66">
        <v>0</v>
      </c>
      <c r="W987" s="66">
        <v>0</v>
      </c>
      <c r="X987" s="66">
        <v>0</v>
      </c>
      <c r="Y987" s="66">
        <v>0</v>
      </c>
      <c r="Z987" s="66">
        <v>0</v>
      </c>
      <c r="AA987" s="66">
        <v>0</v>
      </c>
      <c r="AB987" s="66">
        <v>0</v>
      </c>
      <c r="AC987" s="66">
        <v>6</v>
      </c>
      <c r="AD987" s="66">
        <v>0</v>
      </c>
      <c r="AE987" s="66">
        <v>0</v>
      </c>
      <c r="AF987" s="66">
        <v>0</v>
      </c>
      <c r="AG987" s="66" t="str">
        <f>VLOOKUP(BHRAF201920[[#This Row],[OrgID]],'Practice Panel'!$A$14:$F$129,4,FALSE)</f>
        <v>Barking</v>
      </c>
      <c r="AH987" s="66" t="str">
        <f>VLOOKUP(BHRAF201920[[#This Row],[OrgID]],'Practice Panel'!$A$14:$F$129,6,FALSE)</f>
        <v>East One</v>
      </c>
    </row>
    <row r="988" spans="1:34" x14ac:dyDescent="0.25">
      <c r="A988" s="1" t="s">
        <v>369</v>
      </c>
      <c r="B988" s="65">
        <v>44256</v>
      </c>
      <c r="C988" s="65">
        <v>44267</v>
      </c>
      <c r="D988" s="1" t="s">
        <v>188</v>
      </c>
      <c r="E988" s="66">
        <v>2056</v>
      </c>
      <c r="F988" s="66">
        <v>129</v>
      </c>
      <c r="G988" s="66">
        <v>129</v>
      </c>
      <c r="H988" s="1">
        <v>0</v>
      </c>
      <c r="I988" s="66">
        <v>0</v>
      </c>
      <c r="J988" s="66">
        <v>1</v>
      </c>
      <c r="K988" s="66">
        <v>1</v>
      </c>
      <c r="L988" s="66">
        <v>1</v>
      </c>
      <c r="M988" s="66">
        <v>1</v>
      </c>
      <c r="N988" s="66">
        <v>0</v>
      </c>
      <c r="O988" s="66">
        <v>1</v>
      </c>
      <c r="P988" s="66">
        <v>1</v>
      </c>
      <c r="Q988" s="66">
        <v>1</v>
      </c>
      <c r="R988" s="66">
        <v>0</v>
      </c>
      <c r="S988" s="66">
        <v>1</v>
      </c>
      <c r="T988" s="66">
        <v>0</v>
      </c>
      <c r="U988" s="66">
        <v>1</v>
      </c>
      <c r="V988" s="66">
        <v>0</v>
      </c>
      <c r="W988" s="66">
        <v>0</v>
      </c>
      <c r="X988" s="66">
        <v>0</v>
      </c>
      <c r="Y988" s="66">
        <v>0</v>
      </c>
      <c r="Z988" s="66">
        <v>0</v>
      </c>
      <c r="AA988" s="66">
        <v>0</v>
      </c>
      <c r="AB988" s="66">
        <v>0</v>
      </c>
      <c r="AC988" s="66">
        <v>8</v>
      </c>
      <c r="AD988" s="66">
        <v>0</v>
      </c>
      <c r="AE988" s="66">
        <v>0</v>
      </c>
      <c r="AF988" s="66">
        <v>0</v>
      </c>
      <c r="AG988" s="66" t="str">
        <f>VLOOKUP(BHRAF201920[[#This Row],[OrgID]],'Practice Panel'!$A$14:$F$129,4,FALSE)</f>
        <v>Barking</v>
      </c>
      <c r="AH988" s="66" t="str">
        <f>VLOOKUP(BHRAF201920[[#This Row],[OrgID]],'Practice Panel'!$A$14:$F$129,6,FALSE)</f>
        <v>East</v>
      </c>
    </row>
    <row r="989" spans="1:34" x14ac:dyDescent="0.25">
      <c r="A989" s="1" t="s">
        <v>369</v>
      </c>
      <c r="B989" s="65">
        <v>44256</v>
      </c>
      <c r="C989" s="65">
        <v>44267</v>
      </c>
      <c r="D989" s="1" t="s">
        <v>208</v>
      </c>
      <c r="E989" s="66">
        <v>2873</v>
      </c>
      <c r="F989" s="66">
        <v>53</v>
      </c>
      <c r="G989" s="66">
        <v>53</v>
      </c>
      <c r="H989" s="1">
        <v>0</v>
      </c>
      <c r="I989" s="66">
        <v>0</v>
      </c>
      <c r="J989" s="66">
        <v>5</v>
      </c>
      <c r="K989" s="66">
        <v>5</v>
      </c>
      <c r="L989" s="66">
        <v>5</v>
      </c>
      <c r="M989" s="66">
        <v>5</v>
      </c>
      <c r="N989" s="66">
        <v>0</v>
      </c>
      <c r="O989" s="66">
        <v>5</v>
      </c>
      <c r="P989" s="66">
        <v>5</v>
      </c>
      <c r="Q989" s="66">
        <v>5</v>
      </c>
      <c r="R989" s="66">
        <v>4</v>
      </c>
      <c r="S989" s="66">
        <v>1</v>
      </c>
      <c r="T989" s="66">
        <v>0</v>
      </c>
      <c r="U989" s="66">
        <v>4</v>
      </c>
      <c r="V989" s="66">
        <v>1</v>
      </c>
      <c r="W989" s="66">
        <v>4</v>
      </c>
      <c r="X989" s="66">
        <v>3</v>
      </c>
      <c r="Y989" s="66">
        <v>3</v>
      </c>
      <c r="Z989" s="66">
        <v>3</v>
      </c>
      <c r="AA989" s="66">
        <v>0</v>
      </c>
      <c r="AB989" s="66">
        <v>1</v>
      </c>
      <c r="AC989" s="66">
        <v>8</v>
      </c>
      <c r="AD989" s="66">
        <v>4</v>
      </c>
      <c r="AE989" s="66">
        <v>1</v>
      </c>
      <c r="AF989" s="66">
        <v>0</v>
      </c>
      <c r="AG989" s="66" t="str">
        <f>VLOOKUP(BHRAF201920[[#This Row],[OrgID]],'Practice Panel'!$A$14:$F$129,4,FALSE)</f>
        <v>Barking</v>
      </c>
      <c r="AH989" s="66" t="str">
        <f>VLOOKUP(BHRAF201920[[#This Row],[OrgID]],'Practice Panel'!$A$14:$F$129,6,FALSE)</f>
        <v>East One</v>
      </c>
    </row>
    <row r="990" spans="1:34" x14ac:dyDescent="0.25">
      <c r="A990" s="1" t="s">
        <v>369</v>
      </c>
      <c r="B990" s="65">
        <v>44256</v>
      </c>
      <c r="C990" s="65">
        <v>44267</v>
      </c>
      <c r="D990" s="1" t="s">
        <v>32</v>
      </c>
      <c r="E990" s="66">
        <v>995</v>
      </c>
      <c r="F990" s="66">
        <v>18</v>
      </c>
      <c r="G990" s="66">
        <v>18</v>
      </c>
      <c r="H990" s="1">
        <v>0</v>
      </c>
      <c r="I990" s="66">
        <v>0</v>
      </c>
      <c r="J990" s="66">
        <v>2</v>
      </c>
      <c r="K990" s="66">
        <v>2</v>
      </c>
      <c r="L990" s="66">
        <v>2</v>
      </c>
      <c r="M990" s="66">
        <v>2</v>
      </c>
      <c r="N990" s="66">
        <v>0</v>
      </c>
      <c r="O990" s="66">
        <v>2</v>
      </c>
      <c r="P990" s="66">
        <v>2</v>
      </c>
      <c r="Q990" s="66">
        <v>2</v>
      </c>
      <c r="R990" s="66">
        <v>2</v>
      </c>
      <c r="S990" s="66">
        <v>1</v>
      </c>
      <c r="T990" s="66">
        <v>0</v>
      </c>
      <c r="U990" s="66">
        <v>1</v>
      </c>
      <c r="V990" s="66">
        <v>1</v>
      </c>
      <c r="W990" s="66">
        <v>2</v>
      </c>
      <c r="X990" s="66">
        <v>2</v>
      </c>
      <c r="Y990" s="66">
        <v>1</v>
      </c>
      <c r="Z990" s="66">
        <v>2</v>
      </c>
      <c r="AA990" s="66">
        <v>0</v>
      </c>
      <c r="AB990" s="66">
        <v>0</v>
      </c>
      <c r="AC990" s="66">
        <v>5</v>
      </c>
      <c r="AD990" s="66">
        <v>2</v>
      </c>
      <c r="AE990" s="66">
        <v>1</v>
      </c>
      <c r="AF990" s="66">
        <v>0</v>
      </c>
      <c r="AG990" s="66" t="str">
        <f>VLOOKUP(BHRAF201920[[#This Row],[OrgID]],'Practice Panel'!$A$14:$F$129,4,FALSE)</f>
        <v>Redbridge</v>
      </c>
      <c r="AH990" s="66" t="str">
        <f>VLOOKUP(BHRAF201920[[#This Row],[OrgID]],'Practice Panel'!$A$14:$F$129,6,FALSE)</f>
        <v>Cranbrook</v>
      </c>
    </row>
    <row r="991" spans="1:34" x14ac:dyDescent="0.25">
      <c r="A991" s="1" t="s">
        <v>369</v>
      </c>
      <c r="B991" s="65">
        <v>44256</v>
      </c>
      <c r="C991" s="65">
        <v>44267</v>
      </c>
      <c r="D991" s="1" t="s">
        <v>87</v>
      </c>
      <c r="E991" s="66">
        <v>3932</v>
      </c>
      <c r="F991" s="66">
        <v>116</v>
      </c>
      <c r="G991" s="66">
        <v>115</v>
      </c>
      <c r="H991" s="1">
        <v>1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1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66">
        <v>0</v>
      </c>
      <c r="Z991" s="66">
        <v>0</v>
      </c>
      <c r="AA991" s="66">
        <v>0</v>
      </c>
      <c r="AB991" s="66">
        <v>0</v>
      </c>
      <c r="AC991" s="66">
        <v>10</v>
      </c>
      <c r="AD991" s="66">
        <v>0</v>
      </c>
      <c r="AE991" s="66">
        <v>0</v>
      </c>
      <c r="AF991" s="66">
        <v>0</v>
      </c>
      <c r="AG991" s="66" t="str">
        <f>VLOOKUP(BHRAF201920[[#This Row],[OrgID]],'Practice Panel'!$A$14:$F$129,4,FALSE)</f>
        <v>Redbridge</v>
      </c>
      <c r="AH991" s="66" t="str">
        <f>VLOOKUP(BHRAF201920[[#This Row],[OrgID]],'Practice Panel'!$A$14:$F$129,6,FALSE)</f>
        <v>Wanstead &amp; Woodford</v>
      </c>
    </row>
    <row r="992" spans="1:34" x14ac:dyDescent="0.25">
      <c r="A992" s="1" t="s">
        <v>369</v>
      </c>
      <c r="B992" s="65">
        <v>44287</v>
      </c>
      <c r="C992" s="65">
        <v>44299</v>
      </c>
      <c r="D992" s="1" t="s">
        <v>360</v>
      </c>
      <c r="E992" s="66">
        <v>1485</v>
      </c>
      <c r="F992" s="66">
        <v>77</v>
      </c>
      <c r="G992" s="66">
        <v>76</v>
      </c>
      <c r="H992" s="1">
        <v>1</v>
      </c>
      <c r="I992" s="66">
        <v>1</v>
      </c>
      <c r="J992" s="66">
        <v>2</v>
      </c>
      <c r="K992" s="66">
        <v>2</v>
      </c>
      <c r="L992" s="66">
        <v>2</v>
      </c>
      <c r="M992" s="66">
        <v>0</v>
      </c>
      <c r="N992" s="66">
        <v>0</v>
      </c>
      <c r="O992" s="66">
        <v>2</v>
      </c>
      <c r="P992" s="66">
        <v>1</v>
      </c>
      <c r="Q992" s="66">
        <v>0</v>
      </c>
      <c r="R992" s="66">
        <v>2</v>
      </c>
      <c r="S992" s="66">
        <v>0</v>
      </c>
      <c r="T992" s="66">
        <v>0</v>
      </c>
      <c r="U992" s="66">
        <v>1</v>
      </c>
      <c r="V992" s="66">
        <v>1</v>
      </c>
      <c r="W992" s="66">
        <v>2</v>
      </c>
      <c r="X992" s="66">
        <v>2</v>
      </c>
      <c r="Y992" s="66">
        <v>2</v>
      </c>
      <c r="Z992" s="66">
        <v>2</v>
      </c>
      <c r="AA992" s="66">
        <v>0</v>
      </c>
      <c r="AB992" s="66">
        <v>0</v>
      </c>
      <c r="AC992" s="66">
        <v>9</v>
      </c>
      <c r="AD992" s="66">
        <v>2</v>
      </c>
      <c r="AE992" s="66">
        <v>1</v>
      </c>
      <c r="AF992" s="66">
        <v>0</v>
      </c>
      <c r="AG992" s="66" t="str">
        <f>VLOOKUP(BHRAF201920[[#This Row],[OrgID]],'Practice Panel'!$A$14:$F$129,4,FALSE)</f>
        <v>Havering</v>
      </c>
      <c r="AH992" s="66" t="str">
        <f>VLOOKUP(BHRAF201920[[#This Row],[OrgID]],'Practice Panel'!$A$14:$F$129,6,FALSE)</f>
        <v>Havering South</v>
      </c>
    </row>
    <row r="993" spans="1:34" x14ac:dyDescent="0.25">
      <c r="A993" s="1" t="s">
        <v>369</v>
      </c>
      <c r="B993" s="65">
        <v>44287</v>
      </c>
      <c r="C993" s="65">
        <v>44299</v>
      </c>
      <c r="D993" s="1" t="s">
        <v>330</v>
      </c>
      <c r="E993" s="66">
        <v>938</v>
      </c>
      <c r="F993" s="66">
        <v>47</v>
      </c>
      <c r="G993" s="66">
        <v>47</v>
      </c>
      <c r="H993" s="1">
        <v>0</v>
      </c>
      <c r="I993" s="66">
        <v>0</v>
      </c>
      <c r="J993" s="66">
        <v>2</v>
      </c>
      <c r="K993" s="66">
        <v>0</v>
      </c>
      <c r="L993" s="66">
        <v>0</v>
      </c>
      <c r="M993" s="66">
        <v>2</v>
      </c>
      <c r="N993" s="66">
        <v>0</v>
      </c>
      <c r="O993" s="66">
        <v>2</v>
      </c>
      <c r="P993" s="66">
        <v>1</v>
      </c>
      <c r="Q993" s="66">
        <v>0</v>
      </c>
      <c r="R993" s="66">
        <v>1</v>
      </c>
      <c r="S993" s="66">
        <v>0</v>
      </c>
      <c r="T993" s="66">
        <v>0</v>
      </c>
      <c r="U993" s="66">
        <v>2</v>
      </c>
      <c r="V993" s="66">
        <v>0</v>
      </c>
      <c r="W993" s="66">
        <v>2</v>
      </c>
      <c r="X993" s="66">
        <v>1</v>
      </c>
      <c r="Y993" s="66">
        <v>1</v>
      </c>
      <c r="Z993" s="66">
        <v>1</v>
      </c>
      <c r="AA993" s="66">
        <v>0</v>
      </c>
      <c r="AB993" s="66">
        <v>0</v>
      </c>
      <c r="AC993" s="66">
        <v>7</v>
      </c>
      <c r="AD993" s="66">
        <v>0</v>
      </c>
      <c r="AE993" s="66">
        <v>0</v>
      </c>
      <c r="AF993" s="66">
        <v>0</v>
      </c>
      <c r="AG993" s="66" t="str">
        <f>VLOOKUP(BHRAF201920[[#This Row],[OrgID]],'Practice Panel'!$A$14:$F$129,4,FALSE)</f>
        <v>Havering</v>
      </c>
      <c r="AH993" s="66" t="str">
        <f>VLOOKUP(BHRAF201920[[#This Row],[OrgID]],'Practice Panel'!$A$14:$F$129,6,FALSE)</f>
        <v>Havering North</v>
      </c>
    </row>
    <row r="994" spans="1:34" x14ac:dyDescent="0.25">
      <c r="A994" s="1" t="s">
        <v>369</v>
      </c>
      <c r="B994" s="65">
        <v>44287</v>
      </c>
      <c r="C994" s="65">
        <v>44299</v>
      </c>
      <c r="D994" s="1" t="s">
        <v>252</v>
      </c>
      <c r="E994" s="66">
        <v>1624</v>
      </c>
      <c r="F994" s="66">
        <v>49</v>
      </c>
      <c r="G994" s="66">
        <v>49</v>
      </c>
      <c r="H994" s="1">
        <v>0</v>
      </c>
      <c r="I994" s="66">
        <v>0</v>
      </c>
      <c r="J994" s="66">
        <v>1</v>
      </c>
      <c r="K994" s="66">
        <v>0</v>
      </c>
      <c r="L994" s="66">
        <v>0</v>
      </c>
      <c r="M994" s="66">
        <v>1</v>
      </c>
      <c r="N994" s="66">
        <v>0</v>
      </c>
      <c r="O994" s="66">
        <v>1</v>
      </c>
      <c r="P994" s="66">
        <v>1</v>
      </c>
      <c r="Q994" s="66">
        <v>1</v>
      </c>
      <c r="R994" s="66">
        <v>1</v>
      </c>
      <c r="S994" s="66">
        <v>0</v>
      </c>
      <c r="T994" s="66">
        <v>0</v>
      </c>
      <c r="U994" s="66">
        <v>0</v>
      </c>
      <c r="V994" s="66">
        <v>0</v>
      </c>
      <c r="W994" s="66">
        <v>1</v>
      </c>
      <c r="X994" s="66">
        <v>1</v>
      </c>
      <c r="Y994" s="66">
        <v>1</v>
      </c>
      <c r="Z994" s="66">
        <v>1</v>
      </c>
      <c r="AA994" s="66">
        <v>0</v>
      </c>
      <c r="AB994" s="66">
        <v>0</v>
      </c>
      <c r="AC994" s="66">
        <v>5</v>
      </c>
      <c r="AD994" s="66">
        <v>0</v>
      </c>
      <c r="AE994" s="66">
        <v>0</v>
      </c>
      <c r="AF994" s="66">
        <v>0</v>
      </c>
      <c r="AG994" s="66" t="str">
        <f>VLOOKUP(BHRAF201920[[#This Row],[OrgID]],'Practice Panel'!$A$14:$F$129,4,FALSE)</f>
        <v>Barking</v>
      </c>
      <c r="AH994" s="66" t="str">
        <f>VLOOKUP(BHRAF201920[[#This Row],[OrgID]],'Practice Panel'!$A$14:$F$129,6,FALSE)</f>
        <v>West One</v>
      </c>
    </row>
    <row r="995" spans="1:34" x14ac:dyDescent="0.25">
      <c r="A995" s="1" t="s">
        <v>369</v>
      </c>
      <c r="B995" s="65">
        <v>44287</v>
      </c>
      <c r="C995" s="65">
        <v>44299</v>
      </c>
      <c r="D995" s="1" t="s">
        <v>282</v>
      </c>
      <c r="E995" s="66">
        <v>5129</v>
      </c>
      <c r="F995" s="66">
        <v>47</v>
      </c>
      <c r="G995" s="66">
        <v>47</v>
      </c>
      <c r="H995" s="1">
        <v>0</v>
      </c>
      <c r="I995" s="66">
        <v>0</v>
      </c>
      <c r="J995" s="66">
        <v>1</v>
      </c>
      <c r="K995" s="66">
        <v>0</v>
      </c>
      <c r="L995" s="66">
        <v>1</v>
      </c>
      <c r="M995" s="66">
        <v>1</v>
      </c>
      <c r="N995" s="66">
        <v>0</v>
      </c>
      <c r="O995" s="66">
        <v>1</v>
      </c>
      <c r="P995" s="66">
        <v>1</v>
      </c>
      <c r="Q995" s="66">
        <v>1</v>
      </c>
      <c r="R995" s="66">
        <v>1</v>
      </c>
      <c r="S995" s="66">
        <v>0</v>
      </c>
      <c r="T995" s="66">
        <v>0</v>
      </c>
      <c r="U995" s="66">
        <v>2</v>
      </c>
      <c r="V995" s="66">
        <v>0</v>
      </c>
      <c r="W995" s="66">
        <v>1</v>
      </c>
      <c r="X995" s="66">
        <v>1</v>
      </c>
      <c r="Y995" s="66">
        <v>1</v>
      </c>
      <c r="Z995" s="66">
        <v>1</v>
      </c>
      <c r="AA995" s="66">
        <v>0</v>
      </c>
      <c r="AB995" s="66">
        <v>0</v>
      </c>
      <c r="AC995" s="66">
        <v>31</v>
      </c>
      <c r="AD995" s="66">
        <v>0</v>
      </c>
      <c r="AE995" s="66">
        <v>0</v>
      </c>
      <c r="AF995" s="66">
        <v>0</v>
      </c>
      <c r="AG995" s="66" t="str">
        <f>VLOOKUP(BHRAF201920[[#This Row],[OrgID]],'Practice Panel'!$A$14:$F$129,4,FALSE)</f>
        <v>Havering</v>
      </c>
      <c r="AH995" s="66" t="str">
        <f>VLOOKUP(BHRAF201920[[#This Row],[OrgID]],'Practice Panel'!$A$14:$F$129,6,FALSE)</f>
        <v>Havering Crest</v>
      </c>
    </row>
    <row r="996" spans="1:34" x14ac:dyDescent="0.25">
      <c r="A996" s="1" t="s">
        <v>369</v>
      </c>
      <c r="B996" s="65">
        <v>44287</v>
      </c>
      <c r="C996" s="65">
        <v>44299</v>
      </c>
      <c r="D996" s="1" t="s">
        <v>292</v>
      </c>
      <c r="E996" s="66">
        <v>1680</v>
      </c>
      <c r="F996" s="66">
        <v>50</v>
      </c>
      <c r="G996" s="66">
        <v>48</v>
      </c>
      <c r="H996" s="1">
        <v>2</v>
      </c>
      <c r="I996" s="66">
        <v>2</v>
      </c>
      <c r="J996" s="66">
        <v>2</v>
      </c>
      <c r="K996" s="66">
        <v>2</v>
      </c>
      <c r="L996" s="66">
        <v>2</v>
      </c>
      <c r="M996" s="66">
        <v>2</v>
      </c>
      <c r="N996" s="66">
        <v>0</v>
      </c>
      <c r="O996" s="66">
        <v>2</v>
      </c>
      <c r="P996" s="66">
        <v>1</v>
      </c>
      <c r="Q996" s="66">
        <v>2</v>
      </c>
      <c r="R996" s="66">
        <v>2</v>
      </c>
      <c r="S996" s="66">
        <v>0</v>
      </c>
      <c r="T996" s="66">
        <v>0</v>
      </c>
      <c r="U996" s="66">
        <v>2</v>
      </c>
      <c r="V996" s="66">
        <v>0</v>
      </c>
      <c r="W996" s="66">
        <v>2</v>
      </c>
      <c r="X996" s="66">
        <v>1</v>
      </c>
      <c r="Y996" s="66">
        <v>1</v>
      </c>
      <c r="Z996" s="66">
        <v>2</v>
      </c>
      <c r="AA996" s="66">
        <v>0</v>
      </c>
      <c r="AB996" s="66">
        <v>0</v>
      </c>
      <c r="AC996" s="66">
        <v>9</v>
      </c>
      <c r="AD996" s="66">
        <v>2</v>
      </c>
      <c r="AE996" s="66">
        <v>0</v>
      </c>
      <c r="AF996" s="66">
        <v>0</v>
      </c>
      <c r="AG996" s="66" t="str">
        <f>VLOOKUP(BHRAF201920[[#This Row],[OrgID]],'Practice Panel'!$A$14:$F$129,4,FALSE)</f>
        <v>Havering</v>
      </c>
      <c r="AH996" s="66" t="str">
        <f>VLOOKUP(BHRAF201920[[#This Row],[OrgID]],'Practice Panel'!$A$14:$F$129,6,FALSE)</f>
        <v>Havering Crest</v>
      </c>
    </row>
    <row r="997" spans="1:34" x14ac:dyDescent="0.25">
      <c r="A997" s="1" t="s">
        <v>369</v>
      </c>
      <c r="B997" s="65">
        <v>44287</v>
      </c>
      <c r="C997" s="65">
        <v>44299</v>
      </c>
      <c r="D997" s="1" t="s">
        <v>342</v>
      </c>
      <c r="E997" s="66">
        <v>1138</v>
      </c>
      <c r="F997" s="66">
        <v>13</v>
      </c>
      <c r="G997" s="66">
        <v>13</v>
      </c>
      <c r="H997" s="1">
        <v>0</v>
      </c>
      <c r="I997" s="66">
        <v>0</v>
      </c>
      <c r="J997" s="66">
        <v>4</v>
      </c>
      <c r="K997" s="66">
        <v>2</v>
      </c>
      <c r="L997" s="66">
        <v>4</v>
      </c>
      <c r="M997" s="66">
        <v>1</v>
      </c>
      <c r="N997" s="66">
        <v>0</v>
      </c>
      <c r="O997" s="66">
        <v>4</v>
      </c>
      <c r="P997" s="66">
        <v>1</v>
      </c>
      <c r="Q997" s="66">
        <v>2</v>
      </c>
      <c r="R997" s="66">
        <v>4</v>
      </c>
      <c r="S997" s="66">
        <v>0</v>
      </c>
      <c r="T997" s="66">
        <v>0</v>
      </c>
      <c r="U997" s="66">
        <v>3</v>
      </c>
      <c r="V997" s="66">
        <v>3</v>
      </c>
      <c r="W997" s="66">
        <v>3</v>
      </c>
      <c r="X997" s="66">
        <v>2</v>
      </c>
      <c r="Y997" s="66">
        <v>3</v>
      </c>
      <c r="Z997" s="66">
        <v>3</v>
      </c>
      <c r="AA997" s="66">
        <v>0</v>
      </c>
      <c r="AB997" s="66">
        <v>0</v>
      </c>
      <c r="AC997" s="66">
        <v>11</v>
      </c>
      <c r="AD997" s="66">
        <v>2</v>
      </c>
      <c r="AE997" s="66">
        <v>3</v>
      </c>
      <c r="AF997" s="66">
        <v>0</v>
      </c>
      <c r="AG997" s="66" t="str">
        <f>VLOOKUP(BHRAF201920[[#This Row],[OrgID]],'Practice Panel'!$A$14:$F$129,4,FALSE)</f>
        <v>Havering</v>
      </c>
      <c r="AH997" s="66" t="str">
        <f>VLOOKUP(BHRAF201920[[#This Row],[OrgID]],'Practice Panel'!$A$14:$F$129,6,FALSE)</f>
        <v>Havering South</v>
      </c>
    </row>
    <row r="998" spans="1:34" x14ac:dyDescent="0.25">
      <c r="A998" s="1" t="s">
        <v>369</v>
      </c>
      <c r="B998" s="65">
        <v>44287</v>
      </c>
      <c r="C998" s="65">
        <v>44299</v>
      </c>
      <c r="D998" s="1" t="s">
        <v>64</v>
      </c>
      <c r="E998" s="66">
        <v>2803</v>
      </c>
      <c r="F998" s="66">
        <v>60</v>
      </c>
      <c r="G998" s="66">
        <v>60</v>
      </c>
      <c r="H998" s="1">
        <v>0</v>
      </c>
      <c r="I998" s="66">
        <v>0</v>
      </c>
      <c r="J998" s="66">
        <v>1</v>
      </c>
      <c r="K998" s="66">
        <v>0</v>
      </c>
      <c r="L998" s="66">
        <v>1</v>
      </c>
      <c r="M998" s="66">
        <v>0</v>
      </c>
      <c r="N998" s="66">
        <v>0</v>
      </c>
      <c r="O998" s="66">
        <v>1</v>
      </c>
      <c r="P998" s="66">
        <v>1</v>
      </c>
      <c r="Q998" s="66">
        <v>0</v>
      </c>
      <c r="R998" s="66">
        <v>1</v>
      </c>
      <c r="S998" s="66">
        <v>0</v>
      </c>
      <c r="T998" s="66">
        <v>0</v>
      </c>
      <c r="U998" s="66">
        <v>0</v>
      </c>
      <c r="V998" s="66">
        <v>0</v>
      </c>
      <c r="W998" s="66">
        <v>1</v>
      </c>
      <c r="X998" s="66">
        <v>1</v>
      </c>
      <c r="Y998" s="66">
        <v>1</v>
      </c>
      <c r="Z998" s="66">
        <v>1</v>
      </c>
      <c r="AA998" s="66">
        <v>0</v>
      </c>
      <c r="AB998" s="66">
        <v>0</v>
      </c>
      <c r="AC998" s="66">
        <v>6</v>
      </c>
      <c r="AD998" s="66">
        <v>0</v>
      </c>
      <c r="AE998" s="66">
        <v>0</v>
      </c>
      <c r="AF998" s="66">
        <v>0</v>
      </c>
      <c r="AG998" s="66" t="str">
        <f>VLOOKUP(BHRAF201920[[#This Row],[OrgID]],'Practice Panel'!$A$14:$F$129,4,FALSE)</f>
        <v>Redbridge</v>
      </c>
      <c r="AH998" s="66" t="str">
        <f>VLOOKUP(BHRAF201920[[#This Row],[OrgID]],'Practice Panel'!$A$14:$F$129,6,FALSE)</f>
        <v>Seven Kings</v>
      </c>
    </row>
    <row r="999" spans="1:34" x14ac:dyDescent="0.25">
      <c r="A999" s="1" t="s">
        <v>369</v>
      </c>
      <c r="B999" s="65">
        <v>44287</v>
      </c>
      <c r="C999" s="65">
        <v>44299</v>
      </c>
      <c r="D999" s="1" t="s">
        <v>200</v>
      </c>
      <c r="E999" s="66">
        <v>967</v>
      </c>
      <c r="F999" s="66">
        <v>17</v>
      </c>
      <c r="G999" s="66">
        <v>17</v>
      </c>
      <c r="H999" s="1">
        <v>0</v>
      </c>
      <c r="I999" s="66">
        <v>0</v>
      </c>
      <c r="J999" s="66">
        <v>1</v>
      </c>
      <c r="K999" s="66">
        <v>1</v>
      </c>
      <c r="L999" s="66">
        <v>1</v>
      </c>
      <c r="M999" s="66">
        <v>1</v>
      </c>
      <c r="N999" s="66">
        <v>0</v>
      </c>
      <c r="O999" s="66">
        <v>1</v>
      </c>
      <c r="P999" s="66">
        <v>1</v>
      </c>
      <c r="Q999" s="66">
        <v>0</v>
      </c>
      <c r="R999" s="66">
        <v>1</v>
      </c>
      <c r="S999" s="66">
        <v>0</v>
      </c>
      <c r="T999" s="66">
        <v>0</v>
      </c>
      <c r="U999" s="66">
        <v>0</v>
      </c>
      <c r="V999" s="66">
        <v>0</v>
      </c>
      <c r="W999" s="66">
        <v>1</v>
      </c>
      <c r="X999" s="66">
        <v>1</v>
      </c>
      <c r="Y999" s="66">
        <v>1</v>
      </c>
      <c r="Z999" s="66">
        <v>1</v>
      </c>
      <c r="AA999" s="66">
        <v>0</v>
      </c>
      <c r="AB999" s="66">
        <v>0</v>
      </c>
      <c r="AC999" s="66">
        <v>7</v>
      </c>
      <c r="AD999" s="66">
        <v>1</v>
      </c>
      <c r="AE999" s="66">
        <v>0</v>
      </c>
      <c r="AF999" s="66">
        <v>0</v>
      </c>
      <c r="AG999" s="66" t="str">
        <f>VLOOKUP(BHRAF201920[[#This Row],[OrgID]],'Practice Panel'!$A$14:$F$129,4,FALSE)</f>
        <v>Barking</v>
      </c>
      <c r="AH999" s="66" t="str">
        <f>VLOOKUP(BHRAF201920[[#This Row],[OrgID]],'Practice Panel'!$A$14:$F$129,6,FALSE)</f>
        <v>East</v>
      </c>
    </row>
    <row r="1000" spans="1:34" x14ac:dyDescent="0.25">
      <c r="A1000" s="1" t="s">
        <v>369</v>
      </c>
      <c r="B1000" s="65">
        <v>44287</v>
      </c>
      <c r="C1000" s="65">
        <v>44299</v>
      </c>
      <c r="D1000" s="1" t="s">
        <v>270</v>
      </c>
      <c r="E1000" s="66">
        <v>786</v>
      </c>
      <c r="F1000" s="66">
        <v>6</v>
      </c>
      <c r="G1000" s="66">
        <v>6</v>
      </c>
      <c r="H1000" s="1">
        <v>0</v>
      </c>
      <c r="I1000" s="66">
        <v>0</v>
      </c>
      <c r="J1000" s="66">
        <v>6</v>
      </c>
      <c r="K1000" s="66">
        <v>5</v>
      </c>
      <c r="L1000" s="66">
        <v>6</v>
      </c>
      <c r="M1000" s="66">
        <v>6</v>
      </c>
      <c r="N1000" s="66">
        <v>0</v>
      </c>
      <c r="O1000" s="66">
        <v>6</v>
      </c>
      <c r="P1000" s="66">
        <v>6</v>
      </c>
      <c r="Q1000" s="66">
        <v>4</v>
      </c>
      <c r="R1000" s="66">
        <v>6</v>
      </c>
      <c r="S1000" s="66">
        <v>0</v>
      </c>
      <c r="T1000" s="66">
        <v>0</v>
      </c>
      <c r="U1000" s="66">
        <v>0</v>
      </c>
      <c r="V1000" s="66">
        <v>0</v>
      </c>
      <c r="W1000" s="66">
        <v>5</v>
      </c>
      <c r="X1000" s="66">
        <v>2</v>
      </c>
      <c r="Y1000" s="66">
        <v>2</v>
      </c>
      <c r="Z1000" s="66">
        <v>3</v>
      </c>
      <c r="AA1000" s="66">
        <v>0</v>
      </c>
      <c r="AB1000" s="66">
        <v>0</v>
      </c>
      <c r="AC1000" s="66">
        <v>6</v>
      </c>
      <c r="AD1000" s="66">
        <v>5</v>
      </c>
      <c r="AE1000" s="66">
        <v>0</v>
      </c>
      <c r="AF1000" s="66">
        <v>0</v>
      </c>
      <c r="AG1000" s="66" t="str">
        <f>VLOOKUP(BHRAF201920[[#This Row],[OrgID]],'Practice Panel'!$A$14:$F$129,4,FALSE)</f>
        <v>Barking</v>
      </c>
      <c r="AH1000" s="66" t="str">
        <f>VLOOKUP(BHRAF201920[[#This Row],[OrgID]],'Practice Panel'!$A$14:$F$129,6,FALSE)</f>
        <v>North</v>
      </c>
    </row>
    <row r="1001" spans="1:34" x14ac:dyDescent="0.25">
      <c r="A1001" s="1" t="s">
        <v>369</v>
      </c>
      <c r="B1001" s="65">
        <v>44256</v>
      </c>
      <c r="C1001" s="65">
        <v>44267</v>
      </c>
      <c r="D1001" s="1" t="s">
        <v>330</v>
      </c>
      <c r="E1001" s="66">
        <v>936</v>
      </c>
      <c r="F1001" s="66">
        <v>42</v>
      </c>
      <c r="G1001" s="66">
        <v>42</v>
      </c>
      <c r="H1001" s="1">
        <v>0</v>
      </c>
      <c r="I1001" s="66">
        <v>0</v>
      </c>
      <c r="J1001" s="66">
        <v>1</v>
      </c>
      <c r="K1001" s="66">
        <v>0</v>
      </c>
      <c r="L1001" s="66">
        <v>0</v>
      </c>
      <c r="M1001" s="66">
        <v>1</v>
      </c>
      <c r="N1001" s="66">
        <v>0</v>
      </c>
      <c r="O1001" s="66">
        <v>1</v>
      </c>
      <c r="P1001" s="66">
        <v>1</v>
      </c>
      <c r="Q1001" s="66">
        <v>0</v>
      </c>
      <c r="R1001" s="66">
        <v>1</v>
      </c>
      <c r="S1001" s="66">
        <v>0</v>
      </c>
      <c r="T1001" s="66">
        <v>0</v>
      </c>
      <c r="U1001" s="66">
        <v>2</v>
      </c>
      <c r="V1001" s="66">
        <v>0</v>
      </c>
      <c r="W1001" s="66">
        <v>1</v>
      </c>
      <c r="X1001" s="66">
        <v>1</v>
      </c>
      <c r="Y1001" s="66">
        <v>1</v>
      </c>
      <c r="Z1001" s="66">
        <v>1</v>
      </c>
      <c r="AA1001" s="66">
        <v>0</v>
      </c>
      <c r="AB1001" s="66">
        <v>0</v>
      </c>
      <c r="AC1001" s="66">
        <v>6</v>
      </c>
      <c r="AD1001" s="66">
        <v>0</v>
      </c>
      <c r="AE1001" s="66">
        <v>0</v>
      </c>
      <c r="AF1001" s="66">
        <v>0</v>
      </c>
      <c r="AG1001" s="66" t="str">
        <f>VLOOKUP(BHRAF201920[[#This Row],[OrgID]],'Practice Panel'!$A$14:$F$129,4,FALSE)</f>
        <v>Havering</v>
      </c>
      <c r="AH1001" s="66" t="str">
        <f>VLOOKUP(BHRAF201920[[#This Row],[OrgID]],'Practice Panel'!$A$14:$F$129,6,FALSE)</f>
        <v>Havering North</v>
      </c>
    </row>
    <row r="1002" spans="1:34" x14ac:dyDescent="0.25">
      <c r="A1002" s="1" t="s">
        <v>369</v>
      </c>
      <c r="B1002" s="65">
        <v>44256</v>
      </c>
      <c r="C1002" s="65">
        <v>44267</v>
      </c>
      <c r="D1002" s="1" t="s">
        <v>360</v>
      </c>
      <c r="E1002" s="66">
        <v>1480</v>
      </c>
      <c r="F1002" s="66">
        <v>75</v>
      </c>
      <c r="G1002" s="66">
        <v>74</v>
      </c>
      <c r="H1002" s="1">
        <v>1</v>
      </c>
      <c r="I1002" s="66">
        <v>1</v>
      </c>
      <c r="J1002" s="66">
        <v>2</v>
      </c>
      <c r="K1002" s="66">
        <v>2</v>
      </c>
      <c r="L1002" s="66">
        <v>2</v>
      </c>
      <c r="M1002" s="66">
        <v>0</v>
      </c>
      <c r="N1002" s="66">
        <v>0</v>
      </c>
      <c r="O1002" s="66">
        <v>2</v>
      </c>
      <c r="P1002" s="66">
        <v>1</v>
      </c>
      <c r="Q1002" s="66">
        <v>0</v>
      </c>
      <c r="R1002" s="66">
        <v>2</v>
      </c>
      <c r="S1002" s="66">
        <v>0</v>
      </c>
      <c r="T1002" s="66">
        <v>0</v>
      </c>
      <c r="U1002" s="66">
        <v>1</v>
      </c>
      <c r="V1002" s="66">
        <v>1</v>
      </c>
      <c r="W1002" s="66">
        <v>2</v>
      </c>
      <c r="X1002" s="66">
        <v>2</v>
      </c>
      <c r="Y1002" s="66">
        <v>2</v>
      </c>
      <c r="Z1002" s="66">
        <v>2</v>
      </c>
      <c r="AA1002" s="66">
        <v>0</v>
      </c>
      <c r="AB1002" s="66">
        <v>0</v>
      </c>
      <c r="AC1002" s="66">
        <v>8</v>
      </c>
      <c r="AD1002" s="66">
        <v>2</v>
      </c>
      <c r="AE1002" s="66">
        <v>1</v>
      </c>
      <c r="AF1002" s="66">
        <v>0</v>
      </c>
      <c r="AG1002" s="66" t="str">
        <f>VLOOKUP(BHRAF201920[[#This Row],[OrgID]],'Practice Panel'!$A$14:$F$129,4,FALSE)</f>
        <v>Havering</v>
      </c>
      <c r="AH1002" s="66" t="str">
        <f>VLOOKUP(BHRAF201920[[#This Row],[OrgID]],'Practice Panel'!$A$14:$F$129,6,FALSE)</f>
        <v>Havering South</v>
      </c>
    </row>
    <row r="1003" spans="1:34" x14ac:dyDescent="0.25">
      <c r="A1003" s="1" t="s">
        <v>369</v>
      </c>
      <c r="B1003" s="65">
        <v>44256</v>
      </c>
      <c r="C1003" s="65">
        <v>44267</v>
      </c>
      <c r="D1003" s="1" t="s">
        <v>200</v>
      </c>
      <c r="E1003" s="66">
        <v>958</v>
      </c>
      <c r="F1003" s="66">
        <v>13</v>
      </c>
      <c r="G1003" s="66">
        <v>13</v>
      </c>
      <c r="H1003" s="1">
        <v>0</v>
      </c>
      <c r="I1003" s="66">
        <v>0</v>
      </c>
      <c r="J1003" s="66">
        <v>1</v>
      </c>
      <c r="K1003" s="66">
        <v>1</v>
      </c>
      <c r="L1003" s="66">
        <v>1</v>
      </c>
      <c r="M1003" s="66">
        <v>1</v>
      </c>
      <c r="N1003" s="66">
        <v>0</v>
      </c>
      <c r="O1003" s="66">
        <v>1</v>
      </c>
      <c r="P1003" s="66">
        <v>1</v>
      </c>
      <c r="Q1003" s="66">
        <v>0</v>
      </c>
      <c r="R1003" s="66">
        <v>1</v>
      </c>
      <c r="S1003" s="66">
        <v>0</v>
      </c>
      <c r="T1003" s="66">
        <v>0</v>
      </c>
      <c r="U1003" s="66">
        <v>0</v>
      </c>
      <c r="V1003" s="66">
        <v>0</v>
      </c>
      <c r="W1003" s="66">
        <v>1</v>
      </c>
      <c r="X1003" s="66">
        <v>1</v>
      </c>
      <c r="Y1003" s="66">
        <v>1</v>
      </c>
      <c r="Z1003" s="66">
        <v>1</v>
      </c>
      <c r="AA1003" s="66">
        <v>0</v>
      </c>
      <c r="AB1003" s="66">
        <v>0</v>
      </c>
      <c r="AC1003" s="66">
        <v>7</v>
      </c>
      <c r="AD1003" s="66">
        <v>1</v>
      </c>
      <c r="AE1003" s="66">
        <v>0</v>
      </c>
      <c r="AF1003" s="66">
        <v>0</v>
      </c>
      <c r="AG1003" s="66" t="str">
        <f>VLOOKUP(BHRAF201920[[#This Row],[OrgID]],'Practice Panel'!$A$14:$F$129,4,FALSE)</f>
        <v>Barking</v>
      </c>
      <c r="AH1003" s="66" t="str">
        <f>VLOOKUP(BHRAF201920[[#This Row],[OrgID]],'Practice Panel'!$A$14:$F$129,6,FALSE)</f>
        <v>East</v>
      </c>
    </row>
    <row r="1004" spans="1:34" x14ac:dyDescent="0.25">
      <c r="A1004" s="1" t="s">
        <v>369</v>
      </c>
      <c r="B1004" s="65">
        <v>44256</v>
      </c>
      <c r="C1004" s="65">
        <v>44267</v>
      </c>
      <c r="D1004" s="1" t="s">
        <v>282</v>
      </c>
      <c r="E1004" s="66">
        <v>5115</v>
      </c>
      <c r="F1004" s="66">
        <v>45</v>
      </c>
      <c r="G1004" s="66">
        <v>45</v>
      </c>
      <c r="H1004" s="1">
        <v>0</v>
      </c>
      <c r="I1004" s="66">
        <v>0</v>
      </c>
      <c r="J1004" s="66">
        <v>1</v>
      </c>
      <c r="K1004" s="66">
        <v>0</v>
      </c>
      <c r="L1004" s="66">
        <v>1</v>
      </c>
      <c r="M1004" s="66">
        <v>1</v>
      </c>
      <c r="N1004" s="66">
        <v>0</v>
      </c>
      <c r="O1004" s="66">
        <v>1</v>
      </c>
      <c r="P1004" s="66">
        <v>1</v>
      </c>
      <c r="Q1004" s="66">
        <v>1</v>
      </c>
      <c r="R1004" s="66">
        <v>1</v>
      </c>
      <c r="S1004" s="66">
        <v>0</v>
      </c>
      <c r="T1004" s="66">
        <v>0</v>
      </c>
      <c r="U1004" s="66">
        <v>2</v>
      </c>
      <c r="V1004" s="66">
        <v>0</v>
      </c>
      <c r="W1004" s="66">
        <v>1</v>
      </c>
      <c r="X1004" s="66">
        <v>1</v>
      </c>
      <c r="Y1004" s="66">
        <v>1</v>
      </c>
      <c r="Z1004" s="66">
        <v>1</v>
      </c>
      <c r="AA1004" s="66">
        <v>0</v>
      </c>
      <c r="AB1004" s="66">
        <v>0</v>
      </c>
      <c r="AC1004" s="66">
        <v>23</v>
      </c>
      <c r="AD1004" s="66">
        <v>0</v>
      </c>
      <c r="AE1004" s="66">
        <v>0</v>
      </c>
      <c r="AF1004" s="66">
        <v>0</v>
      </c>
      <c r="AG1004" s="66" t="str">
        <f>VLOOKUP(BHRAF201920[[#This Row],[OrgID]],'Practice Panel'!$A$14:$F$129,4,FALSE)</f>
        <v>Havering</v>
      </c>
      <c r="AH1004" s="66" t="str">
        <f>VLOOKUP(BHRAF201920[[#This Row],[OrgID]],'Practice Panel'!$A$14:$F$129,6,FALSE)</f>
        <v>Havering Crest</v>
      </c>
    </row>
    <row r="1005" spans="1:34" x14ac:dyDescent="0.25">
      <c r="A1005" s="1" t="s">
        <v>369</v>
      </c>
      <c r="B1005" s="65">
        <v>44256</v>
      </c>
      <c r="C1005" s="65">
        <v>44267</v>
      </c>
      <c r="D1005" s="1" t="s">
        <v>292</v>
      </c>
      <c r="E1005" s="66">
        <v>1674</v>
      </c>
      <c r="F1005" s="66">
        <v>49</v>
      </c>
      <c r="G1005" s="66">
        <v>47</v>
      </c>
      <c r="H1005" s="1">
        <v>2</v>
      </c>
      <c r="I1005" s="66">
        <v>2</v>
      </c>
      <c r="J1005" s="66">
        <v>2</v>
      </c>
      <c r="K1005" s="66">
        <v>2</v>
      </c>
      <c r="L1005" s="66">
        <v>2</v>
      </c>
      <c r="M1005" s="66">
        <v>2</v>
      </c>
      <c r="N1005" s="66">
        <v>0</v>
      </c>
      <c r="O1005" s="66">
        <v>2</v>
      </c>
      <c r="P1005" s="66">
        <v>1</v>
      </c>
      <c r="Q1005" s="66">
        <v>2</v>
      </c>
      <c r="R1005" s="66">
        <v>2</v>
      </c>
      <c r="S1005" s="66">
        <v>0</v>
      </c>
      <c r="T1005" s="66">
        <v>0</v>
      </c>
      <c r="U1005" s="66">
        <v>2</v>
      </c>
      <c r="V1005" s="66">
        <v>0</v>
      </c>
      <c r="W1005" s="66">
        <v>2</v>
      </c>
      <c r="X1005" s="66">
        <v>1</v>
      </c>
      <c r="Y1005" s="66">
        <v>1</v>
      </c>
      <c r="Z1005" s="66">
        <v>2</v>
      </c>
      <c r="AA1005" s="66">
        <v>0</v>
      </c>
      <c r="AB1005" s="66">
        <v>0</v>
      </c>
      <c r="AC1005" s="66">
        <v>7</v>
      </c>
      <c r="AD1005" s="66">
        <v>2</v>
      </c>
      <c r="AE1005" s="66">
        <v>0</v>
      </c>
      <c r="AF1005" s="66">
        <v>0</v>
      </c>
      <c r="AG1005" s="66" t="str">
        <f>VLOOKUP(BHRAF201920[[#This Row],[OrgID]],'Practice Panel'!$A$14:$F$129,4,FALSE)</f>
        <v>Havering</v>
      </c>
      <c r="AH1005" s="66" t="str">
        <f>VLOOKUP(BHRAF201920[[#This Row],[OrgID]],'Practice Panel'!$A$14:$F$129,6,FALSE)</f>
        <v>Havering Crest</v>
      </c>
    </row>
    <row r="1006" spans="1:34" x14ac:dyDescent="0.25">
      <c r="A1006" s="1" t="s">
        <v>369</v>
      </c>
      <c r="B1006" s="65">
        <v>44256</v>
      </c>
      <c r="C1006" s="65">
        <v>44267</v>
      </c>
      <c r="D1006" s="1" t="s">
        <v>252</v>
      </c>
      <c r="E1006" s="66">
        <v>1617</v>
      </c>
      <c r="F1006" s="66">
        <v>49</v>
      </c>
      <c r="G1006" s="66">
        <v>49</v>
      </c>
      <c r="H1006" s="1">
        <v>0</v>
      </c>
      <c r="I1006" s="66">
        <v>0</v>
      </c>
      <c r="J1006" s="66">
        <v>1</v>
      </c>
      <c r="K1006" s="66">
        <v>0</v>
      </c>
      <c r="L1006" s="66">
        <v>0</v>
      </c>
      <c r="M1006" s="66">
        <v>1</v>
      </c>
      <c r="N1006" s="66">
        <v>0</v>
      </c>
      <c r="O1006" s="66">
        <v>1</v>
      </c>
      <c r="P1006" s="66">
        <v>1</v>
      </c>
      <c r="Q1006" s="66">
        <v>1</v>
      </c>
      <c r="R1006" s="66">
        <v>1</v>
      </c>
      <c r="S1006" s="66">
        <v>0</v>
      </c>
      <c r="T1006" s="66">
        <v>0</v>
      </c>
      <c r="U1006" s="66">
        <v>0</v>
      </c>
      <c r="V1006" s="66">
        <v>0</v>
      </c>
      <c r="W1006" s="66">
        <v>1</v>
      </c>
      <c r="X1006" s="66">
        <v>1</v>
      </c>
      <c r="Y1006" s="66">
        <v>1</v>
      </c>
      <c r="Z1006" s="66">
        <v>1</v>
      </c>
      <c r="AA1006" s="66">
        <v>0</v>
      </c>
      <c r="AB1006" s="66">
        <v>0</v>
      </c>
      <c r="AC1006" s="66">
        <v>5</v>
      </c>
      <c r="AD1006" s="66">
        <v>0</v>
      </c>
      <c r="AE1006" s="66">
        <v>0</v>
      </c>
      <c r="AF1006" s="66">
        <v>0</v>
      </c>
      <c r="AG1006" s="66" t="str">
        <f>VLOOKUP(BHRAF201920[[#This Row],[OrgID]],'Practice Panel'!$A$14:$F$129,4,FALSE)</f>
        <v>Barking</v>
      </c>
      <c r="AH1006" s="66" t="str">
        <f>VLOOKUP(BHRAF201920[[#This Row],[OrgID]],'Practice Panel'!$A$14:$F$129,6,FALSE)</f>
        <v>West One</v>
      </c>
    </row>
    <row r="1007" spans="1:34" x14ac:dyDescent="0.25">
      <c r="A1007" s="1" t="s">
        <v>369</v>
      </c>
      <c r="B1007" s="65">
        <v>44256</v>
      </c>
      <c r="C1007" s="65">
        <v>44267</v>
      </c>
      <c r="D1007" s="1" t="s">
        <v>64</v>
      </c>
      <c r="E1007" s="66">
        <v>2794</v>
      </c>
      <c r="F1007" s="66">
        <v>59</v>
      </c>
      <c r="G1007" s="66">
        <v>59</v>
      </c>
      <c r="H1007" s="1">
        <v>0</v>
      </c>
      <c r="I1007" s="66">
        <v>0</v>
      </c>
      <c r="J1007" s="66">
        <v>1</v>
      </c>
      <c r="K1007" s="66">
        <v>0</v>
      </c>
      <c r="L1007" s="66">
        <v>1</v>
      </c>
      <c r="M1007" s="66">
        <v>0</v>
      </c>
      <c r="N1007" s="66">
        <v>0</v>
      </c>
      <c r="O1007" s="66">
        <v>1</v>
      </c>
      <c r="P1007" s="66">
        <v>1</v>
      </c>
      <c r="Q1007" s="66">
        <v>0</v>
      </c>
      <c r="R1007" s="66">
        <v>1</v>
      </c>
      <c r="S1007" s="66">
        <v>0</v>
      </c>
      <c r="T1007" s="66">
        <v>0</v>
      </c>
      <c r="U1007" s="66">
        <v>0</v>
      </c>
      <c r="V1007" s="66">
        <v>0</v>
      </c>
      <c r="W1007" s="66">
        <v>1</v>
      </c>
      <c r="X1007" s="66">
        <v>1</v>
      </c>
      <c r="Y1007" s="66">
        <v>1</v>
      </c>
      <c r="Z1007" s="66">
        <v>1</v>
      </c>
      <c r="AA1007" s="66">
        <v>0</v>
      </c>
      <c r="AB1007" s="66">
        <v>0</v>
      </c>
      <c r="AC1007" s="66">
        <v>6</v>
      </c>
      <c r="AD1007" s="66">
        <v>0</v>
      </c>
      <c r="AE1007" s="66">
        <v>0</v>
      </c>
      <c r="AF1007" s="66">
        <v>0</v>
      </c>
      <c r="AG1007" s="66" t="str">
        <f>VLOOKUP(BHRAF201920[[#This Row],[OrgID]],'Practice Panel'!$A$14:$F$129,4,FALSE)</f>
        <v>Redbridge</v>
      </c>
      <c r="AH1007" s="66" t="str">
        <f>VLOOKUP(BHRAF201920[[#This Row],[OrgID]],'Practice Panel'!$A$14:$F$129,6,FALSE)</f>
        <v>Seven Kings</v>
      </c>
    </row>
    <row r="1008" spans="1:34" x14ac:dyDescent="0.25">
      <c r="A1008" s="1" t="s">
        <v>369</v>
      </c>
      <c r="B1008" s="65">
        <v>44256</v>
      </c>
      <c r="C1008" s="65">
        <v>44267</v>
      </c>
      <c r="D1008" s="1" t="s">
        <v>342</v>
      </c>
      <c r="E1008" s="66">
        <v>1133</v>
      </c>
      <c r="F1008" s="66">
        <v>12</v>
      </c>
      <c r="G1008" s="66">
        <v>12</v>
      </c>
      <c r="H1008" s="1">
        <v>0</v>
      </c>
      <c r="I1008" s="66">
        <v>0</v>
      </c>
      <c r="J1008" s="66">
        <v>3</v>
      </c>
      <c r="K1008" s="66">
        <v>1</v>
      </c>
      <c r="L1008" s="66">
        <v>3</v>
      </c>
      <c r="M1008" s="66">
        <v>0</v>
      </c>
      <c r="N1008" s="66">
        <v>0</v>
      </c>
      <c r="O1008" s="66">
        <v>3</v>
      </c>
      <c r="P1008" s="66">
        <v>1</v>
      </c>
      <c r="Q1008" s="66">
        <v>1</v>
      </c>
      <c r="R1008" s="66">
        <v>3</v>
      </c>
      <c r="S1008" s="66">
        <v>0</v>
      </c>
      <c r="T1008" s="66">
        <v>0</v>
      </c>
      <c r="U1008" s="66">
        <v>2</v>
      </c>
      <c r="V1008" s="66">
        <v>2</v>
      </c>
      <c r="W1008" s="66">
        <v>3</v>
      </c>
      <c r="X1008" s="66">
        <v>2</v>
      </c>
      <c r="Y1008" s="66">
        <v>3</v>
      </c>
      <c r="Z1008" s="66">
        <v>3</v>
      </c>
      <c r="AA1008" s="66">
        <v>0</v>
      </c>
      <c r="AB1008" s="66">
        <v>0</v>
      </c>
      <c r="AC1008" s="66">
        <v>9</v>
      </c>
      <c r="AD1008" s="66">
        <v>1</v>
      </c>
      <c r="AE1008" s="66">
        <v>2</v>
      </c>
      <c r="AF1008" s="66">
        <v>0</v>
      </c>
      <c r="AG1008" s="66" t="str">
        <f>VLOOKUP(BHRAF201920[[#This Row],[OrgID]],'Practice Panel'!$A$14:$F$129,4,FALSE)</f>
        <v>Havering</v>
      </c>
      <c r="AH1008" s="66" t="str">
        <f>VLOOKUP(BHRAF201920[[#This Row],[OrgID]],'Practice Panel'!$A$14:$F$129,6,FALSE)</f>
        <v>Havering South</v>
      </c>
    </row>
    <row r="1009" spans="1:34" x14ac:dyDescent="0.25">
      <c r="A1009" s="1" t="s">
        <v>369</v>
      </c>
      <c r="B1009" s="65">
        <v>44256</v>
      </c>
      <c r="C1009" s="65">
        <v>44267</v>
      </c>
      <c r="D1009" s="1" t="s">
        <v>270</v>
      </c>
      <c r="E1009" s="66">
        <v>781</v>
      </c>
      <c r="F1009" s="66">
        <v>6</v>
      </c>
      <c r="G1009" s="66">
        <v>6</v>
      </c>
      <c r="H1009" s="1">
        <v>0</v>
      </c>
      <c r="I1009" s="66">
        <v>0</v>
      </c>
      <c r="J1009" s="66">
        <v>6</v>
      </c>
      <c r="K1009" s="66">
        <v>5</v>
      </c>
      <c r="L1009" s="66">
        <v>6</v>
      </c>
      <c r="M1009" s="66">
        <v>6</v>
      </c>
      <c r="N1009" s="66">
        <v>0</v>
      </c>
      <c r="O1009" s="66">
        <v>6</v>
      </c>
      <c r="P1009" s="66">
        <v>6</v>
      </c>
      <c r="Q1009" s="66">
        <v>4</v>
      </c>
      <c r="R1009" s="66">
        <v>6</v>
      </c>
      <c r="S1009" s="66">
        <v>0</v>
      </c>
      <c r="T1009" s="66">
        <v>0</v>
      </c>
      <c r="U1009" s="66">
        <v>0</v>
      </c>
      <c r="V1009" s="66">
        <v>0</v>
      </c>
      <c r="W1009" s="66">
        <v>5</v>
      </c>
      <c r="X1009" s="66">
        <v>2</v>
      </c>
      <c r="Y1009" s="66">
        <v>2</v>
      </c>
      <c r="Z1009" s="66">
        <v>3</v>
      </c>
      <c r="AA1009" s="66">
        <v>0</v>
      </c>
      <c r="AB1009" s="66">
        <v>0</v>
      </c>
      <c r="AC1009" s="66">
        <v>6</v>
      </c>
      <c r="AD1009" s="66">
        <v>5</v>
      </c>
      <c r="AE1009" s="66">
        <v>0</v>
      </c>
      <c r="AF1009" s="66">
        <v>0</v>
      </c>
      <c r="AG1009" s="66" t="str">
        <f>VLOOKUP(BHRAF201920[[#This Row],[OrgID]],'Practice Panel'!$A$14:$F$129,4,FALSE)</f>
        <v>Barking</v>
      </c>
      <c r="AH1009" s="66" t="str">
        <f>VLOOKUP(BHRAF201920[[#This Row],[OrgID]],'Practice Panel'!$A$14:$F$129,6,FALSE)</f>
        <v>North</v>
      </c>
    </row>
    <row r="1010" spans="1:34" x14ac:dyDescent="0.25">
      <c r="A1010" s="1" t="s">
        <v>369</v>
      </c>
      <c r="B1010" s="65">
        <v>44287</v>
      </c>
      <c r="C1010" s="65">
        <v>44299</v>
      </c>
      <c r="D1010" s="1" t="s">
        <v>30</v>
      </c>
      <c r="E1010" s="66">
        <v>1296</v>
      </c>
      <c r="F1010" s="66">
        <v>103</v>
      </c>
      <c r="G1010" s="66">
        <v>103</v>
      </c>
      <c r="H1010" s="1">
        <v>0</v>
      </c>
      <c r="I1010" s="66">
        <v>0</v>
      </c>
      <c r="J1010" s="66">
        <v>6</v>
      </c>
      <c r="K1010" s="66">
        <v>5</v>
      </c>
      <c r="L1010" s="66">
        <v>5</v>
      </c>
      <c r="M1010" s="66">
        <v>5</v>
      </c>
      <c r="N1010" s="66">
        <v>0</v>
      </c>
      <c r="O1010" s="66">
        <v>6</v>
      </c>
      <c r="P1010" s="66">
        <v>4</v>
      </c>
      <c r="Q1010" s="66">
        <v>4</v>
      </c>
      <c r="R1010" s="66">
        <v>4</v>
      </c>
      <c r="S1010" s="66">
        <v>0</v>
      </c>
      <c r="T1010" s="66">
        <v>0</v>
      </c>
      <c r="U1010" s="66">
        <v>7</v>
      </c>
      <c r="V1010" s="66">
        <v>5</v>
      </c>
      <c r="W1010" s="66">
        <v>6</v>
      </c>
      <c r="X1010" s="66">
        <v>5</v>
      </c>
      <c r="Y1010" s="66">
        <v>5</v>
      </c>
      <c r="Z1010" s="66">
        <v>6</v>
      </c>
      <c r="AA1010" s="66">
        <v>0</v>
      </c>
      <c r="AB1010" s="66">
        <v>1</v>
      </c>
      <c r="AC1010" s="66">
        <v>8</v>
      </c>
      <c r="AD1010" s="66">
        <v>3</v>
      </c>
      <c r="AE1010" s="66">
        <v>5</v>
      </c>
      <c r="AF1010" s="66">
        <v>0</v>
      </c>
      <c r="AG1010" s="66" t="str">
        <f>VLOOKUP(BHRAF201920[[#This Row],[OrgID]],'Practice Panel'!$A$14:$F$129,4,FALSE)</f>
        <v>Redbridge</v>
      </c>
      <c r="AH1010" s="66" t="str">
        <f>VLOOKUP(BHRAF201920[[#This Row],[OrgID]],'Practice Panel'!$A$14:$F$129,6,FALSE)</f>
        <v>Cranbrook</v>
      </c>
    </row>
    <row r="1011" spans="1:34" x14ac:dyDescent="0.25">
      <c r="A1011" s="1" t="s">
        <v>369</v>
      </c>
      <c r="B1011" s="65">
        <v>44256</v>
      </c>
      <c r="C1011" s="65">
        <v>44267</v>
      </c>
      <c r="D1011" s="1" t="s">
        <v>30</v>
      </c>
      <c r="E1011" s="66">
        <v>1281</v>
      </c>
      <c r="F1011" s="66">
        <v>98</v>
      </c>
      <c r="G1011" s="66">
        <v>98</v>
      </c>
      <c r="H1011" s="1">
        <v>0</v>
      </c>
      <c r="I1011" s="66">
        <v>0</v>
      </c>
      <c r="J1011" s="66">
        <v>6</v>
      </c>
      <c r="K1011" s="66">
        <v>5</v>
      </c>
      <c r="L1011" s="66">
        <v>5</v>
      </c>
      <c r="M1011" s="66">
        <v>5</v>
      </c>
      <c r="N1011" s="66">
        <v>0</v>
      </c>
      <c r="O1011" s="66">
        <v>6</v>
      </c>
      <c r="P1011" s="66">
        <v>4</v>
      </c>
      <c r="Q1011" s="66">
        <v>4</v>
      </c>
      <c r="R1011" s="66">
        <v>4</v>
      </c>
      <c r="S1011" s="66">
        <v>0</v>
      </c>
      <c r="T1011" s="66">
        <v>0</v>
      </c>
      <c r="U1011" s="66">
        <v>6</v>
      </c>
      <c r="V1011" s="66">
        <v>5</v>
      </c>
      <c r="W1011" s="66">
        <v>6</v>
      </c>
      <c r="X1011" s="66">
        <v>5</v>
      </c>
      <c r="Y1011" s="66">
        <v>5</v>
      </c>
      <c r="Z1011" s="66">
        <v>6</v>
      </c>
      <c r="AA1011" s="66">
        <v>0</v>
      </c>
      <c r="AB1011" s="66">
        <v>1</v>
      </c>
      <c r="AC1011" s="66">
        <v>7</v>
      </c>
      <c r="AD1011" s="66">
        <v>3</v>
      </c>
      <c r="AE1011" s="66">
        <v>5</v>
      </c>
      <c r="AF1011" s="66">
        <v>0</v>
      </c>
      <c r="AG1011" s="66" t="str">
        <f>VLOOKUP(BHRAF201920[[#This Row],[OrgID]],'Practice Panel'!$A$14:$F$129,4,FALSE)</f>
        <v>Redbridge</v>
      </c>
      <c r="AH1011" s="66" t="str">
        <f>VLOOKUP(BHRAF201920[[#This Row],[OrgID]],'Practice Panel'!$A$14:$F$129,6,FALSE)</f>
        <v>Cranbrook</v>
      </c>
    </row>
    <row r="1012" spans="1:34" x14ac:dyDescent="0.25">
      <c r="A1012" s="1" t="s">
        <v>369</v>
      </c>
      <c r="B1012" s="65">
        <v>44287</v>
      </c>
      <c r="C1012" s="65">
        <v>44299</v>
      </c>
      <c r="D1012" s="1" t="s">
        <v>334</v>
      </c>
      <c r="E1012" s="66">
        <v>1490</v>
      </c>
      <c r="F1012" s="66">
        <v>226</v>
      </c>
      <c r="G1012" s="66">
        <v>226</v>
      </c>
      <c r="H1012" s="1">
        <v>0</v>
      </c>
      <c r="I1012" s="66">
        <v>0</v>
      </c>
      <c r="J1012" s="66">
        <v>3</v>
      </c>
      <c r="K1012" s="66">
        <v>1</v>
      </c>
      <c r="L1012" s="66">
        <v>1</v>
      </c>
      <c r="M1012" s="66">
        <v>1</v>
      </c>
      <c r="N1012" s="66">
        <v>0</v>
      </c>
      <c r="O1012" s="66">
        <v>3</v>
      </c>
      <c r="P1012" s="66">
        <v>0</v>
      </c>
      <c r="Q1012" s="66">
        <v>1</v>
      </c>
      <c r="R1012" s="66">
        <v>2</v>
      </c>
      <c r="S1012" s="66">
        <v>0</v>
      </c>
      <c r="T1012" s="66">
        <v>0</v>
      </c>
      <c r="U1012" s="66">
        <v>4</v>
      </c>
      <c r="V1012" s="66">
        <v>0</v>
      </c>
      <c r="W1012" s="66">
        <v>1</v>
      </c>
      <c r="X1012" s="66">
        <v>1</v>
      </c>
      <c r="Y1012" s="66">
        <v>1</v>
      </c>
      <c r="Z1012" s="66">
        <v>1</v>
      </c>
      <c r="AA1012" s="66">
        <v>0</v>
      </c>
      <c r="AB1012" s="66">
        <v>0</v>
      </c>
      <c r="AC1012" s="66">
        <v>10</v>
      </c>
      <c r="AD1012" s="66">
        <v>1</v>
      </c>
      <c r="AE1012" s="66">
        <v>0</v>
      </c>
      <c r="AF1012" s="66">
        <v>0</v>
      </c>
      <c r="AG1012" s="66" t="str">
        <f>VLOOKUP(BHRAF201920[[#This Row],[OrgID]],'Practice Panel'!$A$14:$F$129,4,FALSE)</f>
        <v>Havering</v>
      </c>
      <c r="AH1012" s="66" t="str">
        <f>VLOOKUP(BHRAF201920[[#This Row],[OrgID]],'Practice Panel'!$A$14:$F$129,6,FALSE)</f>
        <v>Havering South</v>
      </c>
    </row>
    <row r="1013" spans="1:34" x14ac:dyDescent="0.25">
      <c r="A1013" s="1" t="s">
        <v>369</v>
      </c>
      <c r="B1013" s="65">
        <v>44287</v>
      </c>
      <c r="C1013" s="65">
        <v>44299</v>
      </c>
      <c r="D1013" s="1" t="s">
        <v>328</v>
      </c>
      <c r="E1013" s="66">
        <v>2215</v>
      </c>
      <c r="F1013" s="66">
        <v>74</v>
      </c>
      <c r="G1013" s="66">
        <v>73</v>
      </c>
      <c r="H1013" s="1">
        <v>1</v>
      </c>
      <c r="I1013" s="66">
        <v>0</v>
      </c>
      <c r="J1013" s="66">
        <v>1</v>
      </c>
      <c r="K1013" s="66">
        <v>0</v>
      </c>
      <c r="L1013" s="66">
        <v>1</v>
      </c>
      <c r="M1013" s="66">
        <v>1</v>
      </c>
      <c r="N1013" s="66">
        <v>0</v>
      </c>
      <c r="O1013" s="66">
        <v>1</v>
      </c>
      <c r="P1013" s="66">
        <v>0</v>
      </c>
      <c r="Q1013" s="66">
        <v>0</v>
      </c>
      <c r="R1013" s="66">
        <v>1</v>
      </c>
      <c r="S1013" s="66">
        <v>0</v>
      </c>
      <c r="T1013" s="66">
        <v>0</v>
      </c>
      <c r="U1013" s="66">
        <v>0</v>
      </c>
      <c r="V1013" s="66">
        <v>0</v>
      </c>
      <c r="W1013" s="66">
        <v>1</v>
      </c>
      <c r="X1013" s="66">
        <v>1</v>
      </c>
      <c r="Y1013" s="66">
        <v>1</v>
      </c>
      <c r="Z1013" s="66">
        <v>1</v>
      </c>
      <c r="AA1013" s="66">
        <v>0</v>
      </c>
      <c r="AB1013" s="66">
        <v>0</v>
      </c>
      <c r="AC1013" s="66">
        <v>7</v>
      </c>
      <c r="AD1013" s="66">
        <v>0</v>
      </c>
      <c r="AE1013" s="66">
        <v>0</v>
      </c>
      <c r="AF1013" s="66">
        <v>0</v>
      </c>
      <c r="AG1013" s="66" t="str">
        <f>VLOOKUP(BHRAF201920[[#This Row],[OrgID]],'Practice Panel'!$A$14:$F$129,4,FALSE)</f>
        <v>Havering</v>
      </c>
      <c r="AH1013" s="66" t="str">
        <f>VLOOKUP(BHRAF201920[[#This Row],[OrgID]],'Practice Panel'!$A$14:$F$129,6,FALSE)</f>
        <v>Havering North</v>
      </c>
    </row>
    <row r="1014" spans="1:34" x14ac:dyDescent="0.25">
      <c r="A1014" s="1" t="s">
        <v>369</v>
      </c>
      <c r="B1014" s="65">
        <v>44287</v>
      </c>
      <c r="C1014" s="65">
        <v>44299</v>
      </c>
      <c r="D1014" s="1" t="s">
        <v>284</v>
      </c>
      <c r="E1014" s="66">
        <v>2784</v>
      </c>
      <c r="F1014" s="66">
        <v>173</v>
      </c>
      <c r="G1014" s="66">
        <v>172</v>
      </c>
      <c r="H1014" s="1">
        <v>1</v>
      </c>
      <c r="I1014" s="66">
        <v>0</v>
      </c>
      <c r="J1014" s="66">
        <v>1</v>
      </c>
      <c r="K1014" s="66">
        <v>1</v>
      </c>
      <c r="L1014" s="66">
        <v>1</v>
      </c>
      <c r="M1014" s="66">
        <v>1</v>
      </c>
      <c r="N1014" s="66">
        <v>0</v>
      </c>
      <c r="O1014" s="66">
        <v>1</v>
      </c>
      <c r="P1014" s="66">
        <v>0</v>
      </c>
      <c r="Q1014" s="66">
        <v>0</v>
      </c>
      <c r="R1014" s="66">
        <v>1</v>
      </c>
      <c r="S1014" s="66">
        <v>0</v>
      </c>
      <c r="T1014" s="66">
        <v>0</v>
      </c>
      <c r="U1014" s="66">
        <v>3</v>
      </c>
      <c r="V1014" s="66">
        <v>0</v>
      </c>
      <c r="W1014" s="66">
        <v>1</v>
      </c>
      <c r="X1014" s="66">
        <v>1</v>
      </c>
      <c r="Y1014" s="66">
        <v>1</v>
      </c>
      <c r="Z1014" s="66">
        <v>1</v>
      </c>
      <c r="AA1014" s="66">
        <v>0</v>
      </c>
      <c r="AB1014" s="66">
        <v>1</v>
      </c>
      <c r="AC1014" s="66">
        <v>10</v>
      </c>
      <c r="AD1014" s="66">
        <v>1</v>
      </c>
      <c r="AE1014" s="66">
        <v>0</v>
      </c>
      <c r="AF1014" s="66">
        <v>0</v>
      </c>
      <c r="AG1014" s="66" t="str">
        <f>VLOOKUP(BHRAF201920[[#This Row],[OrgID]],'Practice Panel'!$A$14:$F$129,4,FALSE)</f>
        <v>Havering</v>
      </c>
      <c r="AH1014" s="66" t="str">
        <f>VLOOKUP(BHRAF201920[[#This Row],[OrgID]],'Practice Panel'!$A$14:$F$129,6,FALSE)</f>
        <v>Havering Crest</v>
      </c>
    </row>
    <row r="1015" spans="1:34" x14ac:dyDescent="0.25">
      <c r="A1015" s="1" t="s">
        <v>369</v>
      </c>
      <c r="B1015" s="65">
        <v>44287</v>
      </c>
      <c r="C1015" s="65">
        <v>44299</v>
      </c>
      <c r="D1015" s="1" t="s">
        <v>111</v>
      </c>
      <c r="E1015" s="66">
        <v>6800</v>
      </c>
      <c r="F1015" s="66">
        <v>233</v>
      </c>
      <c r="G1015" s="66">
        <v>204</v>
      </c>
      <c r="H1015" s="1">
        <v>29</v>
      </c>
      <c r="I1015" s="66">
        <v>0</v>
      </c>
      <c r="J1015" s="66">
        <v>1</v>
      </c>
      <c r="K1015" s="66">
        <v>0</v>
      </c>
      <c r="L1015" s="66">
        <v>0</v>
      </c>
      <c r="M1015" s="66">
        <v>1</v>
      </c>
      <c r="N1015" s="66">
        <v>0</v>
      </c>
      <c r="O1015" s="66">
        <v>1</v>
      </c>
      <c r="P1015" s="66">
        <v>0</v>
      </c>
      <c r="Q1015" s="66">
        <v>0</v>
      </c>
      <c r="R1015" s="66">
        <v>1</v>
      </c>
      <c r="S1015" s="66">
        <v>0</v>
      </c>
      <c r="T1015" s="66">
        <v>0</v>
      </c>
      <c r="U1015" s="66">
        <v>5</v>
      </c>
      <c r="V1015" s="66">
        <v>1</v>
      </c>
      <c r="W1015" s="66">
        <v>1</v>
      </c>
      <c r="X1015" s="66">
        <v>1</v>
      </c>
      <c r="Y1015" s="66">
        <v>1</v>
      </c>
      <c r="Z1015" s="66">
        <v>1</v>
      </c>
      <c r="AA1015" s="66">
        <v>0</v>
      </c>
      <c r="AB1015" s="66">
        <v>0</v>
      </c>
      <c r="AC1015" s="66">
        <v>16</v>
      </c>
      <c r="AD1015" s="66">
        <v>0</v>
      </c>
      <c r="AE1015" s="66">
        <v>1</v>
      </c>
      <c r="AF1015" s="66">
        <v>0</v>
      </c>
      <c r="AG1015" s="66" t="str">
        <f>VLOOKUP(BHRAF201920[[#This Row],[OrgID]],'Practice Panel'!$A$14:$F$129,4,FALSE)</f>
        <v>Redbridge</v>
      </c>
      <c r="AH1015" s="66" t="str">
        <f>VLOOKUP(BHRAF201920[[#This Row],[OrgID]],'Practice Panel'!$A$14:$F$129,6,FALSE)</f>
        <v>NewCross Alliance</v>
      </c>
    </row>
    <row r="1016" spans="1:34" x14ac:dyDescent="0.25">
      <c r="A1016" s="1" t="s">
        <v>369</v>
      </c>
      <c r="B1016" s="65">
        <v>44287</v>
      </c>
      <c r="C1016" s="65">
        <v>44299</v>
      </c>
      <c r="D1016" s="1" t="s">
        <v>70</v>
      </c>
      <c r="E1016" s="66">
        <v>3123</v>
      </c>
      <c r="F1016" s="66">
        <v>47</v>
      </c>
      <c r="G1016" s="66">
        <v>47</v>
      </c>
      <c r="H1016" s="1">
        <v>0</v>
      </c>
      <c r="I1016" s="66">
        <v>0</v>
      </c>
      <c r="J1016" s="66">
        <v>1</v>
      </c>
      <c r="K1016" s="66">
        <v>1</v>
      </c>
      <c r="L1016" s="66">
        <v>1</v>
      </c>
      <c r="M1016" s="66">
        <v>1</v>
      </c>
      <c r="N1016" s="66">
        <v>0</v>
      </c>
      <c r="O1016" s="66">
        <v>1</v>
      </c>
      <c r="P1016" s="66">
        <v>0</v>
      </c>
      <c r="Q1016" s="66">
        <v>0</v>
      </c>
      <c r="R1016" s="66">
        <v>1</v>
      </c>
      <c r="S1016" s="66">
        <v>0</v>
      </c>
      <c r="T1016" s="66">
        <v>0</v>
      </c>
      <c r="U1016" s="66">
        <v>1</v>
      </c>
      <c r="V1016" s="66">
        <v>0</v>
      </c>
      <c r="W1016" s="66">
        <v>1</v>
      </c>
      <c r="X1016" s="66">
        <v>1</v>
      </c>
      <c r="Y1016" s="66">
        <v>1</v>
      </c>
      <c r="Z1016" s="66">
        <v>1</v>
      </c>
      <c r="AA1016" s="66">
        <v>0</v>
      </c>
      <c r="AB1016" s="66">
        <v>0</v>
      </c>
      <c r="AC1016" s="66">
        <v>9</v>
      </c>
      <c r="AD1016" s="66">
        <v>1</v>
      </c>
      <c r="AE1016" s="66">
        <v>0</v>
      </c>
      <c r="AF1016" s="66">
        <v>0</v>
      </c>
      <c r="AG1016" s="66" t="str">
        <f>VLOOKUP(BHRAF201920[[#This Row],[OrgID]],'Practice Panel'!$A$14:$F$129,4,FALSE)</f>
        <v>Redbridge</v>
      </c>
      <c r="AH1016" s="66" t="str">
        <f>VLOOKUP(BHRAF201920[[#This Row],[OrgID]],'Practice Panel'!$A$14:$F$129,6,FALSE)</f>
        <v>Seven Kings</v>
      </c>
    </row>
    <row r="1017" spans="1:34" x14ac:dyDescent="0.25">
      <c r="A1017" s="1" t="s">
        <v>369</v>
      </c>
      <c r="B1017" s="65">
        <v>44256</v>
      </c>
      <c r="C1017" s="65">
        <v>44267</v>
      </c>
      <c r="D1017" s="1" t="s">
        <v>334</v>
      </c>
      <c r="E1017" s="66">
        <v>1484</v>
      </c>
      <c r="F1017" s="66">
        <v>217</v>
      </c>
      <c r="G1017" s="66">
        <v>217</v>
      </c>
      <c r="H1017" s="1">
        <v>0</v>
      </c>
      <c r="I1017" s="66">
        <v>0</v>
      </c>
      <c r="J1017" s="66">
        <v>3</v>
      </c>
      <c r="K1017" s="66">
        <v>1</v>
      </c>
      <c r="L1017" s="66">
        <v>1</v>
      </c>
      <c r="M1017" s="66">
        <v>1</v>
      </c>
      <c r="N1017" s="66">
        <v>0</v>
      </c>
      <c r="O1017" s="66">
        <v>3</v>
      </c>
      <c r="P1017" s="66">
        <v>0</v>
      </c>
      <c r="Q1017" s="66">
        <v>1</v>
      </c>
      <c r="R1017" s="66">
        <v>2</v>
      </c>
      <c r="S1017" s="66">
        <v>0</v>
      </c>
      <c r="T1017" s="66">
        <v>0</v>
      </c>
      <c r="U1017" s="66">
        <v>4</v>
      </c>
      <c r="V1017" s="66">
        <v>0</v>
      </c>
      <c r="W1017" s="66">
        <v>1</v>
      </c>
      <c r="X1017" s="66">
        <v>1</v>
      </c>
      <c r="Y1017" s="66">
        <v>1</v>
      </c>
      <c r="Z1017" s="66">
        <v>1</v>
      </c>
      <c r="AA1017" s="66">
        <v>0</v>
      </c>
      <c r="AB1017" s="66">
        <v>0</v>
      </c>
      <c r="AC1017" s="66">
        <v>6</v>
      </c>
      <c r="AD1017" s="66">
        <v>1</v>
      </c>
      <c r="AE1017" s="66">
        <v>0</v>
      </c>
      <c r="AF1017" s="66">
        <v>0</v>
      </c>
      <c r="AG1017" s="66" t="str">
        <f>VLOOKUP(BHRAF201920[[#This Row],[OrgID]],'Practice Panel'!$A$14:$F$129,4,FALSE)</f>
        <v>Havering</v>
      </c>
      <c r="AH1017" s="66" t="str">
        <f>VLOOKUP(BHRAF201920[[#This Row],[OrgID]],'Practice Panel'!$A$14:$F$129,6,FALSE)</f>
        <v>Havering South</v>
      </c>
    </row>
    <row r="1018" spans="1:34" x14ac:dyDescent="0.25">
      <c r="A1018" s="1" t="s">
        <v>369</v>
      </c>
      <c r="B1018" s="65">
        <v>44256</v>
      </c>
      <c r="C1018" s="65">
        <v>44267</v>
      </c>
      <c r="D1018" s="1" t="s">
        <v>70</v>
      </c>
      <c r="E1018" s="66">
        <v>3099</v>
      </c>
      <c r="F1018" s="66">
        <v>37</v>
      </c>
      <c r="G1018" s="66">
        <v>37</v>
      </c>
      <c r="H1018" s="1">
        <v>0</v>
      </c>
      <c r="I1018" s="66">
        <v>0</v>
      </c>
      <c r="J1018" s="66">
        <v>1</v>
      </c>
      <c r="K1018" s="66">
        <v>1</v>
      </c>
      <c r="L1018" s="66">
        <v>1</v>
      </c>
      <c r="M1018" s="66">
        <v>1</v>
      </c>
      <c r="N1018" s="66">
        <v>0</v>
      </c>
      <c r="O1018" s="66">
        <v>1</v>
      </c>
      <c r="P1018" s="66">
        <v>0</v>
      </c>
      <c r="Q1018" s="66">
        <v>0</v>
      </c>
      <c r="R1018" s="66">
        <v>1</v>
      </c>
      <c r="S1018" s="66">
        <v>0</v>
      </c>
      <c r="T1018" s="66">
        <v>0</v>
      </c>
      <c r="U1018" s="66">
        <v>1</v>
      </c>
      <c r="V1018" s="66">
        <v>0</v>
      </c>
      <c r="W1018" s="66">
        <v>1</v>
      </c>
      <c r="X1018" s="66">
        <v>1</v>
      </c>
      <c r="Y1018" s="66">
        <v>1</v>
      </c>
      <c r="Z1018" s="66">
        <v>1</v>
      </c>
      <c r="AA1018" s="66">
        <v>0</v>
      </c>
      <c r="AB1018" s="66">
        <v>0</v>
      </c>
      <c r="AC1018" s="66">
        <v>9</v>
      </c>
      <c r="AD1018" s="66">
        <v>1</v>
      </c>
      <c r="AE1018" s="66">
        <v>0</v>
      </c>
      <c r="AF1018" s="66">
        <v>0</v>
      </c>
      <c r="AG1018" s="66" t="str">
        <f>VLOOKUP(BHRAF201920[[#This Row],[OrgID]],'Practice Panel'!$A$14:$F$129,4,FALSE)</f>
        <v>Redbridge</v>
      </c>
      <c r="AH1018" s="66" t="str">
        <f>VLOOKUP(BHRAF201920[[#This Row],[OrgID]],'Practice Panel'!$A$14:$F$129,6,FALSE)</f>
        <v>Seven Kings</v>
      </c>
    </row>
    <row r="1019" spans="1:34" x14ac:dyDescent="0.25">
      <c r="A1019" s="1" t="s">
        <v>369</v>
      </c>
      <c r="B1019" s="65">
        <v>44256</v>
      </c>
      <c r="C1019" s="65">
        <v>44267</v>
      </c>
      <c r="D1019" s="1" t="s">
        <v>111</v>
      </c>
      <c r="E1019" s="66">
        <v>6767</v>
      </c>
      <c r="F1019" s="66">
        <v>226</v>
      </c>
      <c r="G1019" s="66">
        <v>198</v>
      </c>
      <c r="H1019" s="1">
        <v>28</v>
      </c>
      <c r="I1019" s="66">
        <v>0</v>
      </c>
      <c r="J1019" s="66">
        <v>1</v>
      </c>
      <c r="K1019" s="66">
        <v>0</v>
      </c>
      <c r="L1019" s="66">
        <v>0</v>
      </c>
      <c r="M1019" s="66">
        <v>1</v>
      </c>
      <c r="N1019" s="66">
        <v>0</v>
      </c>
      <c r="O1019" s="66">
        <v>1</v>
      </c>
      <c r="P1019" s="66">
        <v>0</v>
      </c>
      <c r="Q1019" s="66">
        <v>0</v>
      </c>
      <c r="R1019" s="66">
        <v>1</v>
      </c>
      <c r="S1019" s="66">
        <v>0</v>
      </c>
      <c r="T1019" s="66">
        <v>0</v>
      </c>
      <c r="U1019" s="66">
        <v>5</v>
      </c>
      <c r="V1019" s="66">
        <v>1</v>
      </c>
      <c r="W1019" s="66">
        <v>1</v>
      </c>
      <c r="X1019" s="66">
        <v>1</v>
      </c>
      <c r="Y1019" s="66">
        <v>1</v>
      </c>
      <c r="Z1019" s="66">
        <v>1</v>
      </c>
      <c r="AA1019" s="66">
        <v>0</v>
      </c>
      <c r="AB1019" s="66">
        <v>0</v>
      </c>
      <c r="AC1019" s="66">
        <v>13</v>
      </c>
      <c r="AD1019" s="66">
        <v>0</v>
      </c>
      <c r="AE1019" s="66">
        <v>1</v>
      </c>
      <c r="AF1019" s="66">
        <v>0</v>
      </c>
      <c r="AG1019" s="66" t="str">
        <f>VLOOKUP(BHRAF201920[[#This Row],[OrgID]],'Practice Panel'!$A$14:$F$129,4,FALSE)</f>
        <v>Redbridge</v>
      </c>
      <c r="AH1019" s="66" t="str">
        <f>VLOOKUP(BHRAF201920[[#This Row],[OrgID]],'Practice Panel'!$A$14:$F$129,6,FALSE)</f>
        <v>NewCross Alliance</v>
      </c>
    </row>
    <row r="1020" spans="1:34" x14ac:dyDescent="0.25">
      <c r="A1020" s="1" t="s">
        <v>369</v>
      </c>
      <c r="B1020" s="65">
        <v>44256</v>
      </c>
      <c r="C1020" s="65">
        <v>44267</v>
      </c>
      <c r="D1020" s="1" t="s">
        <v>276</v>
      </c>
      <c r="E1020" s="66">
        <v>1377</v>
      </c>
      <c r="F1020" s="66">
        <v>47</v>
      </c>
      <c r="G1020" s="66">
        <v>47</v>
      </c>
      <c r="H1020" s="1">
        <v>0</v>
      </c>
      <c r="I1020" s="66">
        <v>0</v>
      </c>
      <c r="J1020" s="66">
        <v>1</v>
      </c>
      <c r="K1020" s="66">
        <v>1</v>
      </c>
      <c r="L1020" s="66">
        <v>0</v>
      </c>
      <c r="M1020" s="66">
        <v>1</v>
      </c>
      <c r="N1020" s="66">
        <v>0</v>
      </c>
      <c r="O1020" s="66">
        <v>1</v>
      </c>
      <c r="P1020" s="66">
        <v>0</v>
      </c>
      <c r="Q1020" s="66">
        <v>0</v>
      </c>
      <c r="R1020" s="66">
        <v>1</v>
      </c>
      <c r="S1020" s="66">
        <v>0</v>
      </c>
      <c r="T1020" s="66">
        <v>0</v>
      </c>
      <c r="U1020" s="66">
        <v>2</v>
      </c>
      <c r="V1020" s="66">
        <v>0</v>
      </c>
      <c r="W1020" s="66">
        <v>1</v>
      </c>
      <c r="X1020" s="66">
        <v>0</v>
      </c>
      <c r="Y1020" s="66">
        <v>0</v>
      </c>
      <c r="Z1020" s="66">
        <v>0</v>
      </c>
      <c r="AA1020" s="66">
        <v>0</v>
      </c>
      <c r="AB1020" s="66">
        <v>0</v>
      </c>
      <c r="AC1020" s="66">
        <v>10</v>
      </c>
      <c r="AD1020" s="66">
        <v>0</v>
      </c>
      <c r="AE1020" s="66">
        <v>0</v>
      </c>
      <c r="AF1020" s="66">
        <v>0</v>
      </c>
      <c r="AG1020" s="66" t="str">
        <f>VLOOKUP(BHRAF201920[[#This Row],[OrgID]],'Practice Panel'!$A$14:$F$129,4,FALSE)</f>
        <v>Barking</v>
      </c>
      <c r="AH1020" s="66" t="str">
        <f>VLOOKUP(BHRAF201920[[#This Row],[OrgID]],'Practice Panel'!$A$14:$F$129,6,FALSE)</f>
        <v>Central</v>
      </c>
    </row>
    <row r="1021" spans="1:34" x14ac:dyDescent="0.25">
      <c r="A1021" s="1" t="s">
        <v>369</v>
      </c>
      <c r="B1021" s="65">
        <v>44256</v>
      </c>
      <c r="C1021" s="65">
        <v>44267</v>
      </c>
      <c r="D1021" s="1" t="s">
        <v>328</v>
      </c>
      <c r="E1021" s="66">
        <v>2211</v>
      </c>
      <c r="F1021" s="66">
        <v>70</v>
      </c>
      <c r="G1021" s="66">
        <v>69</v>
      </c>
      <c r="H1021" s="1">
        <v>1</v>
      </c>
      <c r="I1021" s="66">
        <v>0</v>
      </c>
      <c r="J1021" s="66">
        <v>1</v>
      </c>
      <c r="K1021" s="66">
        <v>0</v>
      </c>
      <c r="L1021" s="66">
        <v>1</v>
      </c>
      <c r="M1021" s="66">
        <v>1</v>
      </c>
      <c r="N1021" s="66">
        <v>0</v>
      </c>
      <c r="O1021" s="66">
        <v>1</v>
      </c>
      <c r="P1021" s="66">
        <v>0</v>
      </c>
      <c r="Q1021" s="66">
        <v>0</v>
      </c>
      <c r="R1021" s="66">
        <v>1</v>
      </c>
      <c r="S1021" s="66">
        <v>0</v>
      </c>
      <c r="T1021" s="66">
        <v>0</v>
      </c>
      <c r="U1021" s="66">
        <v>0</v>
      </c>
      <c r="V1021" s="66">
        <v>0</v>
      </c>
      <c r="W1021" s="66">
        <v>1</v>
      </c>
      <c r="X1021" s="66">
        <v>0</v>
      </c>
      <c r="Y1021" s="66">
        <v>0</v>
      </c>
      <c r="Z1021" s="66">
        <v>0</v>
      </c>
      <c r="AA1021" s="66">
        <v>0</v>
      </c>
      <c r="AB1021" s="66">
        <v>0</v>
      </c>
      <c r="AC1021" s="66">
        <v>6</v>
      </c>
      <c r="AD1021" s="66">
        <v>0</v>
      </c>
      <c r="AE1021" s="66">
        <v>0</v>
      </c>
      <c r="AF1021" s="66">
        <v>0</v>
      </c>
      <c r="AG1021" s="66" t="str">
        <f>VLOOKUP(BHRAF201920[[#This Row],[OrgID]],'Practice Panel'!$A$14:$F$129,4,FALSE)</f>
        <v>Havering</v>
      </c>
      <c r="AH1021" s="66" t="str">
        <f>VLOOKUP(BHRAF201920[[#This Row],[OrgID]],'Practice Panel'!$A$14:$F$129,6,FALSE)</f>
        <v>Havering North</v>
      </c>
    </row>
    <row r="1022" spans="1:34" x14ac:dyDescent="0.25">
      <c r="A1022" s="1" t="s">
        <v>369</v>
      </c>
      <c r="B1022" s="65">
        <v>44287</v>
      </c>
      <c r="C1022" s="65">
        <v>44299</v>
      </c>
      <c r="D1022" s="1" t="s">
        <v>237</v>
      </c>
      <c r="E1022" s="66">
        <v>1831</v>
      </c>
      <c r="F1022" s="66">
        <v>45</v>
      </c>
      <c r="G1022" s="66">
        <v>43</v>
      </c>
      <c r="H1022" s="1">
        <v>2</v>
      </c>
      <c r="I1022" s="66">
        <v>0</v>
      </c>
      <c r="J1022" s="66">
        <v>1</v>
      </c>
      <c r="K1022" s="66">
        <v>0</v>
      </c>
      <c r="L1022" s="66">
        <v>0</v>
      </c>
      <c r="M1022" s="66">
        <v>0</v>
      </c>
      <c r="N1022" s="66">
        <v>0</v>
      </c>
      <c r="O1022" s="66">
        <v>1</v>
      </c>
      <c r="P1022" s="66">
        <v>0</v>
      </c>
      <c r="Q1022" s="66">
        <v>1</v>
      </c>
      <c r="R1022" s="66">
        <v>1</v>
      </c>
      <c r="S1022" s="66">
        <v>0</v>
      </c>
      <c r="T1022" s="66">
        <v>0</v>
      </c>
      <c r="U1022" s="66">
        <v>0</v>
      </c>
      <c r="V1022" s="66">
        <v>0</v>
      </c>
      <c r="W1022" s="66">
        <v>0</v>
      </c>
      <c r="X1022" s="66">
        <v>0</v>
      </c>
      <c r="Y1022" s="66">
        <v>0</v>
      </c>
      <c r="Z1022" s="66">
        <v>0</v>
      </c>
      <c r="AA1022" s="66">
        <v>0</v>
      </c>
      <c r="AB1022" s="66">
        <v>0</v>
      </c>
      <c r="AC1022" s="66">
        <v>8</v>
      </c>
      <c r="AD1022" s="66">
        <v>0</v>
      </c>
      <c r="AE1022" s="66">
        <v>0</v>
      </c>
      <c r="AF1022" s="66">
        <v>0</v>
      </c>
      <c r="AG1022" s="66" t="str">
        <f>VLOOKUP(BHRAF201920[[#This Row],[OrgID]],'Practice Panel'!$A$14:$F$129,4,FALSE)</f>
        <v>Barking</v>
      </c>
      <c r="AH1022" s="66" t="str">
        <f>VLOOKUP(BHRAF201920[[#This Row],[OrgID]],'Practice Panel'!$A$14:$F$129,6,FALSE)</f>
        <v>West</v>
      </c>
    </row>
    <row r="1023" spans="1:34" x14ac:dyDescent="0.25">
      <c r="A1023" s="1" t="s">
        <v>369</v>
      </c>
      <c r="B1023" s="65">
        <v>44287</v>
      </c>
      <c r="C1023" s="65">
        <v>44299</v>
      </c>
      <c r="D1023" s="1" t="s">
        <v>316</v>
      </c>
      <c r="E1023" s="66">
        <v>2963</v>
      </c>
      <c r="F1023" s="66">
        <v>21</v>
      </c>
      <c r="G1023" s="66">
        <v>21</v>
      </c>
      <c r="H1023" s="1">
        <v>0</v>
      </c>
      <c r="I1023" s="66">
        <v>0</v>
      </c>
      <c r="J1023" s="66">
        <v>1</v>
      </c>
      <c r="K1023" s="66">
        <v>1</v>
      </c>
      <c r="L1023" s="66">
        <v>1</v>
      </c>
      <c r="M1023" s="66">
        <v>1</v>
      </c>
      <c r="N1023" s="66">
        <v>0</v>
      </c>
      <c r="O1023" s="66">
        <v>1</v>
      </c>
      <c r="P1023" s="66">
        <v>0</v>
      </c>
      <c r="Q1023" s="66">
        <v>1</v>
      </c>
      <c r="R1023" s="66">
        <v>1</v>
      </c>
      <c r="S1023" s="66">
        <v>0</v>
      </c>
      <c r="T1023" s="66">
        <v>0</v>
      </c>
      <c r="U1023" s="66">
        <v>1</v>
      </c>
      <c r="V1023" s="66">
        <v>1</v>
      </c>
      <c r="W1023" s="66">
        <v>0</v>
      </c>
      <c r="X1023" s="66">
        <v>0</v>
      </c>
      <c r="Y1023" s="66">
        <v>0</v>
      </c>
      <c r="Z1023" s="66">
        <v>0</v>
      </c>
      <c r="AA1023" s="66">
        <v>0</v>
      </c>
      <c r="AB1023" s="66">
        <v>0</v>
      </c>
      <c r="AC1023" s="66">
        <v>9</v>
      </c>
      <c r="AD1023" s="66">
        <v>1</v>
      </c>
      <c r="AE1023" s="66">
        <v>1</v>
      </c>
      <c r="AF1023" s="66">
        <v>0</v>
      </c>
      <c r="AG1023" s="66" t="str">
        <f>VLOOKUP(BHRAF201920[[#This Row],[OrgID]],'Practice Panel'!$A$14:$F$129,4,FALSE)</f>
        <v>Havering</v>
      </c>
      <c r="AH1023" s="66" t="str">
        <f>VLOOKUP(BHRAF201920[[#This Row],[OrgID]],'Practice Panel'!$A$14:$F$129,6,FALSE)</f>
        <v>Havering North</v>
      </c>
    </row>
    <row r="1024" spans="1:34" x14ac:dyDescent="0.25">
      <c r="A1024" s="1" t="s">
        <v>369</v>
      </c>
      <c r="B1024" s="65">
        <v>44287</v>
      </c>
      <c r="C1024" s="65">
        <v>44299</v>
      </c>
      <c r="D1024" s="1" t="s">
        <v>310</v>
      </c>
      <c r="E1024" s="66">
        <v>1599</v>
      </c>
      <c r="F1024" s="66">
        <v>19</v>
      </c>
      <c r="G1024" s="66">
        <v>19</v>
      </c>
      <c r="H1024" s="1">
        <v>0</v>
      </c>
      <c r="I1024" s="66">
        <v>0</v>
      </c>
      <c r="J1024" s="66">
        <v>1</v>
      </c>
      <c r="K1024" s="66">
        <v>1</v>
      </c>
      <c r="L1024" s="66">
        <v>1</v>
      </c>
      <c r="M1024" s="66">
        <v>1</v>
      </c>
      <c r="N1024" s="66">
        <v>0</v>
      </c>
      <c r="O1024" s="66">
        <v>1</v>
      </c>
      <c r="P1024" s="66">
        <v>0</v>
      </c>
      <c r="Q1024" s="66">
        <v>1</v>
      </c>
      <c r="R1024" s="66">
        <v>1</v>
      </c>
      <c r="S1024" s="66">
        <v>0</v>
      </c>
      <c r="T1024" s="66">
        <v>0</v>
      </c>
      <c r="U1024" s="66">
        <v>3</v>
      </c>
      <c r="V1024" s="66">
        <v>1</v>
      </c>
      <c r="W1024" s="66">
        <v>0</v>
      </c>
      <c r="X1024" s="66">
        <v>0</v>
      </c>
      <c r="Y1024" s="66">
        <v>0</v>
      </c>
      <c r="Z1024" s="66">
        <v>0</v>
      </c>
      <c r="AA1024" s="66">
        <v>0</v>
      </c>
      <c r="AB1024" s="66">
        <v>0</v>
      </c>
      <c r="AC1024" s="66">
        <v>7</v>
      </c>
      <c r="AD1024" s="66">
        <v>1</v>
      </c>
      <c r="AE1024" s="66">
        <v>1</v>
      </c>
      <c r="AF1024" s="66">
        <v>0</v>
      </c>
      <c r="AG1024" s="66" t="str">
        <f>VLOOKUP(BHRAF201920[[#This Row],[OrgID]],'Practice Panel'!$A$14:$F$129,4,FALSE)</f>
        <v>Havering</v>
      </c>
      <c r="AH1024" s="66" t="str">
        <f>VLOOKUP(BHRAF201920[[#This Row],[OrgID]],'Practice Panel'!$A$14:$F$129,6,FALSE)</f>
        <v>Havering North</v>
      </c>
    </row>
    <row r="1025" spans="1:34" x14ac:dyDescent="0.25">
      <c r="A1025" s="1" t="s">
        <v>369</v>
      </c>
      <c r="B1025" s="65">
        <v>44256</v>
      </c>
      <c r="C1025" s="65">
        <v>44267</v>
      </c>
      <c r="D1025" s="1" t="s">
        <v>237</v>
      </c>
      <c r="E1025" s="66">
        <v>1819</v>
      </c>
      <c r="F1025" s="66">
        <v>43</v>
      </c>
      <c r="G1025" s="66">
        <v>41</v>
      </c>
      <c r="H1025" s="1">
        <v>2</v>
      </c>
      <c r="I1025" s="66">
        <v>0</v>
      </c>
      <c r="J1025" s="66">
        <v>1</v>
      </c>
      <c r="K1025" s="66">
        <v>0</v>
      </c>
      <c r="L1025" s="66">
        <v>0</v>
      </c>
      <c r="M1025" s="66">
        <v>0</v>
      </c>
      <c r="N1025" s="66">
        <v>0</v>
      </c>
      <c r="O1025" s="66">
        <v>1</v>
      </c>
      <c r="P1025" s="66">
        <v>0</v>
      </c>
      <c r="Q1025" s="66">
        <v>1</v>
      </c>
      <c r="R1025" s="66">
        <v>1</v>
      </c>
      <c r="S1025" s="66">
        <v>0</v>
      </c>
      <c r="T1025" s="66">
        <v>0</v>
      </c>
      <c r="U1025" s="66">
        <v>0</v>
      </c>
      <c r="V1025" s="66">
        <v>0</v>
      </c>
      <c r="W1025" s="66">
        <v>0</v>
      </c>
      <c r="X1025" s="66">
        <v>0</v>
      </c>
      <c r="Y1025" s="66">
        <v>0</v>
      </c>
      <c r="Z1025" s="66">
        <v>0</v>
      </c>
      <c r="AA1025" s="66">
        <v>0</v>
      </c>
      <c r="AB1025" s="66">
        <v>0</v>
      </c>
      <c r="AC1025" s="66">
        <v>7</v>
      </c>
      <c r="AD1025" s="66">
        <v>0</v>
      </c>
      <c r="AE1025" s="66">
        <v>0</v>
      </c>
      <c r="AF1025" s="66">
        <v>0</v>
      </c>
      <c r="AG1025" s="66" t="str">
        <f>VLOOKUP(BHRAF201920[[#This Row],[OrgID]],'Practice Panel'!$A$14:$F$129,4,FALSE)</f>
        <v>Barking</v>
      </c>
      <c r="AH1025" s="66" t="str">
        <f>VLOOKUP(BHRAF201920[[#This Row],[OrgID]],'Practice Panel'!$A$14:$F$129,6,FALSE)</f>
        <v>West</v>
      </c>
    </row>
    <row r="1026" spans="1:34" x14ac:dyDescent="0.25">
      <c r="A1026" s="1" t="s">
        <v>369</v>
      </c>
      <c r="B1026" s="65">
        <v>44256</v>
      </c>
      <c r="C1026" s="65">
        <v>44267</v>
      </c>
      <c r="D1026" s="1" t="s">
        <v>356</v>
      </c>
      <c r="E1026" s="66">
        <v>4816</v>
      </c>
      <c r="F1026" s="66">
        <v>112</v>
      </c>
      <c r="G1026" s="66">
        <v>112</v>
      </c>
      <c r="H1026" s="1">
        <v>0</v>
      </c>
      <c r="I1026" s="66">
        <v>0</v>
      </c>
      <c r="J1026" s="66">
        <v>1</v>
      </c>
      <c r="K1026" s="66">
        <v>1</v>
      </c>
      <c r="L1026" s="66">
        <v>1</v>
      </c>
      <c r="M1026" s="66">
        <v>1</v>
      </c>
      <c r="N1026" s="66">
        <v>0</v>
      </c>
      <c r="O1026" s="66">
        <v>1</v>
      </c>
      <c r="P1026" s="66">
        <v>0</v>
      </c>
      <c r="Q1026" s="66">
        <v>1</v>
      </c>
      <c r="R1026" s="66">
        <v>1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66">
        <v>0</v>
      </c>
      <c r="Z1026" s="66">
        <v>0</v>
      </c>
      <c r="AA1026" s="66">
        <v>0</v>
      </c>
      <c r="AB1026" s="66">
        <v>0</v>
      </c>
      <c r="AC1026" s="66">
        <v>30</v>
      </c>
      <c r="AD1026" s="66">
        <v>1</v>
      </c>
      <c r="AE1026" s="66">
        <v>0</v>
      </c>
      <c r="AF1026" s="66">
        <v>0</v>
      </c>
      <c r="AG1026" s="66" t="str">
        <f>VLOOKUP(BHRAF201920[[#This Row],[OrgID]],'Practice Panel'!$A$14:$F$129,4,FALSE)</f>
        <v>Havering</v>
      </c>
      <c r="AH1026" s="66" t="str">
        <f>VLOOKUP(BHRAF201920[[#This Row],[OrgID]],'Practice Panel'!$A$14:$F$129,6,FALSE)</f>
        <v>Havering South</v>
      </c>
    </row>
    <row r="1027" spans="1:34" x14ac:dyDescent="0.25">
      <c r="A1027" s="1" t="s">
        <v>369</v>
      </c>
      <c r="B1027" s="65">
        <v>44256</v>
      </c>
      <c r="C1027" s="65">
        <v>44267</v>
      </c>
      <c r="D1027" s="1" t="s">
        <v>316</v>
      </c>
      <c r="E1027" s="66">
        <v>2946</v>
      </c>
      <c r="F1027" s="66">
        <v>21</v>
      </c>
      <c r="G1027" s="66">
        <v>21</v>
      </c>
      <c r="H1027" s="1">
        <v>0</v>
      </c>
      <c r="I1027" s="66">
        <v>0</v>
      </c>
      <c r="J1027" s="66">
        <v>1</v>
      </c>
      <c r="K1027" s="66">
        <v>1</v>
      </c>
      <c r="L1027" s="66">
        <v>1</v>
      </c>
      <c r="M1027" s="66">
        <v>1</v>
      </c>
      <c r="N1027" s="66">
        <v>0</v>
      </c>
      <c r="O1027" s="66">
        <v>1</v>
      </c>
      <c r="P1027" s="66">
        <v>0</v>
      </c>
      <c r="Q1027" s="66">
        <v>1</v>
      </c>
      <c r="R1027" s="66">
        <v>1</v>
      </c>
      <c r="S1027" s="66">
        <v>0</v>
      </c>
      <c r="T1027" s="66">
        <v>0</v>
      </c>
      <c r="U1027" s="66">
        <v>1</v>
      </c>
      <c r="V1027" s="66">
        <v>1</v>
      </c>
      <c r="W1027" s="66">
        <v>0</v>
      </c>
      <c r="X1027" s="66">
        <v>0</v>
      </c>
      <c r="Y1027" s="66">
        <v>0</v>
      </c>
      <c r="Z1027" s="66">
        <v>0</v>
      </c>
      <c r="AA1027" s="66">
        <v>0</v>
      </c>
      <c r="AB1027" s="66">
        <v>0</v>
      </c>
      <c r="AC1027" s="66">
        <v>9</v>
      </c>
      <c r="AD1027" s="66">
        <v>1</v>
      </c>
      <c r="AE1027" s="66">
        <v>1</v>
      </c>
      <c r="AF1027" s="66">
        <v>0</v>
      </c>
      <c r="AG1027" s="66" t="str">
        <f>VLOOKUP(BHRAF201920[[#This Row],[OrgID]],'Practice Panel'!$A$14:$F$129,4,FALSE)</f>
        <v>Havering</v>
      </c>
      <c r="AH1027" s="66" t="str">
        <f>VLOOKUP(BHRAF201920[[#This Row],[OrgID]],'Practice Panel'!$A$14:$F$129,6,FALSE)</f>
        <v>Havering North</v>
      </c>
    </row>
    <row r="1028" spans="1:34" x14ac:dyDescent="0.25">
      <c r="A1028" s="1" t="s">
        <v>369</v>
      </c>
      <c r="B1028" s="65">
        <v>44256</v>
      </c>
      <c r="C1028" s="65">
        <v>44267</v>
      </c>
      <c r="D1028" s="1" t="s">
        <v>310</v>
      </c>
      <c r="E1028" s="66">
        <v>1593</v>
      </c>
      <c r="F1028" s="66">
        <v>14</v>
      </c>
      <c r="G1028" s="66">
        <v>14</v>
      </c>
      <c r="H1028" s="1">
        <v>0</v>
      </c>
      <c r="I1028" s="66">
        <v>0</v>
      </c>
      <c r="J1028" s="66">
        <v>1</v>
      </c>
      <c r="K1028" s="66">
        <v>1</v>
      </c>
      <c r="L1028" s="66">
        <v>1</v>
      </c>
      <c r="M1028" s="66">
        <v>1</v>
      </c>
      <c r="N1028" s="66">
        <v>0</v>
      </c>
      <c r="O1028" s="66">
        <v>1</v>
      </c>
      <c r="P1028" s="66">
        <v>0</v>
      </c>
      <c r="Q1028" s="66">
        <v>1</v>
      </c>
      <c r="R1028" s="66">
        <v>1</v>
      </c>
      <c r="S1028" s="66">
        <v>0</v>
      </c>
      <c r="T1028" s="66">
        <v>0</v>
      </c>
      <c r="U1028" s="66">
        <v>3</v>
      </c>
      <c r="V1028" s="66">
        <v>1</v>
      </c>
      <c r="W1028" s="66">
        <v>0</v>
      </c>
      <c r="X1028" s="66">
        <v>0</v>
      </c>
      <c r="Y1028" s="66">
        <v>0</v>
      </c>
      <c r="Z1028" s="66">
        <v>0</v>
      </c>
      <c r="AA1028" s="66">
        <v>0</v>
      </c>
      <c r="AB1028" s="66">
        <v>0</v>
      </c>
      <c r="AC1028" s="66">
        <v>6</v>
      </c>
      <c r="AD1028" s="66">
        <v>1</v>
      </c>
      <c r="AE1028" s="66">
        <v>1</v>
      </c>
      <c r="AF1028" s="66">
        <v>0</v>
      </c>
      <c r="AG1028" s="66" t="str">
        <f>VLOOKUP(BHRAF201920[[#This Row],[OrgID]],'Practice Panel'!$A$14:$F$129,4,FALSE)</f>
        <v>Havering</v>
      </c>
      <c r="AH1028" s="66" t="str">
        <f>VLOOKUP(BHRAF201920[[#This Row],[OrgID]],'Practice Panel'!$A$14:$F$129,6,FALSE)</f>
        <v>Havering North</v>
      </c>
    </row>
    <row r="1029" spans="1:34" x14ac:dyDescent="0.25">
      <c r="A1029" s="1" t="s">
        <v>369</v>
      </c>
      <c r="B1029" s="65">
        <v>44287</v>
      </c>
      <c r="C1029" s="65">
        <v>44299</v>
      </c>
      <c r="D1029" s="1" t="s">
        <v>91</v>
      </c>
      <c r="E1029" s="66">
        <v>1575</v>
      </c>
      <c r="F1029" s="66">
        <v>236</v>
      </c>
      <c r="G1029" s="66">
        <v>236</v>
      </c>
      <c r="H1029" s="1">
        <v>0</v>
      </c>
      <c r="I1029" s="66">
        <v>0</v>
      </c>
      <c r="J1029" s="66">
        <v>1</v>
      </c>
      <c r="K1029" s="66">
        <v>1</v>
      </c>
      <c r="L1029" s="66">
        <v>1</v>
      </c>
      <c r="M1029" s="66">
        <v>1</v>
      </c>
      <c r="N1029" s="66">
        <v>0</v>
      </c>
      <c r="O1029" s="66">
        <v>1</v>
      </c>
      <c r="P1029" s="66">
        <v>0</v>
      </c>
      <c r="Q1029" s="66">
        <v>0</v>
      </c>
      <c r="R1029" s="66">
        <v>1</v>
      </c>
      <c r="S1029" s="66">
        <v>0</v>
      </c>
      <c r="T1029" s="66">
        <v>0</v>
      </c>
      <c r="U1029" s="66">
        <v>0</v>
      </c>
      <c r="V1029" s="66">
        <v>0</v>
      </c>
      <c r="W1029" s="66">
        <v>0</v>
      </c>
      <c r="X1029" s="66">
        <v>0</v>
      </c>
      <c r="Y1029" s="66">
        <v>0</v>
      </c>
      <c r="Z1029" s="66">
        <v>0</v>
      </c>
      <c r="AA1029" s="66">
        <v>0</v>
      </c>
      <c r="AB1029" s="66">
        <v>0</v>
      </c>
      <c r="AC1029" s="66">
        <v>15</v>
      </c>
      <c r="AD1029" s="66">
        <v>1</v>
      </c>
      <c r="AE1029" s="66">
        <v>0</v>
      </c>
      <c r="AF1029" s="66">
        <v>0</v>
      </c>
      <c r="AG1029" s="66" t="str">
        <f>VLOOKUP(BHRAF201920[[#This Row],[OrgID]],'Practice Panel'!$A$14:$F$129,4,FALSE)</f>
        <v>Redbridge</v>
      </c>
      <c r="AH1029" s="66" t="str">
        <f>VLOOKUP(BHRAF201920[[#This Row],[OrgID]],'Practice Panel'!$A$14:$F$129,6,FALSE)</f>
        <v>Wanstead &amp; Woodford</v>
      </c>
    </row>
    <row r="1030" spans="1:34" x14ac:dyDescent="0.25">
      <c r="A1030" s="1" t="s">
        <v>369</v>
      </c>
      <c r="B1030" s="65">
        <v>44256</v>
      </c>
      <c r="C1030" s="65">
        <v>44267</v>
      </c>
      <c r="D1030" s="1" t="s">
        <v>91</v>
      </c>
      <c r="E1030" s="66">
        <v>1567</v>
      </c>
      <c r="F1030" s="66">
        <v>233</v>
      </c>
      <c r="G1030" s="66">
        <v>233</v>
      </c>
      <c r="H1030" s="1">
        <v>0</v>
      </c>
      <c r="I1030" s="66">
        <v>0</v>
      </c>
      <c r="J1030" s="66">
        <v>1</v>
      </c>
      <c r="K1030" s="66">
        <v>1</v>
      </c>
      <c r="L1030" s="66">
        <v>1</v>
      </c>
      <c r="M1030" s="66">
        <v>1</v>
      </c>
      <c r="N1030" s="66">
        <v>0</v>
      </c>
      <c r="O1030" s="66">
        <v>1</v>
      </c>
      <c r="P1030" s="66">
        <v>0</v>
      </c>
      <c r="Q1030" s="66">
        <v>0</v>
      </c>
      <c r="R1030" s="66">
        <v>1</v>
      </c>
      <c r="S1030" s="66">
        <v>0</v>
      </c>
      <c r="T1030" s="66">
        <v>0</v>
      </c>
      <c r="U1030" s="66">
        <v>0</v>
      </c>
      <c r="V1030" s="66">
        <v>0</v>
      </c>
      <c r="W1030" s="66">
        <v>0</v>
      </c>
      <c r="X1030" s="66">
        <v>0</v>
      </c>
      <c r="Y1030" s="66">
        <v>0</v>
      </c>
      <c r="Z1030" s="66">
        <v>0</v>
      </c>
      <c r="AA1030" s="66">
        <v>0</v>
      </c>
      <c r="AB1030" s="66">
        <v>0</v>
      </c>
      <c r="AC1030" s="66">
        <v>14</v>
      </c>
      <c r="AD1030" s="66">
        <v>1</v>
      </c>
      <c r="AE1030" s="66">
        <v>0</v>
      </c>
      <c r="AF1030" s="66">
        <v>0</v>
      </c>
      <c r="AG1030" s="66" t="str">
        <f>VLOOKUP(BHRAF201920[[#This Row],[OrgID]],'Practice Panel'!$A$14:$F$129,4,FALSE)</f>
        <v>Redbridge</v>
      </c>
      <c r="AH1030" s="66" t="str">
        <f>VLOOKUP(BHRAF201920[[#This Row],[OrgID]],'Practice Panel'!$A$14:$F$129,6,FALSE)</f>
        <v>Wanstead &amp; Woodford</v>
      </c>
    </row>
    <row r="1031" spans="1:34" x14ac:dyDescent="0.25">
      <c r="A1031" s="1" t="s">
        <v>369</v>
      </c>
      <c r="B1031" s="65">
        <v>44287</v>
      </c>
      <c r="C1031" s="65">
        <v>44299</v>
      </c>
      <c r="D1031" s="1" t="s">
        <v>352</v>
      </c>
      <c r="E1031" s="66">
        <v>1568</v>
      </c>
      <c r="F1031" s="66">
        <v>56</v>
      </c>
      <c r="G1031" s="66">
        <v>56</v>
      </c>
      <c r="H1031" s="1">
        <v>0</v>
      </c>
      <c r="I1031" s="66">
        <v>0</v>
      </c>
      <c r="J1031" s="66">
        <v>0</v>
      </c>
      <c r="K1031" s="66">
        <v>0</v>
      </c>
      <c r="L1031" s="66">
        <v>0</v>
      </c>
      <c r="M1031" s="66">
        <v>0</v>
      </c>
      <c r="N1031" s="66">
        <v>0</v>
      </c>
      <c r="O1031" s="66">
        <v>0</v>
      </c>
      <c r="P1031" s="66">
        <v>0</v>
      </c>
      <c r="Q1031" s="66">
        <v>0</v>
      </c>
      <c r="R1031" s="66">
        <v>0</v>
      </c>
      <c r="S1031" s="66">
        <v>0</v>
      </c>
      <c r="T1031" s="66">
        <v>0</v>
      </c>
      <c r="U1031" s="66">
        <v>2</v>
      </c>
      <c r="V1031" s="66">
        <v>0</v>
      </c>
      <c r="W1031" s="66">
        <v>0</v>
      </c>
      <c r="X1031" s="66">
        <v>0</v>
      </c>
      <c r="Y1031" s="66">
        <v>0</v>
      </c>
      <c r="Z1031" s="66">
        <v>0</v>
      </c>
      <c r="AA1031" s="66">
        <v>0</v>
      </c>
      <c r="AB1031" s="66">
        <v>0</v>
      </c>
      <c r="AC1031" s="66">
        <v>5</v>
      </c>
      <c r="AD1031" s="66">
        <v>0</v>
      </c>
      <c r="AE1031" s="66">
        <v>0</v>
      </c>
      <c r="AF1031" s="66">
        <v>0</v>
      </c>
      <c r="AG1031" s="66" t="str">
        <f>VLOOKUP(BHRAF201920[[#This Row],[OrgID]],'Practice Panel'!$A$14:$F$129,4,FALSE)</f>
        <v>Havering</v>
      </c>
      <c r="AH1031" s="66" t="str">
        <f>VLOOKUP(BHRAF201920[[#This Row],[OrgID]],'Practice Panel'!$A$14:$F$129,6,FALSE)</f>
        <v>Havering South</v>
      </c>
    </row>
    <row r="1032" spans="1:34" x14ac:dyDescent="0.25">
      <c r="A1032" s="1" t="s">
        <v>369</v>
      </c>
      <c r="B1032" s="65">
        <v>44287</v>
      </c>
      <c r="C1032" s="65">
        <v>44299</v>
      </c>
      <c r="D1032" s="1" t="s">
        <v>348</v>
      </c>
      <c r="E1032" s="66">
        <v>2005</v>
      </c>
      <c r="F1032" s="66">
        <v>31</v>
      </c>
      <c r="G1032" s="66">
        <v>31</v>
      </c>
      <c r="H1032" s="1">
        <v>0</v>
      </c>
      <c r="I1032" s="66">
        <v>0</v>
      </c>
      <c r="J1032" s="66">
        <v>0</v>
      </c>
      <c r="K1032" s="66">
        <v>0</v>
      </c>
      <c r="L1032" s="66">
        <v>0</v>
      </c>
      <c r="M1032" s="66">
        <v>0</v>
      </c>
      <c r="N1032" s="66">
        <v>0</v>
      </c>
      <c r="O1032" s="66">
        <v>0</v>
      </c>
      <c r="P1032" s="66">
        <v>0</v>
      </c>
      <c r="Q1032" s="66">
        <v>0</v>
      </c>
      <c r="R1032" s="66">
        <v>0</v>
      </c>
      <c r="S1032" s="66">
        <v>0</v>
      </c>
      <c r="T1032" s="66">
        <v>0</v>
      </c>
      <c r="U1032" s="66">
        <v>1</v>
      </c>
      <c r="V1032" s="66">
        <v>0</v>
      </c>
      <c r="W1032" s="66">
        <v>0</v>
      </c>
      <c r="X1032" s="66">
        <v>0</v>
      </c>
      <c r="Y1032" s="66">
        <v>0</v>
      </c>
      <c r="Z1032" s="66">
        <v>0</v>
      </c>
      <c r="AA1032" s="66">
        <v>0</v>
      </c>
      <c r="AB1032" s="66">
        <v>0</v>
      </c>
      <c r="AC1032" s="66">
        <v>15</v>
      </c>
      <c r="AD1032" s="66">
        <v>0</v>
      </c>
      <c r="AE1032" s="66">
        <v>0</v>
      </c>
      <c r="AF1032" s="66">
        <v>0</v>
      </c>
      <c r="AG1032" s="66" t="str">
        <f>VLOOKUP(BHRAF201920[[#This Row],[OrgID]],'Practice Panel'!$A$14:$F$129,4,FALSE)</f>
        <v>Havering</v>
      </c>
      <c r="AH1032" s="66" t="str">
        <f>VLOOKUP(BHRAF201920[[#This Row],[OrgID]],'Practice Panel'!$A$14:$F$129,6,FALSE)</f>
        <v>Havering South</v>
      </c>
    </row>
    <row r="1033" spans="1:34" x14ac:dyDescent="0.25">
      <c r="A1033" s="1" t="s">
        <v>369</v>
      </c>
      <c r="B1033" s="65">
        <v>44287</v>
      </c>
      <c r="C1033" s="65">
        <v>44299</v>
      </c>
      <c r="D1033" s="1" t="s">
        <v>286</v>
      </c>
      <c r="E1033" s="66">
        <v>1621</v>
      </c>
      <c r="F1033" s="66">
        <v>14</v>
      </c>
      <c r="G1033" s="66">
        <v>14</v>
      </c>
      <c r="H1033" s="1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1</v>
      </c>
      <c r="V1033" s="66">
        <v>0</v>
      </c>
      <c r="W1033" s="66">
        <v>0</v>
      </c>
      <c r="X1033" s="66">
        <v>0</v>
      </c>
      <c r="Y1033" s="66">
        <v>0</v>
      </c>
      <c r="Z1033" s="66">
        <v>0</v>
      </c>
      <c r="AA1033" s="66">
        <v>0</v>
      </c>
      <c r="AB1033" s="66">
        <v>0</v>
      </c>
      <c r="AC1033" s="66">
        <v>13</v>
      </c>
      <c r="AD1033" s="66">
        <v>0</v>
      </c>
      <c r="AE1033" s="66">
        <v>0</v>
      </c>
      <c r="AF1033" s="66">
        <v>0</v>
      </c>
      <c r="AG1033" s="66" t="str">
        <f>VLOOKUP(BHRAF201920[[#This Row],[OrgID]],'Practice Panel'!$A$14:$F$129,4,FALSE)</f>
        <v>Havering</v>
      </c>
      <c r="AH1033" s="66" t="str">
        <f>VLOOKUP(BHRAF201920[[#This Row],[OrgID]],'Practice Panel'!$A$14:$F$129,6,FALSE)</f>
        <v>Havering Crest</v>
      </c>
    </row>
    <row r="1034" spans="1:34" x14ac:dyDescent="0.25">
      <c r="A1034" s="1" t="s">
        <v>369</v>
      </c>
      <c r="B1034" s="65">
        <v>44287</v>
      </c>
      <c r="C1034" s="65">
        <v>44299</v>
      </c>
      <c r="D1034" s="1" t="s">
        <v>266</v>
      </c>
      <c r="E1034" s="66">
        <v>5420</v>
      </c>
      <c r="F1034" s="66">
        <v>15</v>
      </c>
      <c r="G1034" s="66">
        <v>15</v>
      </c>
      <c r="H1034" s="1">
        <v>0</v>
      </c>
      <c r="I1034" s="66">
        <v>0</v>
      </c>
      <c r="J1034" s="66">
        <v>0</v>
      </c>
      <c r="K1034" s="66">
        <v>0</v>
      </c>
      <c r="L1034" s="66">
        <v>0</v>
      </c>
      <c r="M1034" s="66">
        <v>0</v>
      </c>
      <c r="N1034" s="66">
        <v>0</v>
      </c>
      <c r="O1034" s="66">
        <v>0</v>
      </c>
      <c r="P1034" s="66">
        <v>0</v>
      </c>
      <c r="Q1034" s="66">
        <v>0</v>
      </c>
      <c r="R1034" s="66">
        <v>0</v>
      </c>
      <c r="S1034" s="66">
        <v>0</v>
      </c>
      <c r="T1034" s="66">
        <v>0</v>
      </c>
      <c r="U1034" s="66">
        <v>1</v>
      </c>
      <c r="V1034" s="66">
        <v>0</v>
      </c>
      <c r="W1034" s="66">
        <v>0</v>
      </c>
      <c r="X1034" s="66">
        <v>0</v>
      </c>
      <c r="Y1034" s="66">
        <v>0</v>
      </c>
      <c r="Z1034" s="66">
        <v>0</v>
      </c>
      <c r="AA1034" s="66">
        <v>0</v>
      </c>
      <c r="AB1034" s="66">
        <v>0</v>
      </c>
      <c r="AC1034" s="66">
        <v>10</v>
      </c>
      <c r="AD1034" s="66">
        <v>0</v>
      </c>
      <c r="AE1034" s="66">
        <v>0</v>
      </c>
      <c r="AF1034" s="66">
        <v>0</v>
      </c>
      <c r="AG1034" s="66" t="str">
        <f>VLOOKUP(BHRAF201920[[#This Row],[OrgID]],'Practice Panel'!$A$14:$F$129,4,FALSE)</f>
        <v>Barking</v>
      </c>
      <c r="AH1034" s="66" t="str">
        <f>VLOOKUP(BHRAF201920[[#This Row],[OrgID]],'Practice Panel'!$A$14:$F$129,6,FALSE)</f>
        <v>North</v>
      </c>
    </row>
    <row r="1035" spans="1:34" x14ac:dyDescent="0.25">
      <c r="A1035" s="1" t="s">
        <v>369</v>
      </c>
      <c r="B1035" s="65">
        <v>44287</v>
      </c>
      <c r="C1035" s="65">
        <v>44299</v>
      </c>
      <c r="D1035" s="1" t="s">
        <v>254</v>
      </c>
      <c r="E1035" s="66">
        <v>2320</v>
      </c>
      <c r="F1035" s="66">
        <v>52</v>
      </c>
      <c r="G1035" s="66">
        <v>51</v>
      </c>
      <c r="H1035" s="1">
        <v>1</v>
      </c>
      <c r="I1035" s="66">
        <v>0</v>
      </c>
      <c r="J1035" s="66">
        <v>0</v>
      </c>
      <c r="K1035" s="66">
        <v>0</v>
      </c>
      <c r="L1035" s="66">
        <v>0</v>
      </c>
      <c r="M1035" s="66">
        <v>0</v>
      </c>
      <c r="N1035" s="66">
        <v>0</v>
      </c>
      <c r="O1035" s="66">
        <v>0</v>
      </c>
      <c r="P1035" s="66">
        <v>0</v>
      </c>
      <c r="Q1035" s="66">
        <v>0</v>
      </c>
      <c r="R1035" s="66">
        <v>0</v>
      </c>
      <c r="S1035" s="66">
        <v>0</v>
      </c>
      <c r="T1035" s="66">
        <v>0</v>
      </c>
      <c r="U1035" s="66">
        <v>1</v>
      </c>
      <c r="V1035" s="66">
        <v>0</v>
      </c>
      <c r="W1035" s="66">
        <v>0</v>
      </c>
      <c r="X1035" s="66">
        <v>0</v>
      </c>
      <c r="Y1035" s="66">
        <v>0</v>
      </c>
      <c r="Z1035" s="66">
        <v>0</v>
      </c>
      <c r="AA1035" s="66">
        <v>0</v>
      </c>
      <c r="AB1035" s="66">
        <v>0</v>
      </c>
      <c r="AC1035" s="66">
        <v>10</v>
      </c>
      <c r="AD1035" s="66">
        <v>0</v>
      </c>
      <c r="AE1035" s="66">
        <v>0</v>
      </c>
      <c r="AF1035" s="66">
        <v>0</v>
      </c>
      <c r="AG1035" s="66" t="str">
        <f>VLOOKUP(BHRAF201920[[#This Row],[OrgID]],'Practice Panel'!$A$14:$F$129,4,FALSE)</f>
        <v>Barking</v>
      </c>
      <c r="AH1035" s="66" t="str">
        <f>VLOOKUP(BHRAF201920[[#This Row],[OrgID]],'Practice Panel'!$A$14:$F$129,6,FALSE)</f>
        <v>West One</v>
      </c>
    </row>
    <row r="1036" spans="1:34" x14ac:dyDescent="0.25">
      <c r="A1036" s="1" t="s">
        <v>369</v>
      </c>
      <c r="B1036" s="65">
        <v>44287</v>
      </c>
      <c r="C1036" s="65">
        <v>44299</v>
      </c>
      <c r="D1036" s="1" t="s">
        <v>278</v>
      </c>
      <c r="E1036" s="66">
        <v>4930</v>
      </c>
      <c r="F1036" s="66">
        <v>176</v>
      </c>
      <c r="G1036" s="66">
        <v>172</v>
      </c>
      <c r="H1036" s="1">
        <v>4</v>
      </c>
      <c r="I1036" s="66">
        <v>0</v>
      </c>
      <c r="J1036" s="66">
        <v>0</v>
      </c>
      <c r="K1036" s="66">
        <v>0</v>
      </c>
      <c r="L1036" s="66">
        <v>0</v>
      </c>
      <c r="M1036" s="66">
        <v>0</v>
      </c>
      <c r="N1036" s="66">
        <v>0</v>
      </c>
      <c r="O1036" s="66">
        <v>0</v>
      </c>
      <c r="P1036" s="66">
        <v>0</v>
      </c>
      <c r="Q1036" s="66">
        <v>0</v>
      </c>
      <c r="R1036" s="66">
        <v>0</v>
      </c>
      <c r="S1036" s="66">
        <v>0</v>
      </c>
      <c r="T1036" s="66">
        <v>0</v>
      </c>
      <c r="U1036" s="66">
        <v>1</v>
      </c>
      <c r="V1036" s="66">
        <v>1</v>
      </c>
      <c r="W1036" s="66">
        <v>0</v>
      </c>
      <c r="X1036" s="66">
        <v>0</v>
      </c>
      <c r="Y1036" s="66">
        <v>0</v>
      </c>
      <c r="Z1036" s="66">
        <v>0</v>
      </c>
      <c r="AA1036" s="66">
        <v>0</v>
      </c>
      <c r="AB1036" s="66">
        <v>0</v>
      </c>
      <c r="AC1036" s="66">
        <v>21</v>
      </c>
      <c r="AD1036" s="66">
        <v>0</v>
      </c>
      <c r="AE1036" s="66">
        <v>1</v>
      </c>
      <c r="AF1036" s="66">
        <v>0</v>
      </c>
      <c r="AG1036" s="66" t="str">
        <f>VLOOKUP(BHRAF201920[[#This Row],[OrgID]],'Practice Panel'!$A$14:$F$129,4,FALSE)</f>
        <v>Barking</v>
      </c>
      <c r="AH1036" s="66" t="str">
        <f>VLOOKUP(BHRAF201920[[#This Row],[OrgID]],'Practice Panel'!$A$14:$F$129,6,FALSE)</f>
        <v>Central</v>
      </c>
    </row>
    <row r="1037" spans="1:34" x14ac:dyDescent="0.25">
      <c r="A1037" s="1" t="s">
        <v>369</v>
      </c>
      <c r="B1037" s="65">
        <v>44287</v>
      </c>
      <c r="C1037" s="65">
        <v>44299</v>
      </c>
      <c r="D1037" s="1" t="s">
        <v>234</v>
      </c>
      <c r="E1037" s="66">
        <v>3264</v>
      </c>
      <c r="F1037" s="66">
        <v>60</v>
      </c>
      <c r="G1037" s="66">
        <v>60</v>
      </c>
      <c r="H1037" s="1">
        <v>0</v>
      </c>
      <c r="I1037" s="66">
        <v>0</v>
      </c>
      <c r="J1037" s="66">
        <v>0</v>
      </c>
      <c r="K1037" s="66">
        <v>0</v>
      </c>
      <c r="L1037" s="66">
        <v>0</v>
      </c>
      <c r="M1037" s="66">
        <v>0</v>
      </c>
      <c r="N1037" s="66">
        <v>0</v>
      </c>
      <c r="O1037" s="66">
        <v>0</v>
      </c>
      <c r="P1037" s="66">
        <v>0</v>
      </c>
      <c r="Q1037" s="66">
        <v>0</v>
      </c>
      <c r="R1037" s="66">
        <v>0</v>
      </c>
      <c r="S1037" s="66">
        <v>0</v>
      </c>
      <c r="T1037" s="66">
        <v>0</v>
      </c>
      <c r="U1037" s="66">
        <v>1</v>
      </c>
      <c r="V1037" s="66">
        <v>0</v>
      </c>
      <c r="W1037" s="66">
        <v>0</v>
      </c>
      <c r="X1037" s="66">
        <v>0</v>
      </c>
      <c r="Y1037" s="66">
        <v>0</v>
      </c>
      <c r="Z1037" s="66">
        <v>0</v>
      </c>
      <c r="AA1037" s="66">
        <v>0</v>
      </c>
      <c r="AB1037" s="66">
        <v>0</v>
      </c>
      <c r="AC1037" s="66">
        <v>16</v>
      </c>
      <c r="AD1037" s="66">
        <v>0</v>
      </c>
      <c r="AE1037" s="66">
        <v>0</v>
      </c>
      <c r="AF1037" s="66">
        <v>0</v>
      </c>
      <c r="AG1037" s="66" t="str">
        <f>VLOOKUP(BHRAF201920[[#This Row],[OrgID]],'Practice Panel'!$A$14:$F$129,4,FALSE)</f>
        <v>Barking</v>
      </c>
      <c r="AH1037" s="66" t="str">
        <f>VLOOKUP(BHRAF201920[[#This Row],[OrgID]],'Practice Panel'!$A$14:$F$129,6,FALSE)</f>
        <v>West</v>
      </c>
    </row>
    <row r="1038" spans="1:34" x14ac:dyDescent="0.25">
      <c r="A1038" s="1" t="s">
        <v>369</v>
      </c>
      <c r="B1038" s="65">
        <v>44287</v>
      </c>
      <c r="C1038" s="65">
        <v>44299</v>
      </c>
      <c r="D1038" s="1" t="s">
        <v>336</v>
      </c>
      <c r="E1038" s="66">
        <v>4146</v>
      </c>
      <c r="F1038" s="66">
        <v>54</v>
      </c>
      <c r="G1038" s="66">
        <v>53</v>
      </c>
      <c r="H1038" s="1">
        <v>1</v>
      </c>
      <c r="I1038" s="66">
        <v>0</v>
      </c>
      <c r="J1038" s="66">
        <v>0</v>
      </c>
      <c r="K1038" s="66">
        <v>0</v>
      </c>
      <c r="L1038" s="66">
        <v>0</v>
      </c>
      <c r="M1038" s="66">
        <v>0</v>
      </c>
      <c r="N1038" s="66">
        <v>0</v>
      </c>
      <c r="O1038" s="66">
        <v>0</v>
      </c>
      <c r="P1038" s="66">
        <v>0</v>
      </c>
      <c r="Q1038" s="66">
        <v>0</v>
      </c>
      <c r="R1038" s="66">
        <v>0</v>
      </c>
      <c r="S1038" s="66">
        <v>0</v>
      </c>
      <c r="T1038" s="66">
        <v>0</v>
      </c>
      <c r="U1038" s="66">
        <v>5</v>
      </c>
      <c r="V1038" s="66">
        <v>0</v>
      </c>
      <c r="W1038" s="66">
        <v>0</v>
      </c>
      <c r="X1038" s="66">
        <v>0</v>
      </c>
      <c r="Y1038" s="66">
        <v>0</v>
      </c>
      <c r="Z1038" s="66">
        <v>0</v>
      </c>
      <c r="AA1038" s="66">
        <v>0</v>
      </c>
      <c r="AB1038" s="66">
        <v>0</v>
      </c>
      <c r="AC1038" s="66">
        <v>21</v>
      </c>
      <c r="AD1038" s="66">
        <v>0</v>
      </c>
      <c r="AE1038" s="66">
        <v>0</v>
      </c>
      <c r="AF1038" s="66">
        <v>0</v>
      </c>
      <c r="AG1038" s="66" t="str">
        <f>VLOOKUP(BHRAF201920[[#This Row],[OrgID]],'Practice Panel'!$A$14:$F$129,4,FALSE)</f>
        <v>Havering</v>
      </c>
      <c r="AH1038" s="66" t="str">
        <f>VLOOKUP(BHRAF201920[[#This Row],[OrgID]],'Practice Panel'!$A$14:$F$129,6,FALSE)</f>
        <v>Havering South</v>
      </c>
    </row>
    <row r="1039" spans="1:34" x14ac:dyDescent="0.25">
      <c r="A1039" s="1" t="s">
        <v>369</v>
      </c>
      <c r="B1039" s="65">
        <v>44287</v>
      </c>
      <c r="C1039" s="65">
        <v>44299</v>
      </c>
      <c r="D1039" s="1" t="s">
        <v>320</v>
      </c>
      <c r="E1039" s="66">
        <v>4834</v>
      </c>
      <c r="F1039" s="66">
        <v>48</v>
      </c>
      <c r="G1039" s="66">
        <v>44</v>
      </c>
      <c r="H1039" s="1">
        <v>4</v>
      </c>
      <c r="I1039" s="66">
        <v>1</v>
      </c>
      <c r="J1039" s="66">
        <v>0</v>
      </c>
      <c r="K1039" s="66">
        <v>0</v>
      </c>
      <c r="L1039" s="66">
        <v>0</v>
      </c>
      <c r="M1039" s="66">
        <v>0</v>
      </c>
      <c r="N1039" s="66">
        <v>0</v>
      </c>
      <c r="O1039" s="66">
        <v>0</v>
      </c>
      <c r="P1039" s="66">
        <v>0</v>
      </c>
      <c r="Q1039" s="66">
        <v>0</v>
      </c>
      <c r="R1039" s="66">
        <v>0</v>
      </c>
      <c r="S1039" s="66">
        <v>0</v>
      </c>
      <c r="T1039" s="66">
        <v>0</v>
      </c>
      <c r="U1039" s="66">
        <v>3</v>
      </c>
      <c r="V1039" s="66">
        <v>0</v>
      </c>
      <c r="W1039" s="66">
        <v>0</v>
      </c>
      <c r="X1039" s="66">
        <v>0</v>
      </c>
      <c r="Y1039" s="66">
        <v>0</v>
      </c>
      <c r="Z1039" s="66">
        <v>0</v>
      </c>
      <c r="AA1039" s="66">
        <v>0</v>
      </c>
      <c r="AB1039" s="66">
        <v>0</v>
      </c>
      <c r="AC1039" s="66">
        <v>39</v>
      </c>
      <c r="AD1039" s="66">
        <v>0</v>
      </c>
      <c r="AE1039" s="66">
        <v>0</v>
      </c>
      <c r="AF1039" s="66">
        <v>0</v>
      </c>
      <c r="AG1039" s="66" t="str">
        <f>VLOOKUP(BHRAF201920[[#This Row],[OrgID]],'Practice Panel'!$A$14:$F$129,4,FALSE)</f>
        <v>Havering</v>
      </c>
      <c r="AH1039" s="66" t="str">
        <f>VLOOKUP(BHRAF201920[[#This Row],[OrgID]],'Practice Panel'!$A$14:$F$129,6,FALSE)</f>
        <v>Havering North</v>
      </c>
    </row>
    <row r="1040" spans="1:34" x14ac:dyDescent="0.25">
      <c r="A1040" s="1" t="s">
        <v>369</v>
      </c>
      <c r="B1040" s="65">
        <v>44287</v>
      </c>
      <c r="C1040" s="65">
        <v>44299</v>
      </c>
      <c r="D1040" s="1" t="s">
        <v>338</v>
      </c>
      <c r="E1040" s="66">
        <v>6183</v>
      </c>
      <c r="F1040" s="66">
        <v>113</v>
      </c>
      <c r="G1040" s="66">
        <v>111</v>
      </c>
      <c r="H1040" s="1">
        <v>2</v>
      </c>
      <c r="I1040" s="66">
        <v>1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11</v>
      </c>
      <c r="V1040" s="66">
        <v>4</v>
      </c>
      <c r="W1040" s="66">
        <v>0</v>
      </c>
      <c r="X1040" s="66">
        <v>0</v>
      </c>
      <c r="Y1040" s="66">
        <v>0</v>
      </c>
      <c r="Z1040" s="66">
        <v>0</v>
      </c>
      <c r="AA1040" s="66">
        <v>0</v>
      </c>
      <c r="AB1040" s="66">
        <v>0</v>
      </c>
      <c r="AC1040" s="66">
        <v>44</v>
      </c>
      <c r="AD1040" s="66">
        <v>0</v>
      </c>
      <c r="AE1040" s="66">
        <v>4</v>
      </c>
      <c r="AF1040" s="66">
        <v>0</v>
      </c>
      <c r="AG1040" s="66" t="str">
        <f>VLOOKUP(BHRAF201920[[#This Row],[OrgID]],'Practice Panel'!$A$14:$F$129,4,FALSE)</f>
        <v>Havering</v>
      </c>
      <c r="AH1040" s="66" t="str">
        <f>VLOOKUP(BHRAF201920[[#This Row],[OrgID]],'Practice Panel'!$A$14:$F$129,6,FALSE)</f>
        <v>Havering South</v>
      </c>
    </row>
    <row r="1041" spans="1:34" x14ac:dyDescent="0.25">
      <c r="A1041" s="1" t="s">
        <v>369</v>
      </c>
      <c r="B1041" s="65">
        <v>44287</v>
      </c>
      <c r="C1041" s="65">
        <v>44299</v>
      </c>
      <c r="D1041" s="1" t="s">
        <v>306</v>
      </c>
      <c r="E1041" s="66">
        <v>3627</v>
      </c>
      <c r="F1041" s="66">
        <v>16</v>
      </c>
      <c r="G1041" s="66">
        <v>16</v>
      </c>
      <c r="H1041" s="1">
        <v>0</v>
      </c>
      <c r="I1041" s="66">
        <v>0</v>
      </c>
      <c r="J1041" s="66">
        <v>0</v>
      </c>
      <c r="K1041" s="66">
        <v>0</v>
      </c>
      <c r="L1041" s="66">
        <v>0</v>
      </c>
      <c r="M1041" s="66">
        <v>0</v>
      </c>
      <c r="N1041" s="66">
        <v>0</v>
      </c>
      <c r="O1041" s="66">
        <v>0</v>
      </c>
      <c r="P1041" s="66">
        <v>0</v>
      </c>
      <c r="Q1041" s="66">
        <v>0</v>
      </c>
      <c r="R1041" s="66">
        <v>0</v>
      </c>
      <c r="S1041" s="66">
        <v>0</v>
      </c>
      <c r="T1041" s="66">
        <v>0</v>
      </c>
      <c r="U1041" s="66">
        <v>3</v>
      </c>
      <c r="V1041" s="66">
        <v>0</v>
      </c>
      <c r="W1041" s="66">
        <v>0</v>
      </c>
      <c r="X1041" s="66">
        <v>0</v>
      </c>
      <c r="Y1041" s="66">
        <v>0</v>
      </c>
      <c r="Z1041" s="66">
        <v>0</v>
      </c>
      <c r="AA1041" s="66">
        <v>0</v>
      </c>
      <c r="AB1041" s="66">
        <v>0</v>
      </c>
      <c r="AC1041" s="66">
        <v>20</v>
      </c>
      <c r="AD1041" s="66">
        <v>0</v>
      </c>
      <c r="AE1041" s="66">
        <v>0</v>
      </c>
      <c r="AF1041" s="66">
        <v>0</v>
      </c>
      <c r="AG1041" s="66" t="str">
        <f>VLOOKUP(BHRAF201920[[#This Row],[OrgID]],'Practice Panel'!$A$14:$F$129,4,FALSE)</f>
        <v>Havering</v>
      </c>
      <c r="AH1041" s="66" t="str">
        <f>VLOOKUP(BHRAF201920[[#This Row],[OrgID]],'Practice Panel'!$A$14:$F$129,6,FALSE)</f>
        <v>Havering North</v>
      </c>
    </row>
    <row r="1042" spans="1:34" x14ac:dyDescent="0.25">
      <c r="A1042" s="1" t="s">
        <v>369</v>
      </c>
      <c r="B1042" s="65">
        <v>44287</v>
      </c>
      <c r="C1042" s="65">
        <v>44299</v>
      </c>
      <c r="D1042" s="1" t="s">
        <v>344</v>
      </c>
      <c r="E1042" s="66">
        <v>8983</v>
      </c>
      <c r="F1042" s="66">
        <v>184</v>
      </c>
      <c r="G1042" s="66">
        <v>184</v>
      </c>
      <c r="H1042" s="1">
        <v>0</v>
      </c>
      <c r="I1042" s="66">
        <v>0</v>
      </c>
      <c r="J1042" s="66">
        <v>0</v>
      </c>
      <c r="K1042" s="66">
        <v>0</v>
      </c>
      <c r="L1042" s="66">
        <v>0</v>
      </c>
      <c r="M1042" s="66">
        <v>0</v>
      </c>
      <c r="N1042" s="66">
        <v>0</v>
      </c>
      <c r="O1042" s="66">
        <v>0</v>
      </c>
      <c r="P1042" s="66">
        <v>0</v>
      </c>
      <c r="Q1042" s="66">
        <v>0</v>
      </c>
      <c r="R1042" s="66">
        <v>0</v>
      </c>
      <c r="S1042" s="66">
        <v>0</v>
      </c>
      <c r="T1042" s="66">
        <v>0</v>
      </c>
      <c r="U1042" s="66">
        <v>7</v>
      </c>
      <c r="V1042" s="66">
        <v>1</v>
      </c>
      <c r="W1042" s="66">
        <v>0</v>
      </c>
      <c r="X1042" s="66">
        <v>0</v>
      </c>
      <c r="Y1042" s="66">
        <v>0</v>
      </c>
      <c r="Z1042" s="66">
        <v>0</v>
      </c>
      <c r="AA1042" s="66">
        <v>0</v>
      </c>
      <c r="AB1042" s="66">
        <v>0</v>
      </c>
      <c r="AC1042" s="66">
        <v>37</v>
      </c>
      <c r="AD1042" s="66">
        <v>0</v>
      </c>
      <c r="AE1042" s="66">
        <v>1</v>
      </c>
      <c r="AF1042" s="66">
        <v>0</v>
      </c>
      <c r="AG1042" s="66" t="str">
        <f>VLOOKUP(BHRAF201920[[#This Row],[OrgID]],'Practice Panel'!$A$14:$F$129,4,FALSE)</f>
        <v>Havering</v>
      </c>
      <c r="AH1042" s="66" t="str">
        <f>VLOOKUP(BHRAF201920[[#This Row],[OrgID]],'Practice Panel'!$A$14:$F$129,6,FALSE)</f>
        <v>Havering South</v>
      </c>
    </row>
    <row r="1043" spans="1:34" x14ac:dyDescent="0.25">
      <c r="A1043" s="1" t="s">
        <v>369</v>
      </c>
      <c r="B1043" s="65">
        <v>44287</v>
      </c>
      <c r="C1043" s="65">
        <v>44299</v>
      </c>
      <c r="D1043" s="1" t="s">
        <v>326</v>
      </c>
      <c r="E1043" s="66">
        <v>5647</v>
      </c>
      <c r="F1043" s="66">
        <v>56</v>
      </c>
      <c r="G1043" s="66">
        <v>55</v>
      </c>
      <c r="H1043" s="1">
        <v>1</v>
      </c>
      <c r="I1043" s="66">
        <v>0</v>
      </c>
      <c r="J1043" s="66">
        <v>0</v>
      </c>
      <c r="K1043" s="66">
        <v>0</v>
      </c>
      <c r="L1043" s="66">
        <v>0</v>
      </c>
      <c r="M1043" s="66">
        <v>0</v>
      </c>
      <c r="N1043" s="66">
        <v>0</v>
      </c>
      <c r="O1043" s="66">
        <v>0</v>
      </c>
      <c r="P1043" s="66">
        <v>0</v>
      </c>
      <c r="Q1043" s="66">
        <v>0</v>
      </c>
      <c r="R1043" s="66">
        <v>0</v>
      </c>
      <c r="S1043" s="66">
        <v>0</v>
      </c>
      <c r="T1043" s="66">
        <v>0</v>
      </c>
      <c r="U1043" s="66">
        <v>2</v>
      </c>
      <c r="V1043" s="66">
        <v>0</v>
      </c>
      <c r="W1043" s="66">
        <v>0</v>
      </c>
      <c r="X1043" s="66">
        <v>0</v>
      </c>
      <c r="Y1043" s="66">
        <v>0</v>
      </c>
      <c r="Z1043" s="66">
        <v>0</v>
      </c>
      <c r="AA1043" s="66">
        <v>0</v>
      </c>
      <c r="AB1043" s="66">
        <v>0</v>
      </c>
      <c r="AC1043" s="66">
        <v>37</v>
      </c>
      <c r="AD1043" s="66">
        <v>0</v>
      </c>
      <c r="AE1043" s="66">
        <v>0</v>
      </c>
      <c r="AF1043" s="66">
        <v>0</v>
      </c>
      <c r="AG1043" s="66" t="str">
        <f>VLOOKUP(BHRAF201920[[#This Row],[OrgID]],'Practice Panel'!$A$14:$F$129,4,FALSE)</f>
        <v>Havering</v>
      </c>
      <c r="AH1043" s="66" t="str">
        <f>VLOOKUP(BHRAF201920[[#This Row],[OrgID]],'Practice Panel'!$A$14:$F$129,6,FALSE)</f>
        <v>Havering North</v>
      </c>
    </row>
    <row r="1044" spans="1:34" x14ac:dyDescent="0.25">
      <c r="A1044" s="1" t="s">
        <v>369</v>
      </c>
      <c r="B1044" s="65">
        <v>44287</v>
      </c>
      <c r="C1044" s="65">
        <v>44299</v>
      </c>
      <c r="D1044" s="1" t="s">
        <v>290</v>
      </c>
      <c r="E1044" s="66">
        <v>2819</v>
      </c>
      <c r="F1044" s="66">
        <v>75</v>
      </c>
      <c r="G1044" s="66">
        <v>74</v>
      </c>
      <c r="H1044" s="1">
        <v>1</v>
      </c>
      <c r="I1044" s="66">
        <v>0</v>
      </c>
      <c r="J1044" s="66">
        <v>0</v>
      </c>
      <c r="K1044" s="66">
        <v>0</v>
      </c>
      <c r="L1044" s="66">
        <v>0</v>
      </c>
      <c r="M1044" s="66">
        <v>0</v>
      </c>
      <c r="N1044" s="66">
        <v>0</v>
      </c>
      <c r="O1044" s="66">
        <v>0</v>
      </c>
      <c r="P1044" s="66">
        <v>0</v>
      </c>
      <c r="Q1044" s="66">
        <v>0</v>
      </c>
      <c r="R1044" s="66">
        <v>0</v>
      </c>
      <c r="S1044" s="66">
        <v>0</v>
      </c>
      <c r="T1044" s="66">
        <v>0</v>
      </c>
      <c r="U1044" s="66">
        <v>2</v>
      </c>
      <c r="V1044" s="66">
        <v>0</v>
      </c>
      <c r="W1044" s="66">
        <v>0</v>
      </c>
      <c r="X1044" s="66">
        <v>0</v>
      </c>
      <c r="Y1044" s="66">
        <v>0</v>
      </c>
      <c r="Z1044" s="66">
        <v>0</v>
      </c>
      <c r="AA1044" s="66">
        <v>0</v>
      </c>
      <c r="AB1044" s="66">
        <v>0</v>
      </c>
      <c r="AC1044" s="66">
        <v>7</v>
      </c>
      <c r="AD1044" s="66">
        <v>0</v>
      </c>
      <c r="AE1044" s="66">
        <v>0</v>
      </c>
      <c r="AF1044" s="66">
        <v>0</v>
      </c>
      <c r="AG1044" s="66" t="str">
        <f>VLOOKUP(BHRAF201920[[#This Row],[OrgID]],'Practice Panel'!$A$14:$F$129,4,FALSE)</f>
        <v>Havering</v>
      </c>
      <c r="AH1044" s="66" t="str">
        <f>VLOOKUP(BHRAF201920[[#This Row],[OrgID]],'Practice Panel'!$A$14:$F$129,6,FALSE)</f>
        <v>Havering Crest</v>
      </c>
    </row>
    <row r="1045" spans="1:34" x14ac:dyDescent="0.25">
      <c r="A1045" s="1" t="s">
        <v>369</v>
      </c>
      <c r="B1045" s="65">
        <v>44287</v>
      </c>
      <c r="C1045" s="65">
        <v>44299</v>
      </c>
      <c r="D1045" s="1" t="s">
        <v>312</v>
      </c>
      <c r="E1045" s="66">
        <v>827</v>
      </c>
      <c r="F1045" s="66">
        <v>25</v>
      </c>
      <c r="G1045" s="66">
        <v>24</v>
      </c>
      <c r="H1045" s="1">
        <v>1</v>
      </c>
      <c r="I1045" s="66">
        <v>1</v>
      </c>
      <c r="J1045" s="66">
        <v>0</v>
      </c>
      <c r="K1045" s="66">
        <v>0</v>
      </c>
      <c r="L1045" s="66">
        <v>0</v>
      </c>
      <c r="M1045" s="66">
        <v>0</v>
      </c>
      <c r="N1045" s="66">
        <v>0</v>
      </c>
      <c r="O1045" s="66">
        <v>0</v>
      </c>
      <c r="P1045" s="66">
        <v>0</v>
      </c>
      <c r="Q1045" s="66">
        <v>0</v>
      </c>
      <c r="R1045" s="66">
        <v>0</v>
      </c>
      <c r="S1045" s="66">
        <v>0</v>
      </c>
      <c r="T1045" s="66">
        <v>0</v>
      </c>
      <c r="U1045" s="66">
        <v>2</v>
      </c>
      <c r="V1045" s="66">
        <v>0</v>
      </c>
      <c r="W1045" s="66">
        <v>0</v>
      </c>
      <c r="X1045" s="66">
        <v>0</v>
      </c>
      <c r="Y1045" s="66">
        <v>0</v>
      </c>
      <c r="Z1045" s="66">
        <v>0</v>
      </c>
      <c r="AA1045" s="66">
        <v>0</v>
      </c>
      <c r="AB1045" s="66">
        <v>0</v>
      </c>
      <c r="AC1045" s="66">
        <v>5</v>
      </c>
      <c r="AD1045" s="66">
        <v>0</v>
      </c>
      <c r="AE1045" s="66">
        <v>0</v>
      </c>
      <c r="AF1045" s="66">
        <v>0</v>
      </c>
      <c r="AG1045" s="66" t="str">
        <f>VLOOKUP(BHRAF201920[[#This Row],[OrgID]],'Practice Panel'!$A$14:$F$129,4,FALSE)</f>
        <v>Havering</v>
      </c>
      <c r="AH1045" s="66" t="str">
        <f>VLOOKUP(BHRAF201920[[#This Row],[OrgID]],'Practice Panel'!$A$14:$F$129,6,FALSE)</f>
        <v>Havering North</v>
      </c>
    </row>
    <row r="1046" spans="1:34" x14ac:dyDescent="0.25">
      <c r="A1046" s="1" t="s">
        <v>369</v>
      </c>
      <c r="B1046" s="65">
        <v>44287</v>
      </c>
      <c r="C1046" s="65">
        <v>44299</v>
      </c>
      <c r="D1046" s="1" t="s">
        <v>28</v>
      </c>
      <c r="E1046" s="66">
        <v>3173</v>
      </c>
      <c r="F1046" s="66">
        <v>75</v>
      </c>
      <c r="G1046" s="66">
        <v>74</v>
      </c>
      <c r="H1046" s="1">
        <v>1</v>
      </c>
      <c r="I1046" s="66">
        <v>0</v>
      </c>
      <c r="J1046" s="66">
        <v>0</v>
      </c>
      <c r="K1046" s="66">
        <v>0</v>
      </c>
      <c r="L1046" s="66">
        <v>0</v>
      </c>
      <c r="M1046" s="66">
        <v>0</v>
      </c>
      <c r="N1046" s="66">
        <v>0</v>
      </c>
      <c r="O1046" s="66">
        <v>0</v>
      </c>
      <c r="P1046" s="66">
        <v>0</v>
      </c>
      <c r="Q1046" s="66">
        <v>0</v>
      </c>
      <c r="R1046" s="66">
        <v>0</v>
      </c>
      <c r="S1046" s="66">
        <v>0</v>
      </c>
      <c r="T1046" s="66">
        <v>0</v>
      </c>
      <c r="U1046" s="66">
        <v>1</v>
      </c>
      <c r="V1046" s="66">
        <v>0</v>
      </c>
      <c r="W1046" s="66">
        <v>0</v>
      </c>
      <c r="X1046" s="66">
        <v>0</v>
      </c>
      <c r="Y1046" s="66">
        <v>0</v>
      </c>
      <c r="Z1046" s="66">
        <v>0</v>
      </c>
      <c r="AA1046" s="66">
        <v>0</v>
      </c>
      <c r="AB1046" s="66">
        <v>0</v>
      </c>
      <c r="AC1046" s="66">
        <v>9</v>
      </c>
      <c r="AD1046" s="66">
        <v>0</v>
      </c>
      <c r="AE1046" s="66">
        <v>0</v>
      </c>
      <c r="AF1046" s="66">
        <v>0</v>
      </c>
      <c r="AG1046" s="66" t="str">
        <f>VLOOKUP(BHRAF201920[[#This Row],[OrgID]],'Practice Panel'!$A$14:$F$129,4,FALSE)</f>
        <v>Redbridge</v>
      </c>
      <c r="AH1046" s="66" t="str">
        <f>VLOOKUP(BHRAF201920[[#This Row],[OrgID]],'Practice Panel'!$A$14:$F$129,6,FALSE)</f>
        <v>Cranbrook</v>
      </c>
    </row>
    <row r="1047" spans="1:34" x14ac:dyDescent="0.25">
      <c r="A1047" s="1" t="s">
        <v>369</v>
      </c>
      <c r="B1047" s="65">
        <v>44287</v>
      </c>
      <c r="C1047" s="65">
        <v>44299</v>
      </c>
      <c r="D1047" s="1" t="s">
        <v>272</v>
      </c>
      <c r="E1047" s="66">
        <v>745</v>
      </c>
      <c r="F1047" s="66">
        <v>21</v>
      </c>
      <c r="G1047" s="66">
        <v>21</v>
      </c>
      <c r="H1047" s="1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1</v>
      </c>
      <c r="V1047" s="66">
        <v>0</v>
      </c>
      <c r="W1047" s="66">
        <v>0</v>
      </c>
      <c r="X1047" s="66">
        <v>0</v>
      </c>
      <c r="Y1047" s="66">
        <v>0</v>
      </c>
      <c r="Z1047" s="66">
        <v>0</v>
      </c>
      <c r="AA1047" s="66">
        <v>0</v>
      </c>
      <c r="AB1047" s="66">
        <v>0</v>
      </c>
      <c r="AC1047" s="66">
        <v>1</v>
      </c>
      <c r="AD1047" s="66">
        <v>0</v>
      </c>
      <c r="AE1047" s="66">
        <v>0</v>
      </c>
      <c r="AF1047" s="66">
        <v>0</v>
      </c>
      <c r="AG1047" s="66" t="str">
        <f>VLOOKUP(BHRAF201920[[#This Row],[OrgID]],'Practice Panel'!$A$14:$F$129,4,FALSE)</f>
        <v>Barking</v>
      </c>
      <c r="AH1047" s="66" t="str">
        <f>VLOOKUP(BHRAF201920[[#This Row],[OrgID]],'Practice Panel'!$A$14:$F$129,6,FALSE)</f>
        <v>North</v>
      </c>
    </row>
    <row r="1048" spans="1:34" x14ac:dyDescent="0.25">
      <c r="A1048" s="1" t="s">
        <v>369</v>
      </c>
      <c r="B1048" s="65">
        <v>44287</v>
      </c>
      <c r="C1048" s="65">
        <v>44299</v>
      </c>
      <c r="D1048" s="1" t="s">
        <v>100</v>
      </c>
      <c r="E1048" s="66">
        <v>7494</v>
      </c>
      <c r="F1048" s="66">
        <v>53</v>
      </c>
      <c r="G1048" s="66">
        <v>53</v>
      </c>
      <c r="H1048" s="1">
        <v>0</v>
      </c>
      <c r="I1048" s="66">
        <v>0</v>
      </c>
      <c r="J1048" s="66">
        <v>0</v>
      </c>
      <c r="K1048" s="66">
        <v>0</v>
      </c>
      <c r="L1048" s="66">
        <v>0</v>
      </c>
      <c r="M1048" s="66">
        <v>0</v>
      </c>
      <c r="N1048" s="66">
        <v>0</v>
      </c>
      <c r="O1048" s="66">
        <v>0</v>
      </c>
      <c r="P1048" s="66">
        <v>0</v>
      </c>
      <c r="Q1048" s="66">
        <v>0</v>
      </c>
      <c r="R1048" s="66">
        <v>0</v>
      </c>
      <c r="S1048" s="66">
        <v>0</v>
      </c>
      <c r="T1048" s="66">
        <v>0</v>
      </c>
      <c r="U1048" s="66">
        <v>5</v>
      </c>
      <c r="V1048" s="66">
        <v>0</v>
      </c>
      <c r="W1048" s="66">
        <v>0</v>
      </c>
      <c r="X1048" s="66">
        <v>0</v>
      </c>
      <c r="Y1048" s="66">
        <v>0</v>
      </c>
      <c r="Z1048" s="66">
        <v>0</v>
      </c>
      <c r="AA1048" s="66">
        <v>0</v>
      </c>
      <c r="AB1048" s="66">
        <v>0</v>
      </c>
      <c r="AC1048" s="66">
        <v>11</v>
      </c>
      <c r="AD1048" s="66">
        <v>0</v>
      </c>
      <c r="AE1048" s="66">
        <v>0</v>
      </c>
      <c r="AF1048" s="66">
        <v>0</v>
      </c>
      <c r="AG1048" s="66" t="str">
        <f>VLOOKUP(BHRAF201920[[#This Row],[OrgID]],'Practice Panel'!$A$14:$F$129,4,FALSE)</f>
        <v>Redbridge</v>
      </c>
      <c r="AH1048" s="66" t="str">
        <f>VLOOKUP(BHRAF201920[[#This Row],[OrgID]],'Practice Panel'!$A$14:$F$129,6,FALSE)</f>
        <v>Loxford</v>
      </c>
    </row>
    <row r="1049" spans="1:34" x14ac:dyDescent="0.25">
      <c r="A1049" s="1" t="s">
        <v>369</v>
      </c>
      <c r="B1049" s="65">
        <v>44287</v>
      </c>
      <c r="C1049" s="65">
        <v>44299</v>
      </c>
      <c r="D1049" s="1" t="s">
        <v>256</v>
      </c>
      <c r="E1049" s="66">
        <v>583</v>
      </c>
      <c r="F1049" s="66">
        <v>173</v>
      </c>
      <c r="G1049" s="66">
        <v>163</v>
      </c>
      <c r="H1049" s="1">
        <v>10</v>
      </c>
      <c r="I1049" s="66">
        <v>1</v>
      </c>
      <c r="J1049" s="66">
        <v>0</v>
      </c>
      <c r="K1049" s="66">
        <v>0</v>
      </c>
      <c r="L1049" s="66">
        <v>0</v>
      </c>
      <c r="M1049" s="66">
        <v>0</v>
      </c>
      <c r="N1049" s="66">
        <v>0</v>
      </c>
      <c r="O1049" s="66">
        <v>0</v>
      </c>
      <c r="P1049" s="66">
        <v>0</v>
      </c>
      <c r="Q1049" s="66">
        <v>0</v>
      </c>
      <c r="R1049" s="66">
        <v>0</v>
      </c>
      <c r="S1049" s="66">
        <v>0</v>
      </c>
      <c r="T1049" s="66">
        <v>0</v>
      </c>
      <c r="U1049" s="66">
        <v>1</v>
      </c>
      <c r="V1049" s="66">
        <v>0</v>
      </c>
      <c r="W1049" s="66">
        <v>0</v>
      </c>
      <c r="X1049" s="66">
        <v>0</v>
      </c>
      <c r="Y1049" s="66">
        <v>0</v>
      </c>
      <c r="Z1049" s="66">
        <v>0</v>
      </c>
      <c r="AA1049" s="66">
        <v>0</v>
      </c>
      <c r="AB1049" s="66">
        <v>0</v>
      </c>
      <c r="AC1049" s="66">
        <v>15</v>
      </c>
      <c r="AD1049" s="66">
        <v>0</v>
      </c>
      <c r="AE1049" s="66">
        <v>0</v>
      </c>
      <c r="AF1049" s="66">
        <v>0</v>
      </c>
      <c r="AG1049" s="66" t="str">
        <f>VLOOKUP(BHRAF201920[[#This Row],[OrgID]],'Practice Panel'!$A$14:$F$129,4,FALSE)</f>
        <v>Barking</v>
      </c>
      <c r="AH1049" s="66" t="str">
        <f>VLOOKUP(BHRAF201920[[#This Row],[OrgID]],'Practice Panel'!$A$14:$F$129,6,FALSE)</f>
        <v>West One</v>
      </c>
    </row>
    <row r="1050" spans="1:34" x14ac:dyDescent="0.25">
      <c r="A1050" s="1" t="s">
        <v>369</v>
      </c>
      <c r="B1050" s="65">
        <v>44287</v>
      </c>
      <c r="C1050" s="65">
        <v>44299</v>
      </c>
      <c r="D1050" s="1" t="s">
        <v>47</v>
      </c>
      <c r="E1050" s="66">
        <v>1117</v>
      </c>
      <c r="F1050" s="66">
        <v>10</v>
      </c>
      <c r="G1050" s="66">
        <v>10</v>
      </c>
      <c r="H1050" s="1">
        <v>0</v>
      </c>
      <c r="I1050" s="66">
        <v>0</v>
      </c>
      <c r="J1050" s="66">
        <v>0</v>
      </c>
      <c r="K1050" s="66">
        <v>0</v>
      </c>
      <c r="L1050" s="66">
        <v>0</v>
      </c>
      <c r="M1050" s="66">
        <v>0</v>
      </c>
      <c r="N1050" s="66">
        <v>0</v>
      </c>
      <c r="O1050" s="66">
        <v>0</v>
      </c>
      <c r="P1050" s="66">
        <v>0</v>
      </c>
      <c r="Q1050" s="66">
        <v>0</v>
      </c>
      <c r="R1050" s="66">
        <v>0</v>
      </c>
      <c r="S1050" s="66">
        <v>0</v>
      </c>
      <c r="T1050" s="66">
        <v>0</v>
      </c>
      <c r="U1050" s="66">
        <v>1</v>
      </c>
      <c r="V1050" s="66">
        <v>0</v>
      </c>
      <c r="W1050" s="66">
        <v>0</v>
      </c>
      <c r="X1050" s="66">
        <v>0</v>
      </c>
      <c r="Y1050" s="66">
        <v>0</v>
      </c>
      <c r="Z1050" s="66">
        <v>0</v>
      </c>
      <c r="AA1050" s="66">
        <v>0</v>
      </c>
      <c r="AB1050" s="66">
        <v>0</v>
      </c>
      <c r="AC1050" s="66">
        <v>5</v>
      </c>
      <c r="AD1050" s="66">
        <v>0</v>
      </c>
      <c r="AE1050" s="66">
        <v>0</v>
      </c>
      <c r="AF1050" s="66">
        <v>0</v>
      </c>
      <c r="AG1050" s="66" t="str">
        <f>VLOOKUP(BHRAF201920[[#This Row],[OrgID]],'Practice Panel'!$A$14:$F$129,4,FALSE)</f>
        <v>Redbridge</v>
      </c>
      <c r="AH1050" s="66" t="str">
        <f>VLOOKUP(BHRAF201920[[#This Row],[OrgID]],'Practice Panel'!$A$14:$F$129,6,FALSE)</f>
        <v>Fairlop</v>
      </c>
    </row>
    <row r="1051" spans="1:34" x14ac:dyDescent="0.25">
      <c r="A1051" s="1" t="s">
        <v>369</v>
      </c>
      <c r="B1051" s="65">
        <v>44287</v>
      </c>
      <c r="C1051" s="65">
        <v>44299</v>
      </c>
      <c r="D1051" s="1" t="s">
        <v>108</v>
      </c>
      <c r="E1051" s="66">
        <v>1074</v>
      </c>
      <c r="F1051" s="66">
        <v>11</v>
      </c>
      <c r="G1051" s="66">
        <v>11</v>
      </c>
      <c r="H1051" s="1">
        <v>0</v>
      </c>
      <c r="I1051" s="66">
        <v>0</v>
      </c>
      <c r="J1051" s="66">
        <v>0</v>
      </c>
      <c r="K1051" s="66">
        <v>0</v>
      </c>
      <c r="L1051" s="66">
        <v>0</v>
      </c>
      <c r="M1051" s="66">
        <v>0</v>
      </c>
      <c r="N1051" s="66">
        <v>0</v>
      </c>
      <c r="O1051" s="66">
        <v>0</v>
      </c>
      <c r="P1051" s="66">
        <v>0</v>
      </c>
      <c r="Q1051" s="66">
        <v>0</v>
      </c>
      <c r="R1051" s="66">
        <v>0</v>
      </c>
      <c r="S1051" s="66">
        <v>0</v>
      </c>
      <c r="T1051" s="66">
        <v>0</v>
      </c>
      <c r="U1051" s="66">
        <v>1</v>
      </c>
      <c r="V1051" s="66">
        <v>0</v>
      </c>
      <c r="W1051" s="66">
        <v>0</v>
      </c>
      <c r="X1051" s="66">
        <v>0</v>
      </c>
      <c r="Y1051" s="66">
        <v>0</v>
      </c>
      <c r="Z1051" s="66">
        <v>0</v>
      </c>
      <c r="AA1051" s="66">
        <v>0</v>
      </c>
      <c r="AB1051" s="66">
        <v>0</v>
      </c>
      <c r="AC1051" s="66">
        <v>5</v>
      </c>
      <c r="AD1051" s="66">
        <v>0</v>
      </c>
      <c r="AE1051" s="66">
        <v>0</v>
      </c>
      <c r="AF1051" s="66">
        <v>0</v>
      </c>
      <c r="AG1051" s="66" t="str">
        <f>VLOOKUP(BHRAF201920[[#This Row],[OrgID]],'Practice Panel'!$A$14:$F$129,4,FALSE)</f>
        <v>Redbridge</v>
      </c>
      <c r="AH1051" s="66" t="str">
        <f>VLOOKUP(BHRAF201920[[#This Row],[OrgID]],'Practice Panel'!$A$14:$F$129,6,FALSE)</f>
        <v>Fairlop</v>
      </c>
    </row>
    <row r="1052" spans="1:34" x14ac:dyDescent="0.25">
      <c r="A1052" s="1" t="s">
        <v>369</v>
      </c>
      <c r="B1052" s="65">
        <v>44287</v>
      </c>
      <c r="C1052" s="65">
        <v>44299</v>
      </c>
      <c r="D1052" s="1" t="s">
        <v>294</v>
      </c>
      <c r="E1052" s="66">
        <v>2561</v>
      </c>
      <c r="F1052" s="66">
        <v>93</v>
      </c>
      <c r="G1052" s="66">
        <v>93</v>
      </c>
      <c r="H1052" s="1">
        <v>0</v>
      </c>
      <c r="I1052" s="66">
        <v>0</v>
      </c>
      <c r="J1052" s="66">
        <v>0</v>
      </c>
      <c r="K1052" s="66">
        <v>0</v>
      </c>
      <c r="L1052" s="66">
        <v>0</v>
      </c>
      <c r="M1052" s="66">
        <v>0</v>
      </c>
      <c r="N1052" s="66">
        <v>0</v>
      </c>
      <c r="O1052" s="66">
        <v>0</v>
      </c>
      <c r="P1052" s="66">
        <v>0</v>
      </c>
      <c r="Q1052" s="66">
        <v>0</v>
      </c>
      <c r="R1052" s="66">
        <v>0</v>
      </c>
      <c r="S1052" s="66">
        <v>0</v>
      </c>
      <c r="T1052" s="66">
        <v>0</v>
      </c>
      <c r="U1052" s="66">
        <v>2</v>
      </c>
      <c r="V1052" s="66">
        <v>0</v>
      </c>
      <c r="W1052" s="66">
        <v>0</v>
      </c>
      <c r="X1052" s="66">
        <v>0</v>
      </c>
      <c r="Y1052" s="66">
        <v>0</v>
      </c>
      <c r="Z1052" s="66">
        <v>0</v>
      </c>
      <c r="AA1052" s="66">
        <v>0</v>
      </c>
      <c r="AB1052" s="66">
        <v>0</v>
      </c>
      <c r="AC1052" s="66">
        <v>10</v>
      </c>
      <c r="AD1052" s="66">
        <v>0</v>
      </c>
      <c r="AE1052" s="66">
        <v>0</v>
      </c>
      <c r="AF1052" s="66">
        <v>0</v>
      </c>
      <c r="AG1052" s="66" t="str">
        <f>VLOOKUP(BHRAF201920[[#This Row],[OrgID]],'Practice Panel'!$A$14:$F$129,4,FALSE)</f>
        <v>Havering</v>
      </c>
      <c r="AH1052" s="66" t="str">
        <f>VLOOKUP(BHRAF201920[[#This Row],[OrgID]],'Practice Panel'!$A$14:$F$129,6,FALSE)</f>
        <v>Havering Crest</v>
      </c>
    </row>
    <row r="1053" spans="1:34" x14ac:dyDescent="0.25">
      <c r="A1053" s="1" t="s">
        <v>369</v>
      </c>
      <c r="B1053" s="65">
        <v>44287</v>
      </c>
      <c r="C1053" s="65">
        <v>44299</v>
      </c>
      <c r="D1053" s="1" t="s">
        <v>224</v>
      </c>
      <c r="E1053" s="66">
        <v>1946</v>
      </c>
      <c r="F1053" s="66">
        <v>33</v>
      </c>
      <c r="G1053" s="66">
        <v>33</v>
      </c>
      <c r="H1053" s="1">
        <v>0</v>
      </c>
      <c r="I1053" s="66">
        <v>0</v>
      </c>
      <c r="J1053" s="66">
        <v>0</v>
      </c>
      <c r="K1053" s="66">
        <v>0</v>
      </c>
      <c r="L1053" s="66">
        <v>0</v>
      </c>
      <c r="M1053" s="66">
        <v>0</v>
      </c>
      <c r="N1053" s="66">
        <v>0</v>
      </c>
      <c r="O1053" s="66">
        <v>0</v>
      </c>
      <c r="P1053" s="66">
        <v>0</v>
      </c>
      <c r="Q1053" s="66">
        <v>0</v>
      </c>
      <c r="R1053" s="66">
        <v>0</v>
      </c>
      <c r="S1053" s="66">
        <v>0</v>
      </c>
      <c r="T1053" s="66">
        <v>0</v>
      </c>
      <c r="U1053" s="66">
        <v>1</v>
      </c>
      <c r="V1053" s="66">
        <v>0</v>
      </c>
      <c r="W1053" s="66">
        <v>0</v>
      </c>
      <c r="X1053" s="66">
        <v>0</v>
      </c>
      <c r="Y1053" s="66">
        <v>0</v>
      </c>
      <c r="Z1053" s="66">
        <v>0</v>
      </c>
      <c r="AA1053" s="66">
        <v>0</v>
      </c>
      <c r="AB1053" s="66">
        <v>0</v>
      </c>
      <c r="AC1053" s="66">
        <v>14</v>
      </c>
      <c r="AD1053" s="66">
        <v>0</v>
      </c>
      <c r="AE1053" s="66">
        <v>0</v>
      </c>
      <c r="AF1053" s="66">
        <v>0</v>
      </c>
      <c r="AG1053" s="66" t="str">
        <f>VLOOKUP(BHRAF201920[[#This Row],[OrgID]],'Practice Panel'!$A$14:$F$129,4,FALSE)</f>
        <v>Barking</v>
      </c>
      <c r="AH1053" s="66" t="str">
        <f>VLOOKUP(BHRAF201920[[#This Row],[OrgID]],'Practice Panel'!$A$14:$F$129,6,FALSE)</f>
        <v>East One</v>
      </c>
    </row>
    <row r="1054" spans="1:34" x14ac:dyDescent="0.25">
      <c r="A1054" s="1" t="s">
        <v>369</v>
      </c>
      <c r="B1054" s="65">
        <v>44287</v>
      </c>
      <c r="C1054" s="65">
        <v>44299</v>
      </c>
      <c r="D1054" s="1" t="s">
        <v>97</v>
      </c>
      <c r="E1054" s="66">
        <v>5356</v>
      </c>
      <c r="F1054" s="66">
        <v>43</v>
      </c>
      <c r="G1054" s="66">
        <v>43</v>
      </c>
      <c r="H1054" s="1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2</v>
      </c>
      <c r="V1054" s="66">
        <v>0</v>
      </c>
      <c r="W1054" s="66">
        <v>0</v>
      </c>
      <c r="X1054" s="66">
        <v>0</v>
      </c>
      <c r="Y1054" s="66">
        <v>0</v>
      </c>
      <c r="Z1054" s="66">
        <v>0</v>
      </c>
      <c r="AA1054" s="66">
        <v>0</v>
      </c>
      <c r="AB1054" s="66">
        <v>0</v>
      </c>
      <c r="AC1054" s="66">
        <v>15</v>
      </c>
      <c r="AD1054" s="66">
        <v>0</v>
      </c>
      <c r="AE1054" s="66">
        <v>0</v>
      </c>
      <c r="AF1054" s="66">
        <v>0</v>
      </c>
      <c r="AG1054" s="66" t="str">
        <f>VLOOKUP(BHRAF201920[[#This Row],[OrgID]],'Practice Panel'!$A$14:$F$129,4,FALSE)</f>
        <v>Redbridge</v>
      </c>
      <c r="AH1054" s="66" t="str">
        <f>VLOOKUP(BHRAF201920[[#This Row],[OrgID]],'Practice Panel'!$A$14:$F$129,6,FALSE)</f>
        <v>Loxford</v>
      </c>
    </row>
    <row r="1055" spans="1:34" x14ac:dyDescent="0.25">
      <c r="A1055" s="1" t="s">
        <v>369</v>
      </c>
      <c r="B1055" s="65">
        <v>44287</v>
      </c>
      <c r="C1055" s="65">
        <v>44299</v>
      </c>
      <c r="D1055" s="1" t="s">
        <v>89</v>
      </c>
      <c r="E1055" s="66">
        <v>1316</v>
      </c>
      <c r="F1055" s="66">
        <v>48</v>
      </c>
      <c r="G1055" s="66">
        <v>48</v>
      </c>
      <c r="H1055" s="1">
        <v>0</v>
      </c>
      <c r="I1055" s="66">
        <v>0</v>
      </c>
      <c r="J1055" s="66">
        <v>0</v>
      </c>
      <c r="K1055" s="66">
        <v>0</v>
      </c>
      <c r="L1055" s="66">
        <v>0</v>
      </c>
      <c r="M1055" s="66">
        <v>0</v>
      </c>
      <c r="N1055" s="66">
        <v>0</v>
      </c>
      <c r="O1055" s="66">
        <v>0</v>
      </c>
      <c r="P1055" s="66">
        <v>0</v>
      </c>
      <c r="Q1055" s="66">
        <v>0</v>
      </c>
      <c r="R1055" s="66">
        <v>0</v>
      </c>
      <c r="S1055" s="66">
        <v>0</v>
      </c>
      <c r="T1055" s="66">
        <v>0</v>
      </c>
      <c r="U1055" s="66">
        <v>1</v>
      </c>
      <c r="V1055" s="66">
        <v>0</v>
      </c>
      <c r="W1055" s="66">
        <v>0</v>
      </c>
      <c r="X1055" s="66">
        <v>0</v>
      </c>
      <c r="Y1055" s="66">
        <v>0</v>
      </c>
      <c r="Z1055" s="66">
        <v>0</v>
      </c>
      <c r="AA1055" s="66">
        <v>0</v>
      </c>
      <c r="AB1055" s="66">
        <v>0</v>
      </c>
      <c r="AC1055" s="66">
        <v>11</v>
      </c>
      <c r="AD1055" s="66">
        <v>0</v>
      </c>
      <c r="AE1055" s="66">
        <v>0</v>
      </c>
      <c r="AF1055" s="66">
        <v>0</v>
      </c>
      <c r="AG1055" s="66" t="str">
        <f>VLOOKUP(BHRAF201920[[#This Row],[OrgID]],'Practice Panel'!$A$14:$F$129,4,FALSE)</f>
        <v>Redbridge</v>
      </c>
      <c r="AH1055" s="66" t="str">
        <f>VLOOKUP(BHRAF201920[[#This Row],[OrgID]],'Practice Panel'!$A$14:$F$129,6,FALSE)</f>
        <v>Wanstead &amp; Woodford</v>
      </c>
    </row>
    <row r="1056" spans="1:34" x14ac:dyDescent="0.25">
      <c r="A1056" s="1" t="s">
        <v>369</v>
      </c>
      <c r="B1056" s="65">
        <v>44256</v>
      </c>
      <c r="C1056" s="65">
        <v>44267</v>
      </c>
      <c r="D1056" s="1" t="s">
        <v>272</v>
      </c>
      <c r="E1056" s="66">
        <v>741</v>
      </c>
      <c r="F1056" s="66">
        <v>20</v>
      </c>
      <c r="G1056" s="66">
        <v>20</v>
      </c>
      <c r="H1056" s="1">
        <v>0</v>
      </c>
      <c r="I1056" s="66">
        <v>0</v>
      </c>
      <c r="J1056" s="66">
        <v>0</v>
      </c>
      <c r="K1056" s="66">
        <v>0</v>
      </c>
      <c r="L1056" s="66">
        <v>0</v>
      </c>
      <c r="M1056" s="66">
        <v>0</v>
      </c>
      <c r="N1056" s="66">
        <v>0</v>
      </c>
      <c r="O1056" s="66">
        <v>0</v>
      </c>
      <c r="P1056" s="66">
        <v>0</v>
      </c>
      <c r="Q1056" s="66">
        <v>0</v>
      </c>
      <c r="R1056" s="66">
        <v>0</v>
      </c>
      <c r="S1056" s="66">
        <v>0</v>
      </c>
      <c r="T1056" s="66">
        <v>0</v>
      </c>
      <c r="U1056" s="66">
        <v>1</v>
      </c>
      <c r="V1056" s="66">
        <v>0</v>
      </c>
      <c r="W1056" s="66">
        <v>0</v>
      </c>
      <c r="X1056" s="66">
        <v>0</v>
      </c>
      <c r="Y1056" s="66">
        <v>0</v>
      </c>
      <c r="Z1056" s="66">
        <v>0</v>
      </c>
      <c r="AA1056" s="66">
        <v>0</v>
      </c>
      <c r="AB1056" s="66">
        <v>0</v>
      </c>
      <c r="AC1056" s="66">
        <v>1</v>
      </c>
      <c r="AD1056" s="66">
        <v>0</v>
      </c>
      <c r="AE1056" s="66">
        <v>0</v>
      </c>
      <c r="AF1056" s="66">
        <v>0</v>
      </c>
      <c r="AG1056" s="66" t="str">
        <f>VLOOKUP(BHRAF201920[[#This Row],[OrgID]],'Practice Panel'!$A$14:$F$129,4,FALSE)</f>
        <v>Barking</v>
      </c>
      <c r="AH1056" s="66" t="str">
        <f>VLOOKUP(BHRAF201920[[#This Row],[OrgID]],'Practice Panel'!$A$14:$F$129,6,FALSE)</f>
        <v>North</v>
      </c>
    </row>
    <row r="1057" spans="1:34" x14ac:dyDescent="0.25">
      <c r="A1057" s="1" t="s">
        <v>369</v>
      </c>
      <c r="B1057" s="65">
        <v>44256</v>
      </c>
      <c r="C1057" s="65">
        <v>44267</v>
      </c>
      <c r="D1057" s="1" t="s">
        <v>290</v>
      </c>
      <c r="E1057" s="66">
        <v>2808</v>
      </c>
      <c r="F1057" s="66">
        <v>69</v>
      </c>
      <c r="G1057" s="66">
        <v>68</v>
      </c>
      <c r="H1057" s="1">
        <v>1</v>
      </c>
      <c r="I1057" s="66">
        <v>0</v>
      </c>
      <c r="J1057" s="66">
        <v>0</v>
      </c>
      <c r="K1057" s="66">
        <v>0</v>
      </c>
      <c r="L1057" s="66">
        <v>0</v>
      </c>
      <c r="M1057" s="66">
        <v>0</v>
      </c>
      <c r="N1057" s="66">
        <v>0</v>
      </c>
      <c r="O1057" s="66">
        <v>0</v>
      </c>
      <c r="P1057" s="66">
        <v>0</v>
      </c>
      <c r="Q1057" s="66">
        <v>0</v>
      </c>
      <c r="R1057" s="66">
        <v>0</v>
      </c>
      <c r="S1057" s="66">
        <v>0</v>
      </c>
      <c r="T1057" s="66">
        <v>0</v>
      </c>
      <c r="U1057" s="66">
        <v>2</v>
      </c>
      <c r="V1057" s="66">
        <v>0</v>
      </c>
      <c r="W1057" s="66">
        <v>0</v>
      </c>
      <c r="X1057" s="66">
        <v>0</v>
      </c>
      <c r="Y1057" s="66">
        <v>0</v>
      </c>
      <c r="Z1057" s="66">
        <v>0</v>
      </c>
      <c r="AA1057" s="66">
        <v>0</v>
      </c>
      <c r="AB1057" s="66">
        <v>0</v>
      </c>
      <c r="AC1057" s="66">
        <v>7</v>
      </c>
      <c r="AD1057" s="66">
        <v>0</v>
      </c>
      <c r="AE1057" s="66">
        <v>0</v>
      </c>
      <c r="AF1057" s="66">
        <v>0</v>
      </c>
      <c r="AG1057" s="66" t="str">
        <f>VLOOKUP(BHRAF201920[[#This Row],[OrgID]],'Practice Panel'!$A$14:$F$129,4,FALSE)</f>
        <v>Havering</v>
      </c>
      <c r="AH1057" s="66" t="str">
        <f>VLOOKUP(BHRAF201920[[#This Row],[OrgID]],'Practice Panel'!$A$14:$F$129,6,FALSE)</f>
        <v>Havering Crest</v>
      </c>
    </row>
    <row r="1058" spans="1:34" x14ac:dyDescent="0.25">
      <c r="A1058" s="1" t="s">
        <v>369</v>
      </c>
      <c r="B1058" s="65">
        <v>44256</v>
      </c>
      <c r="C1058" s="65">
        <v>44267</v>
      </c>
      <c r="D1058" s="1" t="s">
        <v>234</v>
      </c>
      <c r="E1058" s="66">
        <v>3247</v>
      </c>
      <c r="F1058" s="66">
        <v>55</v>
      </c>
      <c r="G1058" s="66">
        <v>55</v>
      </c>
      <c r="H1058" s="1">
        <v>0</v>
      </c>
      <c r="I1058" s="66">
        <v>0</v>
      </c>
      <c r="J1058" s="66">
        <v>0</v>
      </c>
      <c r="K1058" s="66">
        <v>0</v>
      </c>
      <c r="L1058" s="66">
        <v>0</v>
      </c>
      <c r="M1058" s="66">
        <v>0</v>
      </c>
      <c r="N1058" s="66">
        <v>0</v>
      </c>
      <c r="O1058" s="66">
        <v>0</v>
      </c>
      <c r="P1058" s="66">
        <v>0</v>
      </c>
      <c r="Q1058" s="66">
        <v>0</v>
      </c>
      <c r="R1058" s="66">
        <v>0</v>
      </c>
      <c r="S1058" s="66">
        <v>0</v>
      </c>
      <c r="T1058" s="66">
        <v>0</v>
      </c>
      <c r="U1058" s="66">
        <v>1</v>
      </c>
      <c r="V1058" s="66">
        <v>0</v>
      </c>
      <c r="W1058" s="66">
        <v>0</v>
      </c>
      <c r="X1058" s="66">
        <v>0</v>
      </c>
      <c r="Y1058" s="66">
        <v>0</v>
      </c>
      <c r="Z1058" s="66">
        <v>0</v>
      </c>
      <c r="AA1058" s="66">
        <v>0</v>
      </c>
      <c r="AB1058" s="66">
        <v>0</v>
      </c>
      <c r="AC1058" s="66">
        <v>15</v>
      </c>
      <c r="AD1058" s="66">
        <v>0</v>
      </c>
      <c r="AE1058" s="66">
        <v>0</v>
      </c>
      <c r="AF1058" s="66">
        <v>0</v>
      </c>
      <c r="AG1058" s="66" t="str">
        <f>VLOOKUP(BHRAF201920[[#This Row],[OrgID]],'Practice Panel'!$A$14:$F$129,4,FALSE)</f>
        <v>Barking</v>
      </c>
      <c r="AH1058" s="66" t="str">
        <f>VLOOKUP(BHRAF201920[[#This Row],[OrgID]],'Practice Panel'!$A$14:$F$129,6,FALSE)</f>
        <v>West</v>
      </c>
    </row>
    <row r="1059" spans="1:34" x14ac:dyDescent="0.25">
      <c r="A1059" s="1" t="s">
        <v>369</v>
      </c>
      <c r="B1059" s="65">
        <v>44256</v>
      </c>
      <c r="C1059" s="65">
        <v>44267</v>
      </c>
      <c r="D1059" s="1" t="s">
        <v>352</v>
      </c>
      <c r="E1059" s="66">
        <v>1561</v>
      </c>
      <c r="F1059" s="66">
        <v>53</v>
      </c>
      <c r="G1059" s="66">
        <v>53</v>
      </c>
      <c r="H1059" s="1">
        <v>0</v>
      </c>
      <c r="I1059" s="66">
        <v>0</v>
      </c>
      <c r="J1059" s="66">
        <v>0</v>
      </c>
      <c r="K1059" s="66">
        <v>0</v>
      </c>
      <c r="L1059" s="66">
        <v>0</v>
      </c>
      <c r="M1059" s="66">
        <v>0</v>
      </c>
      <c r="N1059" s="66">
        <v>0</v>
      </c>
      <c r="O1059" s="66">
        <v>0</v>
      </c>
      <c r="P1059" s="66">
        <v>0</v>
      </c>
      <c r="Q1059" s="66">
        <v>0</v>
      </c>
      <c r="R1059" s="66">
        <v>0</v>
      </c>
      <c r="S1059" s="66">
        <v>0</v>
      </c>
      <c r="T1059" s="66">
        <v>0</v>
      </c>
      <c r="U1059" s="66">
        <v>1</v>
      </c>
      <c r="V1059" s="66">
        <v>0</v>
      </c>
      <c r="W1059" s="66">
        <v>0</v>
      </c>
      <c r="X1059" s="66">
        <v>0</v>
      </c>
      <c r="Y1059" s="66">
        <v>0</v>
      </c>
      <c r="Z1059" s="66">
        <v>0</v>
      </c>
      <c r="AA1059" s="66">
        <v>0</v>
      </c>
      <c r="AB1059" s="66">
        <v>0</v>
      </c>
      <c r="AC1059" s="66">
        <v>2</v>
      </c>
      <c r="AD1059" s="66">
        <v>0</v>
      </c>
      <c r="AE1059" s="66">
        <v>0</v>
      </c>
      <c r="AF1059" s="66">
        <v>0</v>
      </c>
      <c r="AG1059" s="66" t="str">
        <f>VLOOKUP(BHRAF201920[[#This Row],[OrgID]],'Practice Panel'!$A$14:$F$129,4,FALSE)</f>
        <v>Havering</v>
      </c>
      <c r="AH1059" s="66" t="str">
        <f>VLOOKUP(BHRAF201920[[#This Row],[OrgID]],'Practice Panel'!$A$14:$F$129,6,FALSE)</f>
        <v>Havering South</v>
      </c>
    </row>
    <row r="1060" spans="1:34" x14ac:dyDescent="0.25">
      <c r="A1060" s="1" t="s">
        <v>369</v>
      </c>
      <c r="B1060" s="65">
        <v>44256</v>
      </c>
      <c r="C1060" s="65">
        <v>44267</v>
      </c>
      <c r="D1060" s="1" t="s">
        <v>348</v>
      </c>
      <c r="E1060" s="66">
        <v>1999</v>
      </c>
      <c r="F1060" s="66">
        <v>28</v>
      </c>
      <c r="G1060" s="66">
        <v>28</v>
      </c>
      <c r="H1060" s="1">
        <v>0</v>
      </c>
      <c r="I1060" s="66">
        <v>0</v>
      </c>
      <c r="J1060" s="66">
        <v>0</v>
      </c>
      <c r="K1060" s="66">
        <v>0</v>
      </c>
      <c r="L1060" s="66">
        <v>0</v>
      </c>
      <c r="M1060" s="66">
        <v>0</v>
      </c>
      <c r="N1060" s="66">
        <v>0</v>
      </c>
      <c r="O1060" s="66">
        <v>0</v>
      </c>
      <c r="P1060" s="66">
        <v>0</v>
      </c>
      <c r="Q1060" s="66">
        <v>0</v>
      </c>
      <c r="R1060" s="66">
        <v>0</v>
      </c>
      <c r="S1060" s="66">
        <v>0</v>
      </c>
      <c r="T1060" s="66">
        <v>0</v>
      </c>
      <c r="U1060" s="66">
        <v>1</v>
      </c>
      <c r="V1060" s="66">
        <v>0</v>
      </c>
      <c r="W1060" s="66">
        <v>0</v>
      </c>
      <c r="X1060" s="66">
        <v>0</v>
      </c>
      <c r="Y1060" s="66">
        <v>0</v>
      </c>
      <c r="Z1060" s="66">
        <v>0</v>
      </c>
      <c r="AA1060" s="66">
        <v>0</v>
      </c>
      <c r="AB1060" s="66">
        <v>0</v>
      </c>
      <c r="AC1060" s="66">
        <v>11</v>
      </c>
      <c r="AD1060" s="66">
        <v>0</v>
      </c>
      <c r="AE1060" s="66">
        <v>0</v>
      </c>
      <c r="AF1060" s="66">
        <v>0</v>
      </c>
      <c r="AG1060" s="66" t="str">
        <f>VLOOKUP(BHRAF201920[[#This Row],[OrgID]],'Practice Panel'!$A$14:$F$129,4,FALSE)</f>
        <v>Havering</v>
      </c>
      <c r="AH1060" s="66" t="str">
        <f>VLOOKUP(BHRAF201920[[#This Row],[OrgID]],'Practice Panel'!$A$14:$F$129,6,FALSE)</f>
        <v>Havering South</v>
      </c>
    </row>
    <row r="1061" spans="1:34" x14ac:dyDescent="0.25">
      <c r="A1061" s="1" t="s">
        <v>369</v>
      </c>
      <c r="B1061" s="65">
        <v>44256</v>
      </c>
      <c r="C1061" s="65">
        <v>44267</v>
      </c>
      <c r="D1061" s="1" t="s">
        <v>286</v>
      </c>
      <c r="E1061" s="66">
        <v>1616</v>
      </c>
      <c r="F1061" s="66">
        <v>11</v>
      </c>
      <c r="G1061" s="66">
        <v>11</v>
      </c>
      <c r="H1061" s="1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1</v>
      </c>
      <c r="V1061" s="66">
        <v>0</v>
      </c>
      <c r="W1061" s="66">
        <v>0</v>
      </c>
      <c r="X1061" s="66">
        <v>0</v>
      </c>
      <c r="Y1061" s="66">
        <v>0</v>
      </c>
      <c r="Z1061" s="66">
        <v>0</v>
      </c>
      <c r="AA1061" s="66">
        <v>0</v>
      </c>
      <c r="AB1061" s="66">
        <v>0</v>
      </c>
      <c r="AC1061" s="66">
        <v>11</v>
      </c>
      <c r="AD1061" s="66">
        <v>0</v>
      </c>
      <c r="AE1061" s="66">
        <v>0</v>
      </c>
      <c r="AF1061" s="66">
        <v>0</v>
      </c>
      <c r="AG1061" s="66" t="str">
        <f>VLOOKUP(BHRAF201920[[#This Row],[OrgID]],'Practice Panel'!$A$14:$F$129,4,FALSE)</f>
        <v>Havering</v>
      </c>
      <c r="AH1061" s="66" t="str">
        <f>VLOOKUP(BHRAF201920[[#This Row],[OrgID]],'Practice Panel'!$A$14:$F$129,6,FALSE)</f>
        <v>Havering Crest</v>
      </c>
    </row>
    <row r="1062" spans="1:34" x14ac:dyDescent="0.25">
      <c r="A1062" s="1" t="s">
        <v>369</v>
      </c>
      <c r="B1062" s="65">
        <v>44256</v>
      </c>
      <c r="C1062" s="65">
        <v>44267</v>
      </c>
      <c r="D1062" s="1" t="s">
        <v>266</v>
      </c>
      <c r="E1062" s="66">
        <v>5390</v>
      </c>
      <c r="F1062" s="66">
        <v>15</v>
      </c>
      <c r="G1062" s="66">
        <v>15</v>
      </c>
      <c r="H1062" s="1">
        <v>0</v>
      </c>
      <c r="I1062" s="66">
        <v>0</v>
      </c>
      <c r="J1062" s="66">
        <v>0</v>
      </c>
      <c r="K1062" s="66">
        <v>0</v>
      </c>
      <c r="L1062" s="66">
        <v>0</v>
      </c>
      <c r="M1062" s="66">
        <v>0</v>
      </c>
      <c r="N1062" s="66">
        <v>0</v>
      </c>
      <c r="O1062" s="66">
        <v>0</v>
      </c>
      <c r="P1062" s="66">
        <v>0</v>
      </c>
      <c r="Q1062" s="66">
        <v>0</v>
      </c>
      <c r="R1062" s="66">
        <v>0</v>
      </c>
      <c r="S1062" s="66">
        <v>0</v>
      </c>
      <c r="T1062" s="66">
        <v>0</v>
      </c>
      <c r="U1062" s="66">
        <v>1</v>
      </c>
      <c r="V1062" s="66">
        <v>0</v>
      </c>
      <c r="W1062" s="66">
        <v>0</v>
      </c>
      <c r="X1062" s="66">
        <v>0</v>
      </c>
      <c r="Y1062" s="66">
        <v>0</v>
      </c>
      <c r="Z1062" s="66">
        <v>0</v>
      </c>
      <c r="AA1062" s="66">
        <v>0</v>
      </c>
      <c r="AB1062" s="66">
        <v>0</v>
      </c>
      <c r="AC1062" s="66">
        <v>6</v>
      </c>
      <c r="AD1062" s="66">
        <v>0</v>
      </c>
      <c r="AE1062" s="66">
        <v>0</v>
      </c>
      <c r="AF1062" s="66">
        <v>0</v>
      </c>
      <c r="AG1062" s="66" t="str">
        <f>VLOOKUP(BHRAF201920[[#This Row],[OrgID]],'Practice Panel'!$A$14:$F$129,4,FALSE)</f>
        <v>Barking</v>
      </c>
      <c r="AH1062" s="66" t="str">
        <f>VLOOKUP(BHRAF201920[[#This Row],[OrgID]],'Practice Panel'!$A$14:$F$129,6,FALSE)</f>
        <v>North</v>
      </c>
    </row>
    <row r="1063" spans="1:34" x14ac:dyDescent="0.25">
      <c r="A1063" s="1" t="s">
        <v>369</v>
      </c>
      <c r="B1063" s="65">
        <v>44256</v>
      </c>
      <c r="C1063" s="65">
        <v>44267</v>
      </c>
      <c r="D1063" s="1" t="s">
        <v>326</v>
      </c>
      <c r="E1063" s="66">
        <v>5627</v>
      </c>
      <c r="F1063" s="66">
        <v>48</v>
      </c>
      <c r="G1063" s="66">
        <v>47</v>
      </c>
      <c r="H1063" s="1">
        <v>1</v>
      </c>
      <c r="I1063" s="66">
        <v>0</v>
      </c>
      <c r="J1063" s="66">
        <v>0</v>
      </c>
      <c r="K1063" s="66">
        <v>0</v>
      </c>
      <c r="L1063" s="66">
        <v>0</v>
      </c>
      <c r="M1063" s="66">
        <v>0</v>
      </c>
      <c r="N1063" s="66">
        <v>0</v>
      </c>
      <c r="O1063" s="66">
        <v>0</v>
      </c>
      <c r="P1063" s="66">
        <v>0</v>
      </c>
      <c r="Q1063" s="66">
        <v>0</v>
      </c>
      <c r="R1063" s="66">
        <v>0</v>
      </c>
      <c r="S1063" s="66">
        <v>0</v>
      </c>
      <c r="T1063" s="66">
        <v>0</v>
      </c>
      <c r="U1063" s="66">
        <v>2</v>
      </c>
      <c r="V1063" s="66">
        <v>0</v>
      </c>
      <c r="W1063" s="66">
        <v>0</v>
      </c>
      <c r="X1063" s="66">
        <v>0</v>
      </c>
      <c r="Y1063" s="66">
        <v>0</v>
      </c>
      <c r="Z1063" s="66">
        <v>0</v>
      </c>
      <c r="AA1063" s="66">
        <v>0</v>
      </c>
      <c r="AB1063" s="66">
        <v>0</v>
      </c>
      <c r="AC1063" s="66">
        <v>35</v>
      </c>
      <c r="AD1063" s="66">
        <v>0</v>
      </c>
      <c r="AE1063" s="66">
        <v>0</v>
      </c>
      <c r="AF1063" s="66">
        <v>0</v>
      </c>
      <c r="AG1063" s="66" t="str">
        <f>VLOOKUP(BHRAF201920[[#This Row],[OrgID]],'Practice Panel'!$A$14:$F$129,4,FALSE)</f>
        <v>Havering</v>
      </c>
      <c r="AH1063" s="66" t="str">
        <f>VLOOKUP(BHRAF201920[[#This Row],[OrgID]],'Practice Panel'!$A$14:$F$129,6,FALSE)</f>
        <v>Havering North</v>
      </c>
    </row>
    <row r="1064" spans="1:34" x14ac:dyDescent="0.25">
      <c r="A1064" s="1" t="s">
        <v>369</v>
      </c>
      <c r="B1064" s="65">
        <v>44256</v>
      </c>
      <c r="C1064" s="65">
        <v>44267</v>
      </c>
      <c r="D1064" s="1" t="s">
        <v>306</v>
      </c>
      <c r="E1064" s="66">
        <v>3607</v>
      </c>
      <c r="F1064" s="66">
        <v>14</v>
      </c>
      <c r="G1064" s="66">
        <v>14</v>
      </c>
      <c r="H1064" s="1">
        <v>0</v>
      </c>
      <c r="I1064" s="66">
        <v>0</v>
      </c>
      <c r="J1064" s="66">
        <v>0</v>
      </c>
      <c r="K1064" s="66">
        <v>0</v>
      </c>
      <c r="L1064" s="66">
        <v>0</v>
      </c>
      <c r="M1064" s="66">
        <v>0</v>
      </c>
      <c r="N1064" s="66">
        <v>0</v>
      </c>
      <c r="O1064" s="66">
        <v>0</v>
      </c>
      <c r="P1064" s="66">
        <v>0</v>
      </c>
      <c r="Q1064" s="66">
        <v>0</v>
      </c>
      <c r="R1064" s="66">
        <v>0</v>
      </c>
      <c r="S1064" s="66">
        <v>0</v>
      </c>
      <c r="T1064" s="66">
        <v>0</v>
      </c>
      <c r="U1064" s="66">
        <v>3</v>
      </c>
      <c r="V1064" s="66">
        <v>0</v>
      </c>
      <c r="W1064" s="66">
        <v>0</v>
      </c>
      <c r="X1064" s="66">
        <v>0</v>
      </c>
      <c r="Y1064" s="66">
        <v>0</v>
      </c>
      <c r="Z1064" s="66">
        <v>0</v>
      </c>
      <c r="AA1064" s="66">
        <v>0</v>
      </c>
      <c r="AB1064" s="66">
        <v>0</v>
      </c>
      <c r="AC1064" s="66">
        <v>18</v>
      </c>
      <c r="AD1064" s="66">
        <v>0</v>
      </c>
      <c r="AE1064" s="66">
        <v>0</v>
      </c>
      <c r="AF1064" s="66">
        <v>0</v>
      </c>
      <c r="AG1064" s="66" t="str">
        <f>VLOOKUP(BHRAF201920[[#This Row],[OrgID]],'Practice Panel'!$A$14:$F$129,4,FALSE)</f>
        <v>Havering</v>
      </c>
      <c r="AH1064" s="66" t="str">
        <f>VLOOKUP(BHRAF201920[[#This Row],[OrgID]],'Practice Panel'!$A$14:$F$129,6,FALSE)</f>
        <v>Havering North</v>
      </c>
    </row>
    <row r="1065" spans="1:34" x14ac:dyDescent="0.25">
      <c r="A1065" s="1" t="s">
        <v>369</v>
      </c>
      <c r="B1065" s="65">
        <v>44256</v>
      </c>
      <c r="C1065" s="65">
        <v>44267</v>
      </c>
      <c r="D1065" s="1" t="s">
        <v>100</v>
      </c>
      <c r="E1065" s="66">
        <v>7440</v>
      </c>
      <c r="F1065" s="66">
        <v>52</v>
      </c>
      <c r="G1065" s="66">
        <v>52</v>
      </c>
      <c r="H1065" s="1">
        <v>0</v>
      </c>
      <c r="I1065" s="66">
        <v>0</v>
      </c>
      <c r="J1065" s="66">
        <v>0</v>
      </c>
      <c r="K1065" s="66">
        <v>0</v>
      </c>
      <c r="L1065" s="66">
        <v>0</v>
      </c>
      <c r="M1065" s="66">
        <v>0</v>
      </c>
      <c r="N1065" s="66">
        <v>0</v>
      </c>
      <c r="O1065" s="66">
        <v>0</v>
      </c>
      <c r="P1065" s="66">
        <v>0</v>
      </c>
      <c r="Q1065" s="66">
        <v>0</v>
      </c>
      <c r="R1065" s="66">
        <v>0</v>
      </c>
      <c r="S1065" s="66">
        <v>0</v>
      </c>
      <c r="T1065" s="66">
        <v>0</v>
      </c>
      <c r="U1065" s="66">
        <v>5</v>
      </c>
      <c r="V1065" s="66">
        <v>0</v>
      </c>
      <c r="W1065" s="66">
        <v>0</v>
      </c>
      <c r="X1065" s="66">
        <v>0</v>
      </c>
      <c r="Y1065" s="66">
        <v>0</v>
      </c>
      <c r="Z1065" s="66">
        <v>0</v>
      </c>
      <c r="AA1065" s="66">
        <v>0</v>
      </c>
      <c r="AB1065" s="66">
        <v>0</v>
      </c>
      <c r="AC1065" s="66">
        <v>11</v>
      </c>
      <c r="AD1065" s="66">
        <v>0</v>
      </c>
      <c r="AE1065" s="66">
        <v>0</v>
      </c>
      <c r="AF1065" s="66">
        <v>0</v>
      </c>
      <c r="AG1065" s="66" t="str">
        <f>VLOOKUP(BHRAF201920[[#This Row],[OrgID]],'Practice Panel'!$A$14:$F$129,4,FALSE)</f>
        <v>Redbridge</v>
      </c>
      <c r="AH1065" s="66" t="str">
        <f>VLOOKUP(BHRAF201920[[#This Row],[OrgID]],'Practice Panel'!$A$14:$F$129,6,FALSE)</f>
        <v>Loxford</v>
      </c>
    </row>
    <row r="1066" spans="1:34" x14ac:dyDescent="0.25">
      <c r="A1066" s="1" t="s">
        <v>369</v>
      </c>
      <c r="B1066" s="65">
        <v>44256</v>
      </c>
      <c r="C1066" s="65">
        <v>44267</v>
      </c>
      <c r="D1066" s="1" t="s">
        <v>336</v>
      </c>
      <c r="E1066" s="66">
        <v>4161</v>
      </c>
      <c r="F1066" s="66">
        <v>53</v>
      </c>
      <c r="G1066" s="66">
        <v>52</v>
      </c>
      <c r="H1066" s="1">
        <v>1</v>
      </c>
      <c r="I1066" s="66">
        <v>0</v>
      </c>
      <c r="J1066" s="66">
        <v>0</v>
      </c>
      <c r="K1066" s="66">
        <v>0</v>
      </c>
      <c r="L1066" s="66">
        <v>0</v>
      </c>
      <c r="M1066" s="66">
        <v>0</v>
      </c>
      <c r="N1066" s="66">
        <v>0</v>
      </c>
      <c r="O1066" s="66">
        <v>0</v>
      </c>
      <c r="P1066" s="66">
        <v>0</v>
      </c>
      <c r="Q1066" s="66">
        <v>0</v>
      </c>
      <c r="R1066" s="66">
        <v>0</v>
      </c>
      <c r="S1066" s="66">
        <v>0</v>
      </c>
      <c r="T1066" s="66">
        <v>0</v>
      </c>
      <c r="U1066" s="66">
        <v>4</v>
      </c>
      <c r="V1066" s="66">
        <v>0</v>
      </c>
      <c r="W1066" s="66">
        <v>0</v>
      </c>
      <c r="X1066" s="66">
        <v>0</v>
      </c>
      <c r="Y1066" s="66">
        <v>0</v>
      </c>
      <c r="Z1066" s="66">
        <v>0</v>
      </c>
      <c r="AA1066" s="66">
        <v>0</v>
      </c>
      <c r="AB1066" s="66">
        <v>0</v>
      </c>
      <c r="AC1066" s="66">
        <v>19</v>
      </c>
      <c r="AD1066" s="66">
        <v>0</v>
      </c>
      <c r="AE1066" s="66">
        <v>0</v>
      </c>
      <c r="AF1066" s="66">
        <v>0</v>
      </c>
      <c r="AG1066" s="66" t="str">
        <f>VLOOKUP(BHRAF201920[[#This Row],[OrgID]],'Practice Panel'!$A$14:$F$129,4,FALSE)</f>
        <v>Havering</v>
      </c>
      <c r="AH1066" s="66" t="str">
        <f>VLOOKUP(BHRAF201920[[#This Row],[OrgID]],'Practice Panel'!$A$14:$F$129,6,FALSE)</f>
        <v>Havering South</v>
      </c>
    </row>
    <row r="1067" spans="1:34" x14ac:dyDescent="0.25">
      <c r="A1067" s="1" t="s">
        <v>369</v>
      </c>
      <c r="B1067" s="65">
        <v>44256</v>
      </c>
      <c r="C1067" s="65">
        <v>44267</v>
      </c>
      <c r="D1067" s="1" t="s">
        <v>320</v>
      </c>
      <c r="E1067" s="66">
        <v>4814</v>
      </c>
      <c r="F1067" s="66">
        <v>45</v>
      </c>
      <c r="G1067" s="66">
        <v>41</v>
      </c>
      <c r="H1067" s="1">
        <v>4</v>
      </c>
      <c r="I1067" s="66">
        <v>1</v>
      </c>
      <c r="J1067" s="66">
        <v>0</v>
      </c>
      <c r="K1067" s="66">
        <v>0</v>
      </c>
      <c r="L1067" s="66">
        <v>0</v>
      </c>
      <c r="M1067" s="66">
        <v>0</v>
      </c>
      <c r="N1067" s="66">
        <v>0</v>
      </c>
      <c r="O1067" s="66">
        <v>0</v>
      </c>
      <c r="P1067" s="66">
        <v>0</v>
      </c>
      <c r="Q1067" s="66">
        <v>0</v>
      </c>
      <c r="R1067" s="66">
        <v>0</v>
      </c>
      <c r="S1067" s="66">
        <v>0</v>
      </c>
      <c r="T1067" s="66">
        <v>0</v>
      </c>
      <c r="U1067" s="66">
        <v>3</v>
      </c>
      <c r="V1067" s="66">
        <v>0</v>
      </c>
      <c r="W1067" s="66">
        <v>0</v>
      </c>
      <c r="X1067" s="66">
        <v>0</v>
      </c>
      <c r="Y1067" s="66">
        <v>0</v>
      </c>
      <c r="Z1067" s="66">
        <v>0</v>
      </c>
      <c r="AA1067" s="66">
        <v>0</v>
      </c>
      <c r="AB1067" s="66">
        <v>0</v>
      </c>
      <c r="AC1067" s="66">
        <v>35</v>
      </c>
      <c r="AD1067" s="66">
        <v>0</v>
      </c>
      <c r="AE1067" s="66">
        <v>0</v>
      </c>
      <c r="AF1067" s="66">
        <v>0</v>
      </c>
      <c r="AG1067" s="66" t="str">
        <f>VLOOKUP(BHRAF201920[[#This Row],[OrgID]],'Practice Panel'!$A$14:$F$129,4,FALSE)</f>
        <v>Havering</v>
      </c>
      <c r="AH1067" s="66" t="str">
        <f>VLOOKUP(BHRAF201920[[#This Row],[OrgID]],'Practice Panel'!$A$14:$F$129,6,FALSE)</f>
        <v>Havering North</v>
      </c>
    </row>
    <row r="1068" spans="1:34" x14ac:dyDescent="0.25">
      <c r="A1068" s="1" t="s">
        <v>369</v>
      </c>
      <c r="B1068" s="65">
        <v>44256</v>
      </c>
      <c r="C1068" s="65">
        <v>44267</v>
      </c>
      <c r="D1068" s="1" t="s">
        <v>338</v>
      </c>
      <c r="E1068" s="66">
        <v>6151</v>
      </c>
      <c r="F1068" s="66">
        <v>109</v>
      </c>
      <c r="G1068" s="66">
        <v>109</v>
      </c>
      <c r="H1068" s="1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9</v>
      </c>
      <c r="V1068" s="66">
        <v>3</v>
      </c>
      <c r="W1068" s="66">
        <v>0</v>
      </c>
      <c r="X1068" s="66">
        <v>0</v>
      </c>
      <c r="Y1068" s="66">
        <v>0</v>
      </c>
      <c r="Z1068" s="66">
        <v>0</v>
      </c>
      <c r="AA1068" s="66">
        <v>0</v>
      </c>
      <c r="AB1068" s="66">
        <v>0</v>
      </c>
      <c r="AC1068" s="66">
        <v>37</v>
      </c>
      <c r="AD1068" s="66">
        <v>0</v>
      </c>
      <c r="AE1068" s="66">
        <v>3</v>
      </c>
      <c r="AF1068" s="66">
        <v>0</v>
      </c>
      <c r="AG1068" s="66" t="str">
        <f>VLOOKUP(BHRAF201920[[#This Row],[OrgID]],'Practice Panel'!$A$14:$F$129,4,FALSE)</f>
        <v>Havering</v>
      </c>
      <c r="AH1068" s="66" t="str">
        <f>VLOOKUP(BHRAF201920[[#This Row],[OrgID]],'Practice Panel'!$A$14:$F$129,6,FALSE)</f>
        <v>Havering South</v>
      </c>
    </row>
    <row r="1069" spans="1:34" x14ac:dyDescent="0.25">
      <c r="A1069" s="1" t="s">
        <v>369</v>
      </c>
      <c r="B1069" s="65">
        <v>44256</v>
      </c>
      <c r="C1069" s="65">
        <v>44267</v>
      </c>
      <c r="D1069" s="1" t="s">
        <v>284</v>
      </c>
      <c r="E1069" s="66">
        <v>2777</v>
      </c>
      <c r="F1069" s="66">
        <v>170</v>
      </c>
      <c r="G1069" s="66">
        <v>169</v>
      </c>
      <c r="H1069" s="1">
        <v>1</v>
      </c>
      <c r="I1069" s="66">
        <v>0</v>
      </c>
      <c r="J1069" s="66">
        <v>0</v>
      </c>
      <c r="K1069" s="66">
        <v>0</v>
      </c>
      <c r="L1069" s="66">
        <v>0</v>
      </c>
      <c r="M1069" s="66">
        <v>0</v>
      </c>
      <c r="N1069" s="66">
        <v>0</v>
      </c>
      <c r="O1069" s="66">
        <v>0</v>
      </c>
      <c r="P1069" s="66">
        <v>0</v>
      </c>
      <c r="Q1069" s="66">
        <v>0</v>
      </c>
      <c r="R1069" s="66">
        <v>0</v>
      </c>
      <c r="S1069" s="66">
        <v>0</v>
      </c>
      <c r="T1069" s="66">
        <v>0</v>
      </c>
      <c r="U1069" s="66">
        <v>3</v>
      </c>
      <c r="V1069" s="66">
        <v>0</v>
      </c>
      <c r="W1069" s="66">
        <v>0</v>
      </c>
      <c r="X1069" s="66">
        <v>0</v>
      </c>
      <c r="Y1069" s="66">
        <v>0</v>
      </c>
      <c r="Z1069" s="66">
        <v>0</v>
      </c>
      <c r="AA1069" s="66">
        <v>0</v>
      </c>
      <c r="AB1069" s="66">
        <v>0</v>
      </c>
      <c r="AC1069" s="66">
        <v>8</v>
      </c>
      <c r="AD1069" s="66">
        <v>0</v>
      </c>
      <c r="AE1069" s="66">
        <v>0</v>
      </c>
      <c r="AF1069" s="66">
        <v>0</v>
      </c>
      <c r="AG1069" s="66" t="str">
        <f>VLOOKUP(BHRAF201920[[#This Row],[OrgID]],'Practice Panel'!$A$14:$F$129,4,FALSE)</f>
        <v>Havering</v>
      </c>
      <c r="AH1069" s="66" t="str">
        <f>VLOOKUP(BHRAF201920[[#This Row],[OrgID]],'Practice Panel'!$A$14:$F$129,6,FALSE)</f>
        <v>Havering Crest</v>
      </c>
    </row>
    <row r="1070" spans="1:34" x14ac:dyDescent="0.25">
      <c r="A1070" s="1" t="s">
        <v>369</v>
      </c>
      <c r="B1070" s="65">
        <v>44256</v>
      </c>
      <c r="C1070" s="65">
        <v>44267</v>
      </c>
      <c r="D1070" s="1" t="s">
        <v>344</v>
      </c>
      <c r="E1070" s="66">
        <v>8964</v>
      </c>
      <c r="F1070" s="66">
        <v>165</v>
      </c>
      <c r="G1070" s="66">
        <v>165</v>
      </c>
      <c r="H1070" s="1">
        <v>0</v>
      </c>
      <c r="I1070" s="66">
        <v>0</v>
      </c>
      <c r="J1070" s="66">
        <v>0</v>
      </c>
      <c r="K1070" s="66">
        <v>0</v>
      </c>
      <c r="L1070" s="66">
        <v>0</v>
      </c>
      <c r="M1070" s="66">
        <v>0</v>
      </c>
      <c r="N1070" s="66">
        <v>0</v>
      </c>
      <c r="O1070" s="66">
        <v>0</v>
      </c>
      <c r="P1070" s="66">
        <v>0</v>
      </c>
      <c r="Q1070" s="66">
        <v>0</v>
      </c>
      <c r="R1070" s="66">
        <v>0</v>
      </c>
      <c r="S1070" s="66">
        <v>0</v>
      </c>
      <c r="T1070" s="66">
        <v>0</v>
      </c>
      <c r="U1070" s="66">
        <v>6</v>
      </c>
      <c r="V1070" s="66">
        <v>1</v>
      </c>
      <c r="W1070" s="66">
        <v>0</v>
      </c>
      <c r="X1070" s="66">
        <v>0</v>
      </c>
      <c r="Y1070" s="66">
        <v>0</v>
      </c>
      <c r="Z1070" s="66">
        <v>0</v>
      </c>
      <c r="AA1070" s="66">
        <v>0</v>
      </c>
      <c r="AB1070" s="66">
        <v>0</v>
      </c>
      <c r="AC1070" s="66">
        <v>27</v>
      </c>
      <c r="AD1070" s="66">
        <v>0</v>
      </c>
      <c r="AE1070" s="66">
        <v>1</v>
      </c>
      <c r="AF1070" s="66">
        <v>0</v>
      </c>
      <c r="AG1070" s="66" t="str">
        <f>VLOOKUP(BHRAF201920[[#This Row],[OrgID]],'Practice Panel'!$A$14:$F$129,4,FALSE)</f>
        <v>Havering</v>
      </c>
      <c r="AH1070" s="66" t="str">
        <f>VLOOKUP(BHRAF201920[[#This Row],[OrgID]],'Practice Panel'!$A$14:$F$129,6,FALSE)</f>
        <v>Havering South</v>
      </c>
    </row>
    <row r="1071" spans="1:34" x14ac:dyDescent="0.25">
      <c r="A1071" s="1" t="s">
        <v>369</v>
      </c>
      <c r="B1071" s="65">
        <v>44256</v>
      </c>
      <c r="C1071" s="65">
        <v>44267</v>
      </c>
      <c r="D1071" s="1" t="s">
        <v>254</v>
      </c>
      <c r="E1071" s="66">
        <v>2305</v>
      </c>
      <c r="F1071" s="66">
        <v>50</v>
      </c>
      <c r="G1071" s="66">
        <v>49</v>
      </c>
      <c r="H1071" s="1">
        <v>1</v>
      </c>
      <c r="I1071" s="66">
        <v>0</v>
      </c>
      <c r="J1071" s="66">
        <v>0</v>
      </c>
      <c r="K1071" s="66">
        <v>0</v>
      </c>
      <c r="L1071" s="66">
        <v>0</v>
      </c>
      <c r="M1071" s="66">
        <v>0</v>
      </c>
      <c r="N1071" s="66">
        <v>0</v>
      </c>
      <c r="O1071" s="66">
        <v>0</v>
      </c>
      <c r="P1071" s="66">
        <v>0</v>
      </c>
      <c r="Q1071" s="66">
        <v>0</v>
      </c>
      <c r="R1071" s="66">
        <v>0</v>
      </c>
      <c r="S1071" s="66">
        <v>0</v>
      </c>
      <c r="T1071" s="66">
        <v>0</v>
      </c>
      <c r="U1071" s="66">
        <v>1</v>
      </c>
      <c r="V1071" s="66">
        <v>0</v>
      </c>
      <c r="W1071" s="66">
        <v>0</v>
      </c>
      <c r="X1071" s="66">
        <v>0</v>
      </c>
      <c r="Y1071" s="66">
        <v>0</v>
      </c>
      <c r="Z1071" s="66">
        <v>0</v>
      </c>
      <c r="AA1071" s="66">
        <v>0</v>
      </c>
      <c r="AB1071" s="66">
        <v>0</v>
      </c>
      <c r="AC1071" s="66">
        <v>9</v>
      </c>
      <c r="AD1071" s="66">
        <v>0</v>
      </c>
      <c r="AE1071" s="66">
        <v>0</v>
      </c>
      <c r="AF1071" s="66">
        <v>0</v>
      </c>
      <c r="AG1071" s="66" t="str">
        <f>VLOOKUP(BHRAF201920[[#This Row],[OrgID]],'Practice Panel'!$A$14:$F$129,4,FALSE)</f>
        <v>Barking</v>
      </c>
      <c r="AH1071" s="66" t="str">
        <f>VLOOKUP(BHRAF201920[[#This Row],[OrgID]],'Practice Panel'!$A$14:$F$129,6,FALSE)</f>
        <v>West One</v>
      </c>
    </row>
    <row r="1072" spans="1:34" x14ac:dyDescent="0.25">
      <c r="A1072" s="1" t="s">
        <v>369</v>
      </c>
      <c r="B1072" s="65">
        <v>44256</v>
      </c>
      <c r="C1072" s="65">
        <v>44267</v>
      </c>
      <c r="D1072" s="1" t="s">
        <v>278</v>
      </c>
      <c r="E1072" s="66">
        <v>4900</v>
      </c>
      <c r="F1072" s="66">
        <v>168</v>
      </c>
      <c r="G1072" s="66">
        <v>164</v>
      </c>
      <c r="H1072" s="1">
        <v>4</v>
      </c>
      <c r="I1072" s="66">
        <v>0</v>
      </c>
      <c r="J1072" s="66">
        <v>0</v>
      </c>
      <c r="K1072" s="66">
        <v>0</v>
      </c>
      <c r="L1072" s="66">
        <v>0</v>
      </c>
      <c r="M1072" s="66">
        <v>0</v>
      </c>
      <c r="N1072" s="66">
        <v>0</v>
      </c>
      <c r="O1072" s="66">
        <v>0</v>
      </c>
      <c r="P1072" s="66">
        <v>0</v>
      </c>
      <c r="Q1072" s="66">
        <v>0</v>
      </c>
      <c r="R1072" s="66">
        <v>0</v>
      </c>
      <c r="S1072" s="66">
        <v>0</v>
      </c>
      <c r="T1072" s="66">
        <v>0</v>
      </c>
      <c r="U1072" s="66">
        <v>1</v>
      </c>
      <c r="V1072" s="66">
        <v>1</v>
      </c>
      <c r="W1072" s="66">
        <v>0</v>
      </c>
      <c r="X1072" s="66">
        <v>0</v>
      </c>
      <c r="Y1072" s="66">
        <v>0</v>
      </c>
      <c r="Z1072" s="66">
        <v>0</v>
      </c>
      <c r="AA1072" s="66">
        <v>0</v>
      </c>
      <c r="AB1072" s="66">
        <v>0</v>
      </c>
      <c r="AC1072" s="66">
        <v>17</v>
      </c>
      <c r="AD1072" s="66">
        <v>0</v>
      </c>
      <c r="AE1072" s="66">
        <v>1</v>
      </c>
      <c r="AF1072" s="66">
        <v>0</v>
      </c>
      <c r="AG1072" s="66" t="str">
        <f>VLOOKUP(BHRAF201920[[#This Row],[OrgID]],'Practice Panel'!$A$14:$F$129,4,FALSE)</f>
        <v>Barking</v>
      </c>
      <c r="AH1072" s="66" t="str">
        <f>VLOOKUP(BHRAF201920[[#This Row],[OrgID]],'Practice Panel'!$A$14:$F$129,6,FALSE)</f>
        <v>Central</v>
      </c>
    </row>
    <row r="1073" spans="1:34" x14ac:dyDescent="0.25">
      <c r="A1073" s="1" t="s">
        <v>369</v>
      </c>
      <c r="B1073" s="65">
        <v>44256</v>
      </c>
      <c r="C1073" s="65">
        <v>44267</v>
      </c>
      <c r="D1073" s="1" t="s">
        <v>108</v>
      </c>
      <c r="E1073" s="66">
        <v>1070</v>
      </c>
      <c r="F1073" s="66">
        <v>11</v>
      </c>
      <c r="G1073" s="66">
        <v>11</v>
      </c>
      <c r="H1073" s="1">
        <v>0</v>
      </c>
      <c r="I1073" s="66">
        <v>0</v>
      </c>
      <c r="J1073" s="66">
        <v>0</v>
      </c>
      <c r="K1073" s="66">
        <v>0</v>
      </c>
      <c r="L1073" s="66">
        <v>0</v>
      </c>
      <c r="M1073" s="66">
        <v>0</v>
      </c>
      <c r="N1073" s="66">
        <v>0</v>
      </c>
      <c r="O1073" s="66">
        <v>0</v>
      </c>
      <c r="P1073" s="66">
        <v>0</v>
      </c>
      <c r="Q1073" s="66">
        <v>0</v>
      </c>
      <c r="R1073" s="66">
        <v>0</v>
      </c>
      <c r="S1073" s="66">
        <v>0</v>
      </c>
      <c r="T1073" s="66">
        <v>0</v>
      </c>
      <c r="U1073" s="66">
        <v>1</v>
      </c>
      <c r="V1073" s="66">
        <v>0</v>
      </c>
      <c r="W1073" s="66">
        <v>0</v>
      </c>
      <c r="X1073" s="66">
        <v>0</v>
      </c>
      <c r="Y1073" s="66">
        <v>0</v>
      </c>
      <c r="Z1073" s="66">
        <v>0</v>
      </c>
      <c r="AA1073" s="66">
        <v>0</v>
      </c>
      <c r="AB1073" s="66">
        <v>0</v>
      </c>
      <c r="AC1073" s="66">
        <v>5</v>
      </c>
      <c r="AD1073" s="66">
        <v>0</v>
      </c>
      <c r="AE1073" s="66">
        <v>0</v>
      </c>
      <c r="AF1073" s="66">
        <v>0</v>
      </c>
      <c r="AG1073" s="66" t="str">
        <f>VLOOKUP(BHRAF201920[[#This Row],[OrgID]],'Practice Panel'!$A$14:$F$129,4,FALSE)</f>
        <v>Redbridge</v>
      </c>
      <c r="AH1073" s="66" t="str">
        <f>VLOOKUP(BHRAF201920[[#This Row],[OrgID]],'Practice Panel'!$A$14:$F$129,6,FALSE)</f>
        <v>Fairlop</v>
      </c>
    </row>
    <row r="1074" spans="1:34" x14ac:dyDescent="0.25">
      <c r="A1074" s="1" t="s">
        <v>369</v>
      </c>
      <c r="B1074" s="65">
        <v>44256</v>
      </c>
      <c r="C1074" s="65">
        <v>44267</v>
      </c>
      <c r="D1074" s="1" t="s">
        <v>47</v>
      </c>
      <c r="E1074" s="66">
        <v>1114</v>
      </c>
      <c r="F1074" s="66">
        <v>8</v>
      </c>
      <c r="G1074" s="66">
        <v>8</v>
      </c>
      <c r="H1074" s="1">
        <v>0</v>
      </c>
      <c r="I1074" s="66">
        <v>0</v>
      </c>
      <c r="J1074" s="66">
        <v>0</v>
      </c>
      <c r="K1074" s="66">
        <v>0</v>
      </c>
      <c r="L1074" s="66">
        <v>0</v>
      </c>
      <c r="M1074" s="66">
        <v>0</v>
      </c>
      <c r="N1074" s="66">
        <v>0</v>
      </c>
      <c r="O1074" s="66">
        <v>0</v>
      </c>
      <c r="P1074" s="66">
        <v>0</v>
      </c>
      <c r="Q1074" s="66">
        <v>0</v>
      </c>
      <c r="R1074" s="66">
        <v>0</v>
      </c>
      <c r="S1074" s="66">
        <v>0</v>
      </c>
      <c r="T1074" s="66">
        <v>0</v>
      </c>
      <c r="U1074" s="66">
        <v>1</v>
      </c>
      <c r="V1074" s="66">
        <v>0</v>
      </c>
      <c r="W1074" s="66">
        <v>0</v>
      </c>
      <c r="X1074" s="66">
        <v>0</v>
      </c>
      <c r="Y1074" s="66">
        <v>0</v>
      </c>
      <c r="Z1074" s="66">
        <v>0</v>
      </c>
      <c r="AA1074" s="66">
        <v>0</v>
      </c>
      <c r="AB1074" s="66">
        <v>0</v>
      </c>
      <c r="AC1074" s="66">
        <v>5</v>
      </c>
      <c r="AD1074" s="66">
        <v>0</v>
      </c>
      <c r="AE1074" s="66">
        <v>0</v>
      </c>
      <c r="AF1074" s="66">
        <v>0</v>
      </c>
      <c r="AG1074" s="66" t="str">
        <f>VLOOKUP(BHRAF201920[[#This Row],[OrgID]],'Practice Panel'!$A$14:$F$129,4,FALSE)</f>
        <v>Redbridge</v>
      </c>
      <c r="AH1074" s="66" t="str">
        <f>VLOOKUP(BHRAF201920[[#This Row],[OrgID]],'Practice Panel'!$A$14:$F$129,6,FALSE)</f>
        <v>Fairlop</v>
      </c>
    </row>
    <row r="1075" spans="1:34" x14ac:dyDescent="0.25">
      <c r="A1075" s="1" t="s">
        <v>369</v>
      </c>
      <c r="B1075" s="65">
        <v>44256</v>
      </c>
      <c r="C1075" s="65">
        <v>44267</v>
      </c>
      <c r="D1075" s="1" t="s">
        <v>89</v>
      </c>
      <c r="E1075" s="66">
        <v>1302</v>
      </c>
      <c r="F1075" s="66">
        <v>47</v>
      </c>
      <c r="G1075" s="66">
        <v>47</v>
      </c>
      <c r="H1075" s="1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1</v>
      </c>
      <c r="V1075" s="66">
        <v>0</v>
      </c>
      <c r="W1075" s="66">
        <v>0</v>
      </c>
      <c r="X1075" s="66">
        <v>0</v>
      </c>
      <c r="Y1075" s="66">
        <v>0</v>
      </c>
      <c r="Z1075" s="66">
        <v>0</v>
      </c>
      <c r="AA1075" s="66">
        <v>0</v>
      </c>
      <c r="AB1075" s="66">
        <v>0</v>
      </c>
      <c r="AC1075" s="66">
        <v>11</v>
      </c>
      <c r="AD1075" s="66">
        <v>0</v>
      </c>
      <c r="AE1075" s="66">
        <v>0</v>
      </c>
      <c r="AF1075" s="66">
        <v>0</v>
      </c>
      <c r="AG1075" s="66" t="str">
        <f>VLOOKUP(BHRAF201920[[#This Row],[OrgID]],'Practice Panel'!$A$14:$F$129,4,FALSE)</f>
        <v>Redbridge</v>
      </c>
      <c r="AH1075" s="66" t="str">
        <f>VLOOKUP(BHRAF201920[[#This Row],[OrgID]],'Practice Panel'!$A$14:$F$129,6,FALSE)</f>
        <v>Wanstead &amp; Woodford</v>
      </c>
    </row>
    <row r="1076" spans="1:34" x14ac:dyDescent="0.25">
      <c r="A1076" s="1" t="s">
        <v>369</v>
      </c>
      <c r="B1076" s="65">
        <v>44256</v>
      </c>
      <c r="C1076" s="65">
        <v>44267</v>
      </c>
      <c r="D1076" s="1" t="s">
        <v>28</v>
      </c>
      <c r="E1076" s="66">
        <v>3156</v>
      </c>
      <c r="F1076" s="66">
        <v>73</v>
      </c>
      <c r="G1076" s="66">
        <v>72</v>
      </c>
      <c r="H1076" s="1">
        <v>1</v>
      </c>
      <c r="I1076" s="66">
        <v>0</v>
      </c>
      <c r="J1076" s="66">
        <v>0</v>
      </c>
      <c r="K1076" s="66">
        <v>0</v>
      </c>
      <c r="L1076" s="66">
        <v>0</v>
      </c>
      <c r="M1076" s="66">
        <v>0</v>
      </c>
      <c r="N1076" s="66">
        <v>0</v>
      </c>
      <c r="O1076" s="66">
        <v>0</v>
      </c>
      <c r="P1076" s="66">
        <v>0</v>
      </c>
      <c r="Q1076" s="66">
        <v>0</v>
      </c>
      <c r="R1076" s="66">
        <v>0</v>
      </c>
      <c r="S1076" s="66">
        <v>0</v>
      </c>
      <c r="T1076" s="66">
        <v>0</v>
      </c>
      <c r="U1076" s="66">
        <v>1</v>
      </c>
      <c r="V1076" s="66">
        <v>0</v>
      </c>
      <c r="W1076" s="66">
        <v>0</v>
      </c>
      <c r="X1076" s="66">
        <v>0</v>
      </c>
      <c r="Y1076" s="66">
        <v>0</v>
      </c>
      <c r="Z1076" s="66">
        <v>0</v>
      </c>
      <c r="AA1076" s="66">
        <v>0</v>
      </c>
      <c r="AB1076" s="66">
        <v>0</v>
      </c>
      <c r="AC1076" s="66">
        <v>8</v>
      </c>
      <c r="AD1076" s="66">
        <v>0</v>
      </c>
      <c r="AE1076" s="66">
        <v>0</v>
      </c>
      <c r="AF1076" s="66">
        <v>0</v>
      </c>
      <c r="AG1076" s="66" t="str">
        <f>VLOOKUP(BHRAF201920[[#This Row],[OrgID]],'Practice Panel'!$A$14:$F$129,4,FALSE)</f>
        <v>Redbridge</v>
      </c>
      <c r="AH1076" s="66" t="str">
        <f>VLOOKUP(BHRAF201920[[#This Row],[OrgID]],'Practice Panel'!$A$14:$F$129,6,FALSE)</f>
        <v>Cranbrook</v>
      </c>
    </row>
    <row r="1077" spans="1:34" x14ac:dyDescent="0.25">
      <c r="A1077" s="1" t="s">
        <v>369</v>
      </c>
      <c r="B1077" s="65">
        <v>44256</v>
      </c>
      <c r="C1077" s="65">
        <v>44267</v>
      </c>
      <c r="D1077" s="1" t="s">
        <v>256</v>
      </c>
      <c r="E1077" s="66">
        <v>584</v>
      </c>
      <c r="F1077" s="66">
        <v>171</v>
      </c>
      <c r="G1077" s="66">
        <v>163</v>
      </c>
      <c r="H1077" s="1">
        <v>8</v>
      </c>
      <c r="I1077" s="66">
        <v>1</v>
      </c>
      <c r="J1077" s="66">
        <v>0</v>
      </c>
      <c r="K1077" s="66">
        <v>0</v>
      </c>
      <c r="L1077" s="66">
        <v>0</v>
      </c>
      <c r="M1077" s="66">
        <v>0</v>
      </c>
      <c r="N1077" s="66">
        <v>0</v>
      </c>
      <c r="O1077" s="66">
        <v>0</v>
      </c>
      <c r="P1077" s="66">
        <v>0</v>
      </c>
      <c r="Q1077" s="66">
        <v>0</v>
      </c>
      <c r="R1077" s="66">
        <v>0</v>
      </c>
      <c r="S1077" s="66">
        <v>0</v>
      </c>
      <c r="T1077" s="66">
        <v>0</v>
      </c>
      <c r="U1077" s="66">
        <v>1</v>
      </c>
      <c r="V1077" s="66">
        <v>0</v>
      </c>
      <c r="W1077" s="66">
        <v>0</v>
      </c>
      <c r="X1077" s="66">
        <v>0</v>
      </c>
      <c r="Y1077" s="66">
        <v>0</v>
      </c>
      <c r="Z1077" s="66">
        <v>0</v>
      </c>
      <c r="AA1077" s="66">
        <v>0</v>
      </c>
      <c r="AB1077" s="66">
        <v>0</v>
      </c>
      <c r="AC1077" s="66">
        <v>14</v>
      </c>
      <c r="AD1077" s="66">
        <v>0</v>
      </c>
      <c r="AE1077" s="66">
        <v>0</v>
      </c>
      <c r="AF1077" s="66">
        <v>0</v>
      </c>
      <c r="AG1077" s="66" t="str">
        <f>VLOOKUP(BHRAF201920[[#This Row],[OrgID]],'Practice Panel'!$A$14:$F$129,4,FALSE)</f>
        <v>Barking</v>
      </c>
      <c r="AH1077" s="66" t="str">
        <f>VLOOKUP(BHRAF201920[[#This Row],[OrgID]],'Practice Panel'!$A$14:$F$129,6,FALSE)</f>
        <v>West One</v>
      </c>
    </row>
    <row r="1078" spans="1:34" x14ac:dyDescent="0.25">
      <c r="A1078" s="1" t="s">
        <v>369</v>
      </c>
      <c r="B1078" s="65">
        <v>44256</v>
      </c>
      <c r="C1078" s="65">
        <v>44267</v>
      </c>
      <c r="D1078" s="1" t="s">
        <v>312</v>
      </c>
      <c r="E1078" s="66">
        <v>823</v>
      </c>
      <c r="F1078" s="66">
        <v>23</v>
      </c>
      <c r="G1078" s="66">
        <v>22</v>
      </c>
      <c r="H1078" s="1">
        <v>1</v>
      </c>
      <c r="I1078" s="66">
        <v>1</v>
      </c>
      <c r="J1078" s="66">
        <v>0</v>
      </c>
      <c r="K1078" s="66">
        <v>0</v>
      </c>
      <c r="L1078" s="66">
        <v>0</v>
      </c>
      <c r="M1078" s="66">
        <v>0</v>
      </c>
      <c r="N1078" s="66">
        <v>0</v>
      </c>
      <c r="O1078" s="66">
        <v>0</v>
      </c>
      <c r="P1078" s="66">
        <v>0</v>
      </c>
      <c r="Q1078" s="66">
        <v>0</v>
      </c>
      <c r="R1078" s="66">
        <v>0</v>
      </c>
      <c r="S1078" s="66">
        <v>0</v>
      </c>
      <c r="T1078" s="66">
        <v>0</v>
      </c>
      <c r="U1078" s="66">
        <v>2</v>
      </c>
      <c r="V1078" s="66">
        <v>0</v>
      </c>
      <c r="W1078" s="66">
        <v>0</v>
      </c>
      <c r="X1078" s="66">
        <v>0</v>
      </c>
      <c r="Y1078" s="66">
        <v>0</v>
      </c>
      <c r="Z1078" s="66">
        <v>0</v>
      </c>
      <c r="AA1078" s="66">
        <v>0</v>
      </c>
      <c r="AB1078" s="66">
        <v>0</v>
      </c>
      <c r="AC1078" s="66">
        <v>4</v>
      </c>
      <c r="AD1078" s="66">
        <v>0</v>
      </c>
      <c r="AE1078" s="66">
        <v>0</v>
      </c>
      <c r="AF1078" s="66">
        <v>0</v>
      </c>
      <c r="AG1078" s="66" t="str">
        <f>VLOOKUP(BHRAF201920[[#This Row],[OrgID]],'Practice Panel'!$A$14:$F$129,4,FALSE)</f>
        <v>Havering</v>
      </c>
      <c r="AH1078" s="66" t="str">
        <f>VLOOKUP(BHRAF201920[[#This Row],[OrgID]],'Practice Panel'!$A$14:$F$129,6,FALSE)</f>
        <v>Havering North</v>
      </c>
    </row>
    <row r="1079" spans="1:34" x14ac:dyDescent="0.25">
      <c r="A1079" s="1" t="s">
        <v>369</v>
      </c>
      <c r="B1079" s="65">
        <v>44256</v>
      </c>
      <c r="C1079" s="65">
        <v>44267</v>
      </c>
      <c r="D1079" s="1" t="s">
        <v>294</v>
      </c>
      <c r="E1079" s="66">
        <v>2554</v>
      </c>
      <c r="F1079" s="66">
        <v>88</v>
      </c>
      <c r="G1079" s="66">
        <v>88</v>
      </c>
      <c r="H1079" s="1">
        <v>0</v>
      </c>
      <c r="I1079" s="66">
        <v>0</v>
      </c>
      <c r="J1079" s="66">
        <v>0</v>
      </c>
      <c r="K1079" s="66">
        <v>0</v>
      </c>
      <c r="L1079" s="66">
        <v>0</v>
      </c>
      <c r="M1079" s="66">
        <v>0</v>
      </c>
      <c r="N1079" s="66">
        <v>0</v>
      </c>
      <c r="O1079" s="66">
        <v>0</v>
      </c>
      <c r="P1079" s="66">
        <v>0</v>
      </c>
      <c r="Q1079" s="66">
        <v>0</v>
      </c>
      <c r="R1079" s="66">
        <v>0</v>
      </c>
      <c r="S1079" s="66">
        <v>0</v>
      </c>
      <c r="T1079" s="66">
        <v>0</v>
      </c>
      <c r="U1079" s="66">
        <v>2</v>
      </c>
      <c r="V1079" s="66">
        <v>0</v>
      </c>
      <c r="W1079" s="66">
        <v>0</v>
      </c>
      <c r="X1079" s="66">
        <v>0</v>
      </c>
      <c r="Y1079" s="66">
        <v>0</v>
      </c>
      <c r="Z1079" s="66">
        <v>0</v>
      </c>
      <c r="AA1079" s="66">
        <v>0</v>
      </c>
      <c r="AB1079" s="66">
        <v>0</v>
      </c>
      <c r="AC1079" s="66">
        <v>9</v>
      </c>
      <c r="AD1079" s="66">
        <v>0</v>
      </c>
      <c r="AE1079" s="66">
        <v>0</v>
      </c>
      <c r="AF1079" s="66">
        <v>0</v>
      </c>
      <c r="AG1079" s="66" t="str">
        <f>VLOOKUP(BHRAF201920[[#This Row],[OrgID]],'Practice Panel'!$A$14:$F$129,4,FALSE)</f>
        <v>Havering</v>
      </c>
      <c r="AH1079" s="66" t="str">
        <f>VLOOKUP(BHRAF201920[[#This Row],[OrgID]],'Practice Panel'!$A$14:$F$129,6,FALSE)</f>
        <v>Havering Crest</v>
      </c>
    </row>
    <row r="1080" spans="1:34" x14ac:dyDescent="0.25">
      <c r="A1080" s="1" t="s">
        <v>369</v>
      </c>
      <c r="B1080" s="65">
        <v>44256</v>
      </c>
      <c r="C1080" s="65">
        <v>44267</v>
      </c>
      <c r="D1080" s="1" t="s">
        <v>224</v>
      </c>
      <c r="E1080" s="66">
        <v>1926</v>
      </c>
      <c r="F1080" s="66">
        <v>29</v>
      </c>
      <c r="G1080" s="66">
        <v>29</v>
      </c>
      <c r="H1080" s="1">
        <v>0</v>
      </c>
      <c r="I1080" s="66">
        <v>0</v>
      </c>
      <c r="J1080" s="66">
        <v>0</v>
      </c>
      <c r="K1080" s="66">
        <v>0</v>
      </c>
      <c r="L1080" s="66">
        <v>0</v>
      </c>
      <c r="M1080" s="66">
        <v>0</v>
      </c>
      <c r="N1080" s="66">
        <v>0</v>
      </c>
      <c r="O1080" s="66">
        <v>0</v>
      </c>
      <c r="P1080" s="66">
        <v>0</v>
      </c>
      <c r="Q1080" s="66">
        <v>0</v>
      </c>
      <c r="R1080" s="66">
        <v>0</v>
      </c>
      <c r="S1080" s="66">
        <v>0</v>
      </c>
      <c r="T1080" s="66">
        <v>0</v>
      </c>
      <c r="U1080" s="66">
        <v>1</v>
      </c>
      <c r="V1080" s="66">
        <v>0</v>
      </c>
      <c r="W1080" s="66">
        <v>0</v>
      </c>
      <c r="X1080" s="66">
        <v>0</v>
      </c>
      <c r="Y1080" s="66">
        <v>0</v>
      </c>
      <c r="Z1080" s="66">
        <v>0</v>
      </c>
      <c r="AA1080" s="66">
        <v>0</v>
      </c>
      <c r="AB1080" s="66">
        <v>0</v>
      </c>
      <c r="AC1080" s="66">
        <v>14</v>
      </c>
      <c r="AD1080" s="66">
        <v>0</v>
      </c>
      <c r="AE1080" s="66">
        <v>0</v>
      </c>
      <c r="AF1080" s="66">
        <v>0</v>
      </c>
      <c r="AG1080" s="66" t="str">
        <f>VLOOKUP(BHRAF201920[[#This Row],[OrgID]],'Practice Panel'!$A$14:$F$129,4,FALSE)</f>
        <v>Barking</v>
      </c>
      <c r="AH1080" s="66" t="str">
        <f>VLOOKUP(BHRAF201920[[#This Row],[OrgID]],'Practice Panel'!$A$14:$F$129,6,FALSE)</f>
        <v>East One</v>
      </c>
    </row>
    <row r="1081" spans="1:34" x14ac:dyDescent="0.25">
      <c r="A1081" s="1" t="s">
        <v>369</v>
      </c>
      <c r="B1081" s="65">
        <v>44256</v>
      </c>
      <c r="C1081" s="65">
        <v>44267</v>
      </c>
      <c r="D1081" s="1" t="s">
        <v>97</v>
      </c>
      <c r="E1081" s="66">
        <v>5335</v>
      </c>
      <c r="F1081" s="66">
        <v>40</v>
      </c>
      <c r="G1081" s="66">
        <v>40</v>
      </c>
      <c r="H1081" s="1">
        <v>0</v>
      </c>
      <c r="I1081" s="66">
        <v>0</v>
      </c>
      <c r="J1081" s="66">
        <v>0</v>
      </c>
      <c r="K1081" s="66">
        <v>0</v>
      </c>
      <c r="L1081" s="66">
        <v>0</v>
      </c>
      <c r="M1081" s="66">
        <v>0</v>
      </c>
      <c r="N1081" s="66">
        <v>0</v>
      </c>
      <c r="O1081" s="66">
        <v>0</v>
      </c>
      <c r="P1081" s="66">
        <v>0</v>
      </c>
      <c r="Q1081" s="66">
        <v>0</v>
      </c>
      <c r="R1081" s="66">
        <v>0</v>
      </c>
      <c r="S1081" s="66">
        <v>0</v>
      </c>
      <c r="T1081" s="66">
        <v>0</v>
      </c>
      <c r="U1081" s="66">
        <v>2</v>
      </c>
      <c r="V1081" s="66">
        <v>0</v>
      </c>
      <c r="W1081" s="66">
        <v>0</v>
      </c>
      <c r="X1081" s="66">
        <v>0</v>
      </c>
      <c r="Y1081" s="66">
        <v>0</v>
      </c>
      <c r="Z1081" s="66">
        <v>0</v>
      </c>
      <c r="AA1081" s="66">
        <v>0</v>
      </c>
      <c r="AB1081" s="66">
        <v>0</v>
      </c>
      <c r="AC1081" s="66">
        <v>14</v>
      </c>
      <c r="AD1081" s="66">
        <v>0</v>
      </c>
      <c r="AE1081" s="66">
        <v>0</v>
      </c>
      <c r="AF1081" s="66">
        <v>0</v>
      </c>
      <c r="AG1081" s="66" t="str">
        <f>VLOOKUP(BHRAF201920[[#This Row],[OrgID]],'Practice Panel'!$A$14:$F$129,4,FALSE)</f>
        <v>Redbridge</v>
      </c>
      <c r="AH1081" s="66" t="str">
        <f>VLOOKUP(BHRAF201920[[#This Row],[OrgID]],'Practice Panel'!$A$14:$F$129,6,FALSE)</f>
        <v>Loxford</v>
      </c>
    </row>
    <row r="1082" spans="1:34" x14ac:dyDescent="0.25">
      <c r="A1082" s="1" t="s">
        <v>369</v>
      </c>
      <c r="B1082" s="65">
        <v>44287</v>
      </c>
      <c r="C1082" s="65">
        <v>44299</v>
      </c>
      <c r="D1082" s="1" t="s">
        <v>263</v>
      </c>
      <c r="E1082" s="66">
        <v>2720</v>
      </c>
      <c r="F1082" s="66">
        <v>18</v>
      </c>
      <c r="G1082" s="66">
        <v>17</v>
      </c>
      <c r="H1082" s="1">
        <v>1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66">
        <v>0</v>
      </c>
      <c r="Z1082" s="66">
        <v>0</v>
      </c>
      <c r="AA1082" s="66">
        <v>0</v>
      </c>
      <c r="AB1082" s="66">
        <v>0</v>
      </c>
      <c r="AC1082" s="66">
        <v>21</v>
      </c>
      <c r="AD1082" s="66">
        <v>0</v>
      </c>
      <c r="AE1082" s="66">
        <v>0</v>
      </c>
      <c r="AF1082" s="66">
        <v>0</v>
      </c>
      <c r="AG1082" s="66" t="str">
        <f>VLOOKUP(BHRAF201920[[#This Row],[OrgID]],'Practice Panel'!$A$14:$F$129,4,FALSE)</f>
        <v>Barking</v>
      </c>
      <c r="AH1082" s="66" t="str">
        <f>VLOOKUP(BHRAF201920[[#This Row],[OrgID]],'Practice Panel'!$A$14:$F$129,6,FALSE)</f>
        <v>North</v>
      </c>
    </row>
    <row r="1083" spans="1:34" x14ac:dyDescent="0.25">
      <c r="A1083" s="1" t="s">
        <v>369</v>
      </c>
      <c r="B1083" s="65">
        <v>44287</v>
      </c>
      <c r="C1083" s="65">
        <v>44299</v>
      </c>
      <c r="D1083" s="1" t="s">
        <v>288</v>
      </c>
      <c r="E1083" s="66">
        <v>2382</v>
      </c>
      <c r="F1083" s="66">
        <v>91</v>
      </c>
      <c r="G1083" s="66">
        <v>90</v>
      </c>
      <c r="H1083" s="1">
        <v>1</v>
      </c>
      <c r="I1083" s="66">
        <v>1</v>
      </c>
      <c r="J1083" s="66">
        <v>0</v>
      </c>
      <c r="K1083" s="66">
        <v>0</v>
      </c>
      <c r="L1083" s="66">
        <v>0</v>
      </c>
      <c r="M1083" s="66">
        <v>0</v>
      </c>
      <c r="N1083" s="66">
        <v>0</v>
      </c>
      <c r="O1083" s="66">
        <v>0</v>
      </c>
      <c r="P1083" s="66">
        <v>0</v>
      </c>
      <c r="Q1083" s="66">
        <v>0</v>
      </c>
      <c r="R1083" s="66">
        <v>0</v>
      </c>
      <c r="S1083" s="66">
        <v>0</v>
      </c>
      <c r="T1083" s="66">
        <v>0</v>
      </c>
      <c r="U1083" s="66">
        <v>0</v>
      </c>
      <c r="V1083" s="66">
        <v>0</v>
      </c>
      <c r="W1083" s="66">
        <v>0</v>
      </c>
      <c r="X1083" s="66">
        <v>0</v>
      </c>
      <c r="Y1083" s="66">
        <v>0</v>
      </c>
      <c r="Z1083" s="66">
        <v>0</v>
      </c>
      <c r="AA1083" s="66">
        <v>0</v>
      </c>
      <c r="AB1083" s="66">
        <v>0</v>
      </c>
      <c r="AC1083" s="66">
        <v>8</v>
      </c>
      <c r="AD1083" s="66">
        <v>0</v>
      </c>
      <c r="AE1083" s="66">
        <v>0</v>
      </c>
      <c r="AF1083" s="66">
        <v>0</v>
      </c>
      <c r="AG1083" s="66" t="str">
        <f>VLOOKUP(BHRAF201920[[#This Row],[OrgID]],'Practice Panel'!$A$14:$F$129,4,FALSE)</f>
        <v>Havering</v>
      </c>
      <c r="AH1083" s="66" t="str">
        <f>VLOOKUP(BHRAF201920[[#This Row],[OrgID]],'Practice Panel'!$A$14:$F$129,6,FALSE)</f>
        <v>Havering Crest</v>
      </c>
    </row>
    <row r="1084" spans="1:34" x14ac:dyDescent="0.25">
      <c r="A1084" s="1" t="s">
        <v>369</v>
      </c>
      <c r="B1084" s="65">
        <v>44287</v>
      </c>
      <c r="C1084" s="65">
        <v>44299</v>
      </c>
      <c r="D1084" s="1" t="s">
        <v>243</v>
      </c>
      <c r="E1084" s="66">
        <v>5216</v>
      </c>
      <c r="F1084" s="66">
        <v>96</v>
      </c>
      <c r="G1084" s="66">
        <v>91</v>
      </c>
      <c r="H1084" s="1">
        <v>5</v>
      </c>
      <c r="I1084" s="66">
        <v>1</v>
      </c>
      <c r="J1084" s="66">
        <v>0</v>
      </c>
      <c r="K1084" s="66">
        <v>0</v>
      </c>
      <c r="L1084" s="66">
        <v>0</v>
      </c>
      <c r="M1084" s="66">
        <v>0</v>
      </c>
      <c r="N1084" s="66">
        <v>0</v>
      </c>
      <c r="O1084" s="66">
        <v>0</v>
      </c>
      <c r="P1084" s="66">
        <v>0</v>
      </c>
      <c r="Q1084" s="66">
        <v>0</v>
      </c>
      <c r="R1084" s="66">
        <v>0</v>
      </c>
      <c r="S1084" s="66">
        <v>0</v>
      </c>
      <c r="T1084" s="66">
        <v>0</v>
      </c>
      <c r="U1084" s="66">
        <v>0</v>
      </c>
      <c r="V1084" s="66">
        <v>0</v>
      </c>
      <c r="W1084" s="66">
        <v>0</v>
      </c>
      <c r="X1084" s="66">
        <v>0</v>
      </c>
      <c r="Y1084" s="66">
        <v>0</v>
      </c>
      <c r="Z1084" s="66">
        <v>0</v>
      </c>
      <c r="AA1084" s="66">
        <v>0</v>
      </c>
      <c r="AB1084" s="66">
        <v>0</v>
      </c>
      <c r="AC1084" s="66">
        <v>10</v>
      </c>
      <c r="AD1084" s="66">
        <v>0</v>
      </c>
      <c r="AE1084" s="66">
        <v>0</v>
      </c>
      <c r="AF1084" s="66">
        <v>0</v>
      </c>
      <c r="AG1084" s="66" t="str">
        <f>VLOOKUP(BHRAF201920[[#This Row],[OrgID]],'Practice Panel'!$A$14:$F$129,4,FALSE)</f>
        <v>Barking</v>
      </c>
      <c r="AH1084" s="66" t="str">
        <f>VLOOKUP(BHRAF201920[[#This Row],[OrgID]],'Practice Panel'!$A$14:$F$129,6,FALSE)</f>
        <v>West One</v>
      </c>
    </row>
    <row r="1085" spans="1:34" x14ac:dyDescent="0.25">
      <c r="A1085" s="1" t="s">
        <v>369</v>
      </c>
      <c r="B1085" s="65">
        <v>44287</v>
      </c>
      <c r="C1085" s="65">
        <v>44299</v>
      </c>
      <c r="D1085" s="1" t="s">
        <v>261</v>
      </c>
      <c r="E1085" s="66">
        <v>1980</v>
      </c>
      <c r="F1085" s="66">
        <v>7</v>
      </c>
      <c r="G1085" s="66">
        <v>6</v>
      </c>
      <c r="H1085" s="1">
        <v>1</v>
      </c>
      <c r="I1085" s="66">
        <v>0</v>
      </c>
      <c r="J1085" s="66">
        <v>0</v>
      </c>
      <c r="K1085" s="66">
        <v>0</v>
      </c>
      <c r="L1085" s="66">
        <v>0</v>
      </c>
      <c r="M1085" s="66">
        <v>0</v>
      </c>
      <c r="N1085" s="66">
        <v>0</v>
      </c>
      <c r="O1085" s="66">
        <v>0</v>
      </c>
      <c r="P1085" s="66">
        <v>0</v>
      </c>
      <c r="Q1085" s="66">
        <v>0</v>
      </c>
      <c r="R1085" s="66">
        <v>0</v>
      </c>
      <c r="S1085" s="66">
        <v>0</v>
      </c>
      <c r="T1085" s="66">
        <v>0</v>
      </c>
      <c r="U1085" s="66">
        <v>0</v>
      </c>
      <c r="V1085" s="66">
        <v>0</v>
      </c>
      <c r="W1085" s="66">
        <v>0</v>
      </c>
      <c r="X1085" s="66">
        <v>0</v>
      </c>
      <c r="Y1085" s="66">
        <v>0</v>
      </c>
      <c r="Z1085" s="66">
        <v>0</v>
      </c>
      <c r="AA1085" s="66">
        <v>0</v>
      </c>
      <c r="AB1085" s="66">
        <v>0</v>
      </c>
      <c r="AC1085" s="66">
        <v>6</v>
      </c>
      <c r="AD1085" s="66">
        <v>0</v>
      </c>
      <c r="AE1085" s="66">
        <v>0</v>
      </c>
      <c r="AF1085" s="66">
        <v>0</v>
      </c>
      <c r="AG1085" s="66" t="str">
        <f>VLOOKUP(BHRAF201920[[#This Row],[OrgID]],'Practice Panel'!$A$14:$F$129,4,FALSE)</f>
        <v>Barking</v>
      </c>
      <c r="AH1085" s="66" t="str">
        <f>VLOOKUP(BHRAF201920[[#This Row],[OrgID]],'Practice Panel'!$A$14:$F$129,6,FALSE)</f>
        <v>North</v>
      </c>
    </row>
    <row r="1086" spans="1:34" x14ac:dyDescent="0.25">
      <c r="A1086" s="1" t="s">
        <v>369</v>
      </c>
      <c r="B1086" s="65">
        <v>44287</v>
      </c>
      <c r="C1086" s="65">
        <v>44299</v>
      </c>
      <c r="D1086" s="1" t="s">
        <v>246</v>
      </c>
      <c r="E1086" s="66">
        <v>2410</v>
      </c>
      <c r="F1086" s="66">
        <v>44</v>
      </c>
      <c r="G1086" s="66">
        <v>43</v>
      </c>
      <c r="H1086" s="1">
        <v>1</v>
      </c>
      <c r="I1086" s="66">
        <v>0</v>
      </c>
      <c r="J1086" s="66">
        <v>0</v>
      </c>
      <c r="K1086" s="66">
        <v>0</v>
      </c>
      <c r="L1086" s="66">
        <v>0</v>
      </c>
      <c r="M1086" s="66">
        <v>0</v>
      </c>
      <c r="N1086" s="66">
        <v>0</v>
      </c>
      <c r="O1086" s="66">
        <v>0</v>
      </c>
      <c r="P1086" s="66">
        <v>0</v>
      </c>
      <c r="Q1086" s="66">
        <v>0</v>
      </c>
      <c r="R1086" s="66">
        <v>0</v>
      </c>
      <c r="S1086" s="66">
        <v>0</v>
      </c>
      <c r="T1086" s="66">
        <v>0</v>
      </c>
      <c r="U1086" s="66">
        <v>0</v>
      </c>
      <c r="V1086" s="66">
        <v>0</v>
      </c>
      <c r="W1086" s="66">
        <v>0</v>
      </c>
      <c r="X1086" s="66">
        <v>0</v>
      </c>
      <c r="Y1086" s="66">
        <v>0</v>
      </c>
      <c r="Z1086" s="66">
        <v>0</v>
      </c>
      <c r="AA1086" s="66">
        <v>0</v>
      </c>
      <c r="AB1086" s="66">
        <v>0</v>
      </c>
      <c r="AC1086" s="66">
        <v>10</v>
      </c>
      <c r="AD1086" s="66">
        <v>0</v>
      </c>
      <c r="AE1086" s="66">
        <v>0</v>
      </c>
      <c r="AF1086" s="66">
        <v>0</v>
      </c>
      <c r="AG1086" s="66" t="str">
        <f>VLOOKUP(BHRAF201920[[#This Row],[OrgID]],'Practice Panel'!$A$14:$F$129,4,FALSE)</f>
        <v>Barking</v>
      </c>
      <c r="AH1086" s="66" t="str">
        <f>VLOOKUP(BHRAF201920[[#This Row],[OrgID]],'Practice Panel'!$A$14:$F$129,6,FALSE)</f>
        <v>West One</v>
      </c>
    </row>
    <row r="1087" spans="1:34" x14ac:dyDescent="0.25">
      <c r="A1087" s="1" t="s">
        <v>369</v>
      </c>
      <c r="B1087" s="65">
        <v>44287</v>
      </c>
      <c r="C1087" s="65">
        <v>44299</v>
      </c>
      <c r="D1087" s="1" t="s">
        <v>62</v>
      </c>
      <c r="E1087" s="66">
        <v>1730</v>
      </c>
      <c r="F1087" s="66">
        <v>120</v>
      </c>
      <c r="G1087" s="66">
        <v>119</v>
      </c>
      <c r="H1087" s="1">
        <v>1</v>
      </c>
      <c r="I1087" s="66">
        <v>0</v>
      </c>
      <c r="J1087" s="66">
        <v>0</v>
      </c>
      <c r="K1087" s="66">
        <v>0</v>
      </c>
      <c r="L1087" s="66">
        <v>0</v>
      </c>
      <c r="M1087" s="66">
        <v>0</v>
      </c>
      <c r="N1087" s="66">
        <v>0</v>
      </c>
      <c r="O1087" s="66">
        <v>0</v>
      </c>
      <c r="P1087" s="66">
        <v>0</v>
      </c>
      <c r="Q1087" s="66">
        <v>0</v>
      </c>
      <c r="R1087" s="66">
        <v>0</v>
      </c>
      <c r="S1087" s="66">
        <v>0</v>
      </c>
      <c r="T1087" s="66">
        <v>0</v>
      </c>
      <c r="U1087" s="66">
        <v>0</v>
      </c>
      <c r="V1087" s="66">
        <v>0</v>
      </c>
      <c r="W1087" s="66">
        <v>0</v>
      </c>
      <c r="X1087" s="66">
        <v>0</v>
      </c>
      <c r="Y1087" s="66">
        <v>0</v>
      </c>
      <c r="Z1087" s="66">
        <v>0</v>
      </c>
      <c r="AA1087" s="66">
        <v>0</v>
      </c>
      <c r="AB1087" s="66">
        <v>0</v>
      </c>
      <c r="AC1087" s="66">
        <v>6</v>
      </c>
      <c r="AD1087" s="66">
        <v>0</v>
      </c>
      <c r="AE1087" s="66">
        <v>0</v>
      </c>
      <c r="AF1087" s="66">
        <v>0</v>
      </c>
      <c r="AG1087" s="66" t="str">
        <f>VLOOKUP(BHRAF201920[[#This Row],[OrgID]],'Practice Panel'!$A$14:$F$129,4,FALSE)</f>
        <v>Redbridge</v>
      </c>
      <c r="AH1087" s="66" t="str">
        <f>VLOOKUP(BHRAF201920[[#This Row],[OrgID]],'Practice Panel'!$A$14:$F$129,6,FALSE)</f>
        <v>Seven Kings</v>
      </c>
    </row>
    <row r="1088" spans="1:34" x14ac:dyDescent="0.25">
      <c r="A1088" s="1" t="s">
        <v>369</v>
      </c>
      <c r="B1088" s="65">
        <v>44287</v>
      </c>
      <c r="C1088" s="65">
        <v>44299</v>
      </c>
      <c r="D1088" s="1" t="s">
        <v>85</v>
      </c>
      <c r="E1088" s="66">
        <v>2114</v>
      </c>
      <c r="F1088" s="66">
        <v>93</v>
      </c>
      <c r="G1088" s="66">
        <v>92</v>
      </c>
      <c r="H1088" s="1">
        <v>1</v>
      </c>
      <c r="I1088" s="66">
        <v>0</v>
      </c>
      <c r="J1088" s="66">
        <v>0</v>
      </c>
      <c r="K1088" s="66">
        <v>0</v>
      </c>
      <c r="L1088" s="66">
        <v>0</v>
      </c>
      <c r="M1088" s="66">
        <v>0</v>
      </c>
      <c r="N1088" s="66">
        <v>0</v>
      </c>
      <c r="O1088" s="66">
        <v>0</v>
      </c>
      <c r="P1088" s="66">
        <v>0</v>
      </c>
      <c r="Q1088" s="66">
        <v>0</v>
      </c>
      <c r="R1088" s="66">
        <v>0</v>
      </c>
      <c r="S1088" s="66">
        <v>0</v>
      </c>
      <c r="T1088" s="66">
        <v>0</v>
      </c>
      <c r="U1088" s="66">
        <v>0</v>
      </c>
      <c r="V1088" s="66">
        <v>0</v>
      </c>
      <c r="W1088" s="66">
        <v>0</v>
      </c>
      <c r="X1088" s="66">
        <v>0</v>
      </c>
      <c r="Y1088" s="66">
        <v>0</v>
      </c>
      <c r="Z1088" s="66">
        <v>0</v>
      </c>
      <c r="AA1088" s="66">
        <v>0</v>
      </c>
      <c r="AB1088" s="66">
        <v>0</v>
      </c>
      <c r="AC1088" s="66">
        <v>13</v>
      </c>
      <c r="AD1088" s="66">
        <v>0</v>
      </c>
      <c r="AE1088" s="66">
        <v>0</v>
      </c>
      <c r="AF1088" s="66">
        <v>0</v>
      </c>
      <c r="AG1088" s="66" t="str">
        <f>VLOOKUP(BHRAF201920[[#This Row],[OrgID]],'Practice Panel'!$A$14:$F$129,4,FALSE)</f>
        <v>Redbridge</v>
      </c>
      <c r="AH1088" s="66" t="str">
        <f>VLOOKUP(BHRAF201920[[#This Row],[OrgID]],'Practice Panel'!$A$14:$F$129,6,FALSE)</f>
        <v>Wanstead &amp; Woodford</v>
      </c>
    </row>
    <row r="1089" spans="1:34" x14ac:dyDescent="0.25">
      <c r="A1089" s="1" t="s">
        <v>369</v>
      </c>
      <c r="B1089" s="65">
        <v>44287</v>
      </c>
      <c r="C1089" s="65">
        <v>44299</v>
      </c>
      <c r="D1089" s="1" t="s">
        <v>95</v>
      </c>
      <c r="E1089" s="66">
        <v>541</v>
      </c>
      <c r="F1089" s="66">
        <v>4</v>
      </c>
      <c r="G1089" s="66">
        <v>3</v>
      </c>
      <c r="H1089" s="1">
        <v>1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66">
        <v>0</v>
      </c>
      <c r="Z1089" s="66">
        <v>0</v>
      </c>
      <c r="AA1089" s="66">
        <v>0</v>
      </c>
      <c r="AB1089" s="66">
        <v>0</v>
      </c>
      <c r="AC1089" s="66">
        <v>2</v>
      </c>
      <c r="AD1089" s="66">
        <v>0</v>
      </c>
      <c r="AE1089" s="66">
        <v>0</v>
      </c>
      <c r="AF1089" s="66">
        <v>0</v>
      </c>
      <c r="AG1089" s="66" t="str">
        <f>VLOOKUP(BHRAF201920[[#This Row],[OrgID]],'Practice Panel'!$A$14:$F$129,4,FALSE)</f>
        <v>Redbridge</v>
      </c>
      <c r="AH1089" s="66" t="str">
        <f>VLOOKUP(BHRAF201920[[#This Row],[OrgID]],'Practice Panel'!$A$14:$F$129,6,FALSE)</f>
        <v>Wanstead &amp; Woodford</v>
      </c>
    </row>
    <row r="1090" spans="1:34" x14ac:dyDescent="0.25">
      <c r="A1090" s="1" t="s">
        <v>369</v>
      </c>
      <c r="B1090" s="65">
        <v>44287</v>
      </c>
      <c r="C1090" s="65">
        <v>44299</v>
      </c>
      <c r="D1090" s="1" t="s">
        <v>280</v>
      </c>
      <c r="E1090" s="66">
        <v>1478</v>
      </c>
      <c r="F1090" s="66">
        <v>109</v>
      </c>
      <c r="G1090" s="66">
        <v>106</v>
      </c>
      <c r="H1090" s="1">
        <v>3</v>
      </c>
      <c r="I1090" s="66">
        <v>1</v>
      </c>
      <c r="J1090" s="66">
        <v>0</v>
      </c>
      <c r="K1090" s="66">
        <v>0</v>
      </c>
      <c r="L1090" s="66">
        <v>0</v>
      </c>
      <c r="M1090" s="66">
        <v>0</v>
      </c>
      <c r="N1090" s="66">
        <v>0</v>
      </c>
      <c r="O1090" s="66">
        <v>0</v>
      </c>
      <c r="P1090" s="66">
        <v>0</v>
      </c>
      <c r="Q1090" s="66">
        <v>0</v>
      </c>
      <c r="R1090" s="66">
        <v>0</v>
      </c>
      <c r="S1090" s="66">
        <v>0</v>
      </c>
      <c r="T1090" s="66">
        <v>0</v>
      </c>
      <c r="U1090" s="66">
        <v>0</v>
      </c>
      <c r="V1090" s="66">
        <v>0</v>
      </c>
      <c r="W1090" s="66">
        <v>0</v>
      </c>
      <c r="X1090" s="66">
        <v>0</v>
      </c>
      <c r="Y1090" s="66">
        <v>0</v>
      </c>
      <c r="Z1090" s="66">
        <v>0</v>
      </c>
      <c r="AA1090" s="66">
        <v>0</v>
      </c>
      <c r="AB1090" s="66">
        <v>0</v>
      </c>
      <c r="AC1090" s="66">
        <v>7</v>
      </c>
      <c r="AD1090" s="66">
        <v>0</v>
      </c>
      <c r="AE1090" s="66">
        <v>0</v>
      </c>
      <c r="AF1090" s="66">
        <v>0</v>
      </c>
      <c r="AG1090" s="66" t="str">
        <f>VLOOKUP(BHRAF201920[[#This Row],[OrgID]],'Practice Panel'!$A$14:$F$129,4,FALSE)</f>
        <v>Barking</v>
      </c>
      <c r="AH1090" s="66" t="str">
        <f>VLOOKUP(BHRAF201920[[#This Row],[OrgID]],'Practice Panel'!$A$14:$F$129,6,FALSE)</f>
        <v>Central</v>
      </c>
    </row>
    <row r="1091" spans="1:34" x14ac:dyDescent="0.25">
      <c r="A1091" s="1" t="s">
        <v>369</v>
      </c>
      <c r="B1091" s="65">
        <v>44287</v>
      </c>
      <c r="C1091" s="65">
        <v>44299</v>
      </c>
      <c r="D1091" s="1" t="s">
        <v>55</v>
      </c>
      <c r="E1091" s="66">
        <v>2559</v>
      </c>
      <c r="F1091" s="66">
        <v>36</v>
      </c>
      <c r="G1091" s="66">
        <v>34</v>
      </c>
      <c r="H1091" s="1">
        <v>2</v>
      </c>
      <c r="I1091" s="66">
        <v>2</v>
      </c>
      <c r="J1091" s="66">
        <v>0</v>
      </c>
      <c r="K1091" s="66">
        <v>0</v>
      </c>
      <c r="L1091" s="66">
        <v>0</v>
      </c>
      <c r="M1091" s="66">
        <v>0</v>
      </c>
      <c r="N1091" s="66">
        <v>0</v>
      </c>
      <c r="O1091" s="66">
        <v>0</v>
      </c>
      <c r="P1091" s="66">
        <v>0</v>
      </c>
      <c r="Q1091" s="66">
        <v>0</v>
      </c>
      <c r="R1091" s="66">
        <v>0</v>
      </c>
      <c r="S1091" s="66">
        <v>0</v>
      </c>
      <c r="T1091" s="66">
        <v>0</v>
      </c>
      <c r="U1091" s="66">
        <v>0</v>
      </c>
      <c r="V1091" s="66">
        <v>0</v>
      </c>
      <c r="W1091" s="66">
        <v>0</v>
      </c>
      <c r="X1091" s="66">
        <v>0</v>
      </c>
      <c r="Y1091" s="66">
        <v>0</v>
      </c>
      <c r="Z1091" s="66">
        <v>0</v>
      </c>
      <c r="AA1091" s="66">
        <v>0</v>
      </c>
      <c r="AB1091" s="66">
        <v>0</v>
      </c>
      <c r="AC1091" s="66">
        <v>27</v>
      </c>
      <c r="AD1091" s="66">
        <v>0</v>
      </c>
      <c r="AE1091" s="66">
        <v>0</v>
      </c>
      <c r="AF1091" s="66">
        <v>0</v>
      </c>
      <c r="AG1091" s="66" t="str">
        <f>VLOOKUP(BHRAF201920[[#This Row],[OrgID]],'Practice Panel'!$A$14:$F$129,4,FALSE)</f>
        <v>Redbridge</v>
      </c>
      <c r="AH1091" s="66" t="str">
        <f>VLOOKUP(BHRAF201920[[#This Row],[OrgID]],'Practice Panel'!$A$14:$F$129,6,FALSE)</f>
        <v>Fairlop</v>
      </c>
    </row>
    <row r="1092" spans="1:34" x14ac:dyDescent="0.25">
      <c r="A1092" s="1" t="s">
        <v>369</v>
      </c>
      <c r="B1092" s="65">
        <v>44287</v>
      </c>
      <c r="C1092" s="65">
        <v>44299</v>
      </c>
      <c r="D1092" s="1" t="s">
        <v>183</v>
      </c>
      <c r="E1092" s="66">
        <v>2157</v>
      </c>
      <c r="F1092" s="66">
        <v>19</v>
      </c>
      <c r="G1092" s="66">
        <v>17</v>
      </c>
      <c r="H1092" s="1">
        <v>2</v>
      </c>
      <c r="I1092" s="66">
        <v>0</v>
      </c>
      <c r="J1092" s="66">
        <v>0</v>
      </c>
      <c r="K1092" s="66">
        <v>0</v>
      </c>
      <c r="L1092" s="66">
        <v>0</v>
      </c>
      <c r="M1092" s="66">
        <v>0</v>
      </c>
      <c r="N1092" s="66">
        <v>0</v>
      </c>
      <c r="O1092" s="66">
        <v>0</v>
      </c>
      <c r="P1092" s="66">
        <v>0</v>
      </c>
      <c r="Q1092" s="66">
        <v>0</v>
      </c>
      <c r="R1092" s="66">
        <v>0</v>
      </c>
      <c r="S1092" s="66">
        <v>0</v>
      </c>
      <c r="T1092" s="66">
        <v>0</v>
      </c>
      <c r="U1092" s="66">
        <v>0</v>
      </c>
      <c r="V1092" s="66">
        <v>0</v>
      </c>
      <c r="W1092" s="66">
        <v>0</v>
      </c>
      <c r="X1092" s="66">
        <v>0</v>
      </c>
      <c r="Y1092" s="66">
        <v>0</v>
      </c>
      <c r="Z1092" s="66">
        <v>0</v>
      </c>
      <c r="AA1092" s="66">
        <v>0</v>
      </c>
      <c r="AB1092" s="66">
        <v>0</v>
      </c>
      <c r="AC1092" s="66">
        <v>7</v>
      </c>
      <c r="AD1092" s="66">
        <v>0</v>
      </c>
      <c r="AE1092" s="66">
        <v>0</v>
      </c>
      <c r="AF1092" s="66">
        <v>0</v>
      </c>
      <c r="AG1092" s="66" t="str">
        <f>VLOOKUP(BHRAF201920[[#This Row],[OrgID]],'Practice Panel'!$A$14:$F$129,4,FALSE)</f>
        <v>Barking</v>
      </c>
      <c r="AH1092" s="66" t="str">
        <f>VLOOKUP(BHRAF201920[[#This Row],[OrgID]],'Practice Panel'!$A$14:$F$129,6,FALSE)</f>
        <v>East</v>
      </c>
    </row>
    <row r="1093" spans="1:34" x14ac:dyDescent="0.25">
      <c r="A1093" s="1" t="s">
        <v>369</v>
      </c>
      <c r="B1093" s="65">
        <v>44256</v>
      </c>
      <c r="C1093" s="65">
        <v>44267</v>
      </c>
      <c r="D1093" s="1" t="s">
        <v>288</v>
      </c>
      <c r="E1093" s="66">
        <v>2380</v>
      </c>
      <c r="F1093" s="66">
        <v>91</v>
      </c>
      <c r="G1093" s="66">
        <v>90</v>
      </c>
      <c r="H1093" s="1">
        <v>1</v>
      </c>
      <c r="I1093" s="66">
        <v>1</v>
      </c>
      <c r="J1093" s="66">
        <v>0</v>
      </c>
      <c r="K1093" s="66">
        <v>0</v>
      </c>
      <c r="L1093" s="66">
        <v>0</v>
      </c>
      <c r="M1093" s="66">
        <v>0</v>
      </c>
      <c r="N1093" s="66">
        <v>0</v>
      </c>
      <c r="O1093" s="66">
        <v>0</v>
      </c>
      <c r="P1093" s="66">
        <v>0</v>
      </c>
      <c r="Q1093" s="66">
        <v>0</v>
      </c>
      <c r="R1093" s="66">
        <v>0</v>
      </c>
      <c r="S1093" s="66">
        <v>0</v>
      </c>
      <c r="T1093" s="66">
        <v>0</v>
      </c>
      <c r="U1093" s="66">
        <v>0</v>
      </c>
      <c r="V1093" s="66">
        <v>0</v>
      </c>
      <c r="W1093" s="66">
        <v>0</v>
      </c>
      <c r="X1093" s="66">
        <v>0</v>
      </c>
      <c r="Y1093" s="66">
        <v>0</v>
      </c>
      <c r="Z1093" s="66">
        <v>0</v>
      </c>
      <c r="AA1093" s="66">
        <v>0</v>
      </c>
      <c r="AB1093" s="66">
        <v>0</v>
      </c>
      <c r="AC1093" s="66">
        <v>7</v>
      </c>
      <c r="AD1093" s="66">
        <v>0</v>
      </c>
      <c r="AE1093" s="66">
        <v>0</v>
      </c>
      <c r="AF1093" s="66">
        <v>0</v>
      </c>
      <c r="AG1093" s="66" t="str">
        <f>VLOOKUP(BHRAF201920[[#This Row],[OrgID]],'Practice Panel'!$A$14:$F$129,4,FALSE)</f>
        <v>Havering</v>
      </c>
      <c r="AH1093" s="66" t="str">
        <f>VLOOKUP(BHRAF201920[[#This Row],[OrgID]],'Practice Panel'!$A$14:$F$129,6,FALSE)</f>
        <v>Havering Crest</v>
      </c>
    </row>
    <row r="1094" spans="1:34" x14ac:dyDescent="0.25">
      <c r="A1094" s="1" t="s">
        <v>369</v>
      </c>
      <c r="B1094" s="65">
        <v>44256</v>
      </c>
      <c r="C1094" s="65">
        <v>44267</v>
      </c>
      <c r="D1094" s="1" t="s">
        <v>263</v>
      </c>
      <c r="E1094" s="66">
        <v>2713</v>
      </c>
      <c r="F1094" s="66">
        <v>19</v>
      </c>
      <c r="G1094" s="66">
        <v>18</v>
      </c>
      <c r="H1094" s="1">
        <v>1</v>
      </c>
      <c r="I1094" s="66">
        <v>0</v>
      </c>
      <c r="J1094" s="66">
        <v>0</v>
      </c>
      <c r="K1094" s="66">
        <v>0</v>
      </c>
      <c r="L1094" s="66">
        <v>0</v>
      </c>
      <c r="M1094" s="66">
        <v>0</v>
      </c>
      <c r="N1094" s="66">
        <v>0</v>
      </c>
      <c r="O1094" s="66">
        <v>0</v>
      </c>
      <c r="P1094" s="66">
        <v>0</v>
      </c>
      <c r="Q1094" s="66">
        <v>0</v>
      </c>
      <c r="R1094" s="66">
        <v>0</v>
      </c>
      <c r="S1094" s="66">
        <v>0</v>
      </c>
      <c r="T1094" s="66">
        <v>0</v>
      </c>
      <c r="U1094" s="66">
        <v>0</v>
      </c>
      <c r="V1094" s="66">
        <v>0</v>
      </c>
      <c r="W1094" s="66">
        <v>0</v>
      </c>
      <c r="X1094" s="66">
        <v>0</v>
      </c>
      <c r="Y1094" s="66">
        <v>0</v>
      </c>
      <c r="Z1094" s="66">
        <v>0</v>
      </c>
      <c r="AA1094" s="66">
        <v>0</v>
      </c>
      <c r="AB1094" s="66">
        <v>0</v>
      </c>
      <c r="AC1094" s="66">
        <v>16</v>
      </c>
      <c r="AD1094" s="66">
        <v>0</v>
      </c>
      <c r="AE1094" s="66">
        <v>0</v>
      </c>
      <c r="AF1094" s="66">
        <v>0</v>
      </c>
      <c r="AG1094" s="66" t="str">
        <f>VLOOKUP(BHRAF201920[[#This Row],[OrgID]],'Practice Panel'!$A$14:$F$129,4,FALSE)</f>
        <v>Barking</v>
      </c>
      <c r="AH1094" s="66" t="str">
        <f>VLOOKUP(BHRAF201920[[#This Row],[OrgID]],'Practice Panel'!$A$14:$F$129,6,FALSE)</f>
        <v>North</v>
      </c>
    </row>
    <row r="1095" spans="1:34" x14ac:dyDescent="0.25">
      <c r="A1095" s="1" t="s">
        <v>369</v>
      </c>
      <c r="B1095" s="65">
        <v>44256</v>
      </c>
      <c r="C1095" s="65">
        <v>44267</v>
      </c>
      <c r="D1095" s="1" t="s">
        <v>246</v>
      </c>
      <c r="E1095" s="66">
        <v>2405</v>
      </c>
      <c r="F1095" s="66">
        <v>44</v>
      </c>
      <c r="G1095" s="66">
        <v>43</v>
      </c>
      <c r="H1095" s="1">
        <v>1</v>
      </c>
      <c r="I1095" s="66">
        <v>0</v>
      </c>
      <c r="J1095" s="66">
        <v>0</v>
      </c>
      <c r="K1095" s="66">
        <v>0</v>
      </c>
      <c r="L1095" s="66">
        <v>0</v>
      </c>
      <c r="M1095" s="66">
        <v>0</v>
      </c>
      <c r="N1095" s="66">
        <v>0</v>
      </c>
      <c r="O1095" s="66">
        <v>0</v>
      </c>
      <c r="P1095" s="66">
        <v>0</v>
      </c>
      <c r="Q1095" s="66">
        <v>0</v>
      </c>
      <c r="R1095" s="66">
        <v>0</v>
      </c>
      <c r="S1095" s="66">
        <v>0</v>
      </c>
      <c r="T1095" s="66">
        <v>0</v>
      </c>
      <c r="U1095" s="66">
        <v>0</v>
      </c>
      <c r="V1095" s="66">
        <v>0</v>
      </c>
      <c r="W1095" s="66">
        <v>0</v>
      </c>
      <c r="X1095" s="66">
        <v>0</v>
      </c>
      <c r="Y1095" s="66">
        <v>0</v>
      </c>
      <c r="Z1095" s="66">
        <v>0</v>
      </c>
      <c r="AA1095" s="66">
        <v>0</v>
      </c>
      <c r="AB1095" s="66">
        <v>0</v>
      </c>
      <c r="AC1095" s="66">
        <v>10</v>
      </c>
      <c r="AD1095" s="66">
        <v>0</v>
      </c>
      <c r="AE1095" s="66">
        <v>0</v>
      </c>
      <c r="AF1095" s="66">
        <v>0</v>
      </c>
      <c r="AG1095" s="66" t="str">
        <f>VLOOKUP(BHRAF201920[[#This Row],[OrgID]],'Practice Panel'!$A$14:$F$129,4,FALSE)</f>
        <v>Barking</v>
      </c>
      <c r="AH1095" s="66" t="str">
        <f>VLOOKUP(BHRAF201920[[#This Row],[OrgID]],'Practice Panel'!$A$14:$F$129,6,FALSE)</f>
        <v>West One</v>
      </c>
    </row>
    <row r="1096" spans="1:34" x14ac:dyDescent="0.25">
      <c r="A1096" s="1" t="s">
        <v>369</v>
      </c>
      <c r="B1096" s="65">
        <v>44256</v>
      </c>
      <c r="C1096" s="65">
        <v>44267</v>
      </c>
      <c r="D1096" s="1" t="s">
        <v>183</v>
      </c>
      <c r="E1096" s="66">
        <v>2147</v>
      </c>
      <c r="F1096" s="66">
        <v>18</v>
      </c>
      <c r="G1096" s="66">
        <v>16</v>
      </c>
      <c r="H1096" s="1">
        <v>2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66">
        <v>0</v>
      </c>
      <c r="Z1096" s="66">
        <v>0</v>
      </c>
      <c r="AA1096" s="66">
        <v>0</v>
      </c>
      <c r="AB1096" s="66">
        <v>0</v>
      </c>
      <c r="AC1096" s="66">
        <v>6</v>
      </c>
      <c r="AD1096" s="66">
        <v>0</v>
      </c>
      <c r="AE1096" s="66">
        <v>0</v>
      </c>
      <c r="AF1096" s="66">
        <v>0</v>
      </c>
      <c r="AG1096" s="66" t="str">
        <f>VLOOKUP(BHRAF201920[[#This Row],[OrgID]],'Practice Panel'!$A$14:$F$129,4,FALSE)</f>
        <v>Barking</v>
      </c>
      <c r="AH1096" s="66" t="str">
        <f>VLOOKUP(BHRAF201920[[#This Row],[OrgID]],'Practice Panel'!$A$14:$F$129,6,FALSE)</f>
        <v>East</v>
      </c>
    </row>
    <row r="1097" spans="1:34" x14ac:dyDescent="0.25">
      <c r="A1097" s="1" t="s">
        <v>369</v>
      </c>
      <c r="B1097" s="65">
        <v>44256</v>
      </c>
      <c r="C1097" s="65">
        <v>44267</v>
      </c>
      <c r="D1097" s="1" t="s">
        <v>261</v>
      </c>
      <c r="E1097" s="66">
        <v>1965</v>
      </c>
      <c r="F1097" s="66">
        <v>7</v>
      </c>
      <c r="G1097" s="66">
        <v>6</v>
      </c>
      <c r="H1097" s="1">
        <v>1</v>
      </c>
      <c r="I1097" s="66">
        <v>0</v>
      </c>
      <c r="J1097" s="66">
        <v>0</v>
      </c>
      <c r="K1097" s="66">
        <v>0</v>
      </c>
      <c r="L1097" s="66">
        <v>0</v>
      </c>
      <c r="M1097" s="66">
        <v>0</v>
      </c>
      <c r="N1097" s="66">
        <v>0</v>
      </c>
      <c r="O1097" s="66">
        <v>0</v>
      </c>
      <c r="P1097" s="66">
        <v>0</v>
      </c>
      <c r="Q1097" s="66">
        <v>0</v>
      </c>
      <c r="R1097" s="66">
        <v>0</v>
      </c>
      <c r="S1097" s="66">
        <v>0</v>
      </c>
      <c r="T1097" s="66">
        <v>0</v>
      </c>
      <c r="U1097" s="66">
        <v>0</v>
      </c>
      <c r="V1097" s="66">
        <v>0</v>
      </c>
      <c r="W1097" s="66">
        <v>0</v>
      </c>
      <c r="X1097" s="66">
        <v>0</v>
      </c>
      <c r="Y1097" s="66">
        <v>0</v>
      </c>
      <c r="Z1097" s="66">
        <v>0</v>
      </c>
      <c r="AA1097" s="66">
        <v>0</v>
      </c>
      <c r="AB1097" s="66">
        <v>0</v>
      </c>
      <c r="AC1097" s="66">
        <v>3</v>
      </c>
      <c r="AD1097" s="66">
        <v>0</v>
      </c>
      <c r="AE1097" s="66">
        <v>0</v>
      </c>
      <c r="AF1097" s="66">
        <v>0</v>
      </c>
      <c r="AG1097" s="66" t="str">
        <f>VLOOKUP(BHRAF201920[[#This Row],[OrgID]],'Practice Panel'!$A$14:$F$129,4,FALSE)</f>
        <v>Barking</v>
      </c>
      <c r="AH1097" s="66" t="str">
        <f>VLOOKUP(BHRAF201920[[#This Row],[OrgID]],'Practice Panel'!$A$14:$F$129,6,FALSE)</f>
        <v>North</v>
      </c>
    </row>
    <row r="1098" spans="1:34" x14ac:dyDescent="0.25">
      <c r="A1098" s="1" t="s">
        <v>369</v>
      </c>
      <c r="B1098" s="65">
        <v>44256</v>
      </c>
      <c r="C1098" s="65">
        <v>44267</v>
      </c>
      <c r="D1098" s="1" t="s">
        <v>243</v>
      </c>
      <c r="E1098" s="66">
        <v>5185</v>
      </c>
      <c r="F1098" s="66">
        <v>91</v>
      </c>
      <c r="G1098" s="66">
        <v>86</v>
      </c>
      <c r="H1098" s="1">
        <v>5</v>
      </c>
      <c r="I1098" s="66">
        <v>1</v>
      </c>
      <c r="J1098" s="66">
        <v>0</v>
      </c>
      <c r="K1098" s="66">
        <v>0</v>
      </c>
      <c r="L1098" s="66">
        <v>0</v>
      </c>
      <c r="M1098" s="66">
        <v>0</v>
      </c>
      <c r="N1098" s="66">
        <v>0</v>
      </c>
      <c r="O1098" s="66">
        <v>0</v>
      </c>
      <c r="P1098" s="66">
        <v>0</v>
      </c>
      <c r="Q1098" s="66">
        <v>0</v>
      </c>
      <c r="R1098" s="66">
        <v>0</v>
      </c>
      <c r="S1098" s="66">
        <v>0</v>
      </c>
      <c r="T1098" s="66">
        <v>0</v>
      </c>
      <c r="U1098" s="66">
        <v>0</v>
      </c>
      <c r="V1098" s="66">
        <v>0</v>
      </c>
      <c r="W1098" s="66">
        <v>0</v>
      </c>
      <c r="X1098" s="66">
        <v>0</v>
      </c>
      <c r="Y1098" s="66">
        <v>0</v>
      </c>
      <c r="Z1098" s="66">
        <v>0</v>
      </c>
      <c r="AA1098" s="66">
        <v>0</v>
      </c>
      <c r="AB1098" s="66">
        <v>0</v>
      </c>
      <c r="AC1098" s="66">
        <v>10</v>
      </c>
      <c r="AD1098" s="66">
        <v>0</v>
      </c>
      <c r="AE1098" s="66">
        <v>0</v>
      </c>
      <c r="AF1098" s="66">
        <v>0</v>
      </c>
      <c r="AG1098" s="66" t="str">
        <f>VLOOKUP(BHRAF201920[[#This Row],[OrgID]],'Practice Panel'!$A$14:$F$129,4,FALSE)</f>
        <v>Barking</v>
      </c>
      <c r="AH1098" s="66" t="str">
        <f>VLOOKUP(BHRAF201920[[#This Row],[OrgID]],'Practice Panel'!$A$14:$F$129,6,FALSE)</f>
        <v>West One</v>
      </c>
    </row>
    <row r="1099" spans="1:34" x14ac:dyDescent="0.25">
      <c r="A1099" s="1" t="s">
        <v>369</v>
      </c>
      <c r="B1099" s="65">
        <v>44256</v>
      </c>
      <c r="C1099" s="65">
        <v>44267</v>
      </c>
      <c r="D1099" s="1" t="s">
        <v>62</v>
      </c>
      <c r="E1099" s="66">
        <v>1720</v>
      </c>
      <c r="F1099" s="66">
        <v>115</v>
      </c>
      <c r="G1099" s="66">
        <v>114</v>
      </c>
      <c r="H1099" s="1">
        <v>1</v>
      </c>
      <c r="I1099" s="66">
        <v>0</v>
      </c>
      <c r="J1099" s="66">
        <v>0</v>
      </c>
      <c r="K1099" s="66">
        <v>0</v>
      </c>
      <c r="L1099" s="66">
        <v>0</v>
      </c>
      <c r="M1099" s="66">
        <v>0</v>
      </c>
      <c r="N1099" s="66">
        <v>0</v>
      </c>
      <c r="O1099" s="66">
        <v>0</v>
      </c>
      <c r="P1099" s="66">
        <v>0</v>
      </c>
      <c r="Q1099" s="66">
        <v>0</v>
      </c>
      <c r="R1099" s="66">
        <v>0</v>
      </c>
      <c r="S1099" s="66">
        <v>0</v>
      </c>
      <c r="T1099" s="66">
        <v>0</v>
      </c>
      <c r="U1099" s="66">
        <v>0</v>
      </c>
      <c r="V1099" s="66">
        <v>0</v>
      </c>
      <c r="W1099" s="66">
        <v>0</v>
      </c>
      <c r="X1099" s="66">
        <v>0</v>
      </c>
      <c r="Y1099" s="66">
        <v>0</v>
      </c>
      <c r="Z1099" s="66">
        <v>0</v>
      </c>
      <c r="AA1099" s="66">
        <v>0</v>
      </c>
      <c r="AB1099" s="66">
        <v>0</v>
      </c>
      <c r="AC1099" s="66">
        <v>6</v>
      </c>
      <c r="AD1099" s="66">
        <v>0</v>
      </c>
      <c r="AE1099" s="66">
        <v>0</v>
      </c>
      <c r="AF1099" s="66">
        <v>0</v>
      </c>
      <c r="AG1099" s="66" t="str">
        <f>VLOOKUP(BHRAF201920[[#This Row],[OrgID]],'Practice Panel'!$A$14:$F$129,4,FALSE)</f>
        <v>Redbridge</v>
      </c>
      <c r="AH1099" s="66" t="str">
        <f>VLOOKUP(BHRAF201920[[#This Row],[OrgID]],'Practice Panel'!$A$14:$F$129,6,FALSE)</f>
        <v>Seven Kings</v>
      </c>
    </row>
    <row r="1100" spans="1:34" x14ac:dyDescent="0.25">
      <c r="A1100" s="1" t="s">
        <v>369</v>
      </c>
      <c r="B1100" s="65">
        <v>44256</v>
      </c>
      <c r="C1100" s="65">
        <v>44267</v>
      </c>
      <c r="D1100" s="1" t="s">
        <v>85</v>
      </c>
      <c r="E1100" s="66">
        <v>2095</v>
      </c>
      <c r="F1100" s="66">
        <v>89</v>
      </c>
      <c r="G1100" s="66">
        <v>88</v>
      </c>
      <c r="H1100" s="1">
        <v>1</v>
      </c>
      <c r="I1100" s="66">
        <v>0</v>
      </c>
      <c r="J1100" s="66">
        <v>0</v>
      </c>
      <c r="K1100" s="66">
        <v>0</v>
      </c>
      <c r="L1100" s="66">
        <v>0</v>
      </c>
      <c r="M1100" s="66">
        <v>0</v>
      </c>
      <c r="N1100" s="66">
        <v>0</v>
      </c>
      <c r="O1100" s="66">
        <v>0</v>
      </c>
      <c r="P1100" s="66">
        <v>0</v>
      </c>
      <c r="Q1100" s="66">
        <v>0</v>
      </c>
      <c r="R1100" s="66">
        <v>0</v>
      </c>
      <c r="S1100" s="66">
        <v>0</v>
      </c>
      <c r="T1100" s="66">
        <v>0</v>
      </c>
      <c r="U1100" s="66">
        <v>0</v>
      </c>
      <c r="V1100" s="66">
        <v>0</v>
      </c>
      <c r="W1100" s="66">
        <v>0</v>
      </c>
      <c r="X1100" s="66">
        <v>0</v>
      </c>
      <c r="Y1100" s="66">
        <v>0</v>
      </c>
      <c r="Z1100" s="66">
        <v>0</v>
      </c>
      <c r="AA1100" s="66">
        <v>0</v>
      </c>
      <c r="AB1100" s="66">
        <v>0</v>
      </c>
      <c r="AC1100" s="66">
        <v>11</v>
      </c>
      <c r="AD1100" s="66">
        <v>0</v>
      </c>
      <c r="AE1100" s="66">
        <v>0</v>
      </c>
      <c r="AF1100" s="66">
        <v>0</v>
      </c>
      <c r="AG1100" s="66" t="str">
        <f>VLOOKUP(BHRAF201920[[#This Row],[OrgID]],'Practice Panel'!$A$14:$F$129,4,FALSE)</f>
        <v>Redbridge</v>
      </c>
      <c r="AH1100" s="66" t="str">
        <f>VLOOKUP(BHRAF201920[[#This Row],[OrgID]],'Practice Panel'!$A$14:$F$129,6,FALSE)</f>
        <v>Wanstead &amp; Woodford</v>
      </c>
    </row>
    <row r="1101" spans="1:34" x14ac:dyDescent="0.25">
      <c r="A1101" s="1" t="s">
        <v>369</v>
      </c>
      <c r="B1101" s="65">
        <v>44256</v>
      </c>
      <c r="C1101" s="65">
        <v>44267</v>
      </c>
      <c r="D1101" s="1" t="s">
        <v>95</v>
      </c>
      <c r="E1101" s="66">
        <v>537</v>
      </c>
      <c r="F1101" s="66">
        <v>3</v>
      </c>
      <c r="G1101" s="66">
        <v>2</v>
      </c>
      <c r="H1101" s="1">
        <v>1</v>
      </c>
      <c r="I1101" s="66">
        <v>0</v>
      </c>
      <c r="J1101" s="66">
        <v>0</v>
      </c>
      <c r="K1101" s="66">
        <v>0</v>
      </c>
      <c r="L1101" s="66">
        <v>0</v>
      </c>
      <c r="M1101" s="66">
        <v>0</v>
      </c>
      <c r="N1101" s="66">
        <v>0</v>
      </c>
      <c r="O1101" s="66">
        <v>0</v>
      </c>
      <c r="P1101" s="66">
        <v>0</v>
      </c>
      <c r="Q1101" s="66">
        <v>0</v>
      </c>
      <c r="R1101" s="66">
        <v>0</v>
      </c>
      <c r="S1101" s="66">
        <v>0</v>
      </c>
      <c r="T1101" s="66">
        <v>0</v>
      </c>
      <c r="U1101" s="66">
        <v>0</v>
      </c>
      <c r="V1101" s="66">
        <v>0</v>
      </c>
      <c r="W1101" s="66">
        <v>0</v>
      </c>
      <c r="X1101" s="66">
        <v>0</v>
      </c>
      <c r="Y1101" s="66">
        <v>0</v>
      </c>
      <c r="Z1101" s="66">
        <v>0</v>
      </c>
      <c r="AA1101" s="66">
        <v>0</v>
      </c>
      <c r="AB1101" s="66">
        <v>0</v>
      </c>
      <c r="AC1101" s="66">
        <v>2</v>
      </c>
      <c r="AD1101" s="66">
        <v>0</v>
      </c>
      <c r="AE1101" s="66">
        <v>0</v>
      </c>
      <c r="AF1101" s="66">
        <v>0</v>
      </c>
      <c r="AG1101" s="66" t="str">
        <f>VLOOKUP(BHRAF201920[[#This Row],[OrgID]],'Practice Panel'!$A$14:$F$129,4,FALSE)</f>
        <v>Redbridge</v>
      </c>
      <c r="AH1101" s="66" t="str">
        <f>VLOOKUP(BHRAF201920[[#This Row],[OrgID]],'Practice Panel'!$A$14:$F$129,6,FALSE)</f>
        <v>Wanstead &amp; Woodford</v>
      </c>
    </row>
    <row r="1102" spans="1:34" x14ac:dyDescent="0.25">
      <c r="A1102" s="1" t="s">
        <v>369</v>
      </c>
      <c r="B1102" s="65">
        <v>44256</v>
      </c>
      <c r="C1102" s="65">
        <v>44267</v>
      </c>
      <c r="D1102" s="1" t="s">
        <v>280</v>
      </c>
      <c r="E1102" s="66">
        <v>1472</v>
      </c>
      <c r="F1102" s="66">
        <v>108</v>
      </c>
      <c r="G1102" s="66">
        <v>105</v>
      </c>
      <c r="H1102" s="1">
        <v>3</v>
      </c>
      <c r="I1102" s="66">
        <v>1</v>
      </c>
      <c r="J1102" s="66">
        <v>0</v>
      </c>
      <c r="K1102" s="66">
        <v>0</v>
      </c>
      <c r="L1102" s="66">
        <v>0</v>
      </c>
      <c r="M1102" s="66">
        <v>0</v>
      </c>
      <c r="N1102" s="66">
        <v>0</v>
      </c>
      <c r="O1102" s="66">
        <v>0</v>
      </c>
      <c r="P1102" s="66">
        <v>0</v>
      </c>
      <c r="Q1102" s="66">
        <v>0</v>
      </c>
      <c r="R1102" s="66">
        <v>0</v>
      </c>
      <c r="S1102" s="66">
        <v>0</v>
      </c>
      <c r="T1102" s="66">
        <v>0</v>
      </c>
      <c r="U1102" s="66">
        <v>0</v>
      </c>
      <c r="V1102" s="66">
        <v>0</v>
      </c>
      <c r="W1102" s="66">
        <v>0</v>
      </c>
      <c r="X1102" s="66">
        <v>0</v>
      </c>
      <c r="Y1102" s="66">
        <v>0</v>
      </c>
      <c r="Z1102" s="66">
        <v>0</v>
      </c>
      <c r="AA1102" s="66">
        <v>0</v>
      </c>
      <c r="AB1102" s="66">
        <v>0</v>
      </c>
      <c r="AC1102" s="66">
        <v>5</v>
      </c>
      <c r="AD1102" s="66">
        <v>0</v>
      </c>
      <c r="AE1102" s="66">
        <v>0</v>
      </c>
      <c r="AF1102" s="66">
        <v>0</v>
      </c>
      <c r="AG1102" s="66" t="str">
        <f>VLOOKUP(BHRAF201920[[#This Row],[OrgID]],'Practice Panel'!$A$14:$F$129,4,FALSE)</f>
        <v>Barking</v>
      </c>
      <c r="AH1102" s="66" t="str">
        <f>VLOOKUP(BHRAF201920[[#This Row],[OrgID]],'Practice Panel'!$A$14:$F$129,6,FALSE)</f>
        <v>Central</v>
      </c>
    </row>
    <row r="1103" spans="1:34" x14ac:dyDescent="0.25">
      <c r="A1103" s="1" t="s">
        <v>369</v>
      </c>
      <c r="B1103" s="65">
        <v>44256</v>
      </c>
      <c r="C1103" s="65">
        <v>44267</v>
      </c>
      <c r="D1103" s="1" t="s">
        <v>55</v>
      </c>
      <c r="E1103" s="66">
        <v>2552</v>
      </c>
      <c r="F1103" s="66">
        <v>32</v>
      </c>
      <c r="G1103" s="66">
        <v>30</v>
      </c>
      <c r="H1103" s="1">
        <v>2</v>
      </c>
      <c r="I1103" s="66">
        <v>2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66">
        <v>0</v>
      </c>
      <c r="Z1103" s="66">
        <v>0</v>
      </c>
      <c r="AA1103" s="66">
        <v>0</v>
      </c>
      <c r="AB1103" s="66">
        <v>0</v>
      </c>
      <c r="AC1103" s="66">
        <v>23</v>
      </c>
      <c r="AD1103" s="66">
        <v>0</v>
      </c>
      <c r="AE1103" s="66">
        <v>0</v>
      </c>
      <c r="AF1103" s="66">
        <v>0</v>
      </c>
      <c r="AG1103" s="66" t="str">
        <f>VLOOKUP(BHRAF201920[[#This Row],[OrgID]],'Practice Panel'!$A$14:$F$129,4,FALSE)</f>
        <v>Redbridge</v>
      </c>
      <c r="AH1103" s="66" t="str">
        <f>VLOOKUP(BHRAF201920[[#This Row],[OrgID]],'Practice Panel'!$A$14:$F$129,6,FALSE)</f>
        <v>Fairlop</v>
      </c>
    </row>
    <row r="1104" spans="1:34" x14ac:dyDescent="0.25">
      <c r="A1104" s="1" t="s">
        <v>369</v>
      </c>
      <c r="B1104" s="65">
        <v>44287</v>
      </c>
      <c r="C1104" s="65">
        <v>44299</v>
      </c>
      <c r="D1104" s="1" t="s">
        <v>322</v>
      </c>
      <c r="E1104" s="66">
        <v>1778</v>
      </c>
      <c r="F1104" s="66">
        <v>2</v>
      </c>
      <c r="G1104" s="66">
        <v>2</v>
      </c>
      <c r="H1104" s="1">
        <v>0</v>
      </c>
      <c r="I1104" s="66">
        <v>0</v>
      </c>
      <c r="J1104" s="66">
        <v>0</v>
      </c>
      <c r="K1104" s="66">
        <v>0</v>
      </c>
      <c r="L1104" s="66">
        <v>0</v>
      </c>
      <c r="M1104" s="66">
        <v>0</v>
      </c>
      <c r="N1104" s="66">
        <v>0</v>
      </c>
      <c r="O1104" s="66">
        <v>0</v>
      </c>
      <c r="P1104" s="66">
        <v>0</v>
      </c>
      <c r="Q1104" s="66">
        <v>0</v>
      </c>
      <c r="R1104" s="66">
        <v>0</v>
      </c>
      <c r="S1104" s="66">
        <v>0</v>
      </c>
      <c r="T1104" s="66">
        <v>0</v>
      </c>
      <c r="U1104" s="66">
        <v>0</v>
      </c>
      <c r="V1104" s="66">
        <v>0</v>
      </c>
      <c r="W1104" s="66">
        <v>0</v>
      </c>
      <c r="X1104" s="66">
        <v>0</v>
      </c>
      <c r="Y1104" s="66">
        <v>0</v>
      </c>
      <c r="Z1104" s="66">
        <v>0</v>
      </c>
      <c r="AA1104" s="66">
        <v>0</v>
      </c>
      <c r="AB1104" s="66">
        <v>0</v>
      </c>
      <c r="AC1104" s="66">
        <v>9</v>
      </c>
      <c r="AD1104" s="66">
        <v>0</v>
      </c>
      <c r="AE1104" s="66">
        <v>0</v>
      </c>
      <c r="AF1104" s="66">
        <v>0</v>
      </c>
      <c r="AG1104" s="66" t="str">
        <f>VLOOKUP(BHRAF201920[[#This Row],[OrgID]],'Practice Panel'!$A$14:$F$129,4,FALSE)</f>
        <v>Havering</v>
      </c>
      <c r="AH1104" s="66" t="str">
        <f>VLOOKUP(BHRAF201920[[#This Row],[OrgID]],'Practice Panel'!$A$14:$F$129,6,FALSE)</f>
        <v>Havering North</v>
      </c>
    </row>
    <row r="1105" spans="1:34" x14ac:dyDescent="0.25">
      <c r="A1105" s="1" t="s">
        <v>369</v>
      </c>
      <c r="B1105" s="65">
        <v>44287</v>
      </c>
      <c r="C1105" s="65">
        <v>44299</v>
      </c>
      <c r="D1105" s="1" t="s">
        <v>358</v>
      </c>
      <c r="E1105" s="66">
        <v>1196</v>
      </c>
      <c r="F1105" s="66">
        <v>9</v>
      </c>
      <c r="G1105" s="66">
        <v>9</v>
      </c>
      <c r="H1105" s="1">
        <v>0</v>
      </c>
      <c r="I1105" s="66">
        <v>0</v>
      </c>
      <c r="J1105" s="66">
        <v>0</v>
      </c>
      <c r="K1105" s="66">
        <v>0</v>
      </c>
      <c r="L1105" s="66">
        <v>0</v>
      </c>
      <c r="M1105" s="66">
        <v>0</v>
      </c>
      <c r="N1105" s="66">
        <v>0</v>
      </c>
      <c r="O1105" s="66">
        <v>0</v>
      </c>
      <c r="P1105" s="66">
        <v>0</v>
      </c>
      <c r="Q1105" s="66">
        <v>0</v>
      </c>
      <c r="R1105" s="66">
        <v>0</v>
      </c>
      <c r="S1105" s="66">
        <v>0</v>
      </c>
      <c r="T1105" s="66">
        <v>0</v>
      </c>
      <c r="U1105" s="66">
        <v>0</v>
      </c>
      <c r="V1105" s="66">
        <v>0</v>
      </c>
      <c r="W1105" s="66">
        <v>0</v>
      </c>
      <c r="X1105" s="66">
        <v>0</v>
      </c>
      <c r="Y1105" s="66">
        <v>0</v>
      </c>
      <c r="Z1105" s="66">
        <v>0</v>
      </c>
      <c r="AA1105" s="66">
        <v>0</v>
      </c>
      <c r="AB1105" s="66">
        <v>0</v>
      </c>
      <c r="AC1105" s="66">
        <v>14</v>
      </c>
      <c r="AD1105" s="66">
        <v>0</v>
      </c>
      <c r="AE1105" s="66">
        <v>0</v>
      </c>
      <c r="AF1105" s="66">
        <v>0</v>
      </c>
      <c r="AG1105" s="66" t="str">
        <f>VLOOKUP(BHRAF201920[[#This Row],[OrgID]],'Practice Panel'!$A$14:$F$129,4,FALSE)</f>
        <v>Havering</v>
      </c>
      <c r="AH1105" s="66" t="str">
        <f>VLOOKUP(BHRAF201920[[#This Row],[OrgID]],'Practice Panel'!$A$14:$F$129,6,FALSE)</f>
        <v>Havering South</v>
      </c>
    </row>
    <row r="1106" spans="1:34" x14ac:dyDescent="0.25">
      <c r="A1106" s="1" t="s">
        <v>369</v>
      </c>
      <c r="B1106" s="65">
        <v>44287</v>
      </c>
      <c r="C1106" s="65">
        <v>44299</v>
      </c>
      <c r="D1106" s="1" t="s">
        <v>216</v>
      </c>
      <c r="E1106" s="66">
        <v>1430</v>
      </c>
      <c r="F1106" s="66">
        <v>28</v>
      </c>
      <c r="G1106" s="66">
        <v>28</v>
      </c>
      <c r="H1106" s="1">
        <v>0</v>
      </c>
      <c r="I1106" s="66">
        <v>0</v>
      </c>
      <c r="J1106" s="66">
        <v>0</v>
      </c>
      <c r="K1106" s="66">
        <v>0</v>
      </c>
      <c r="L1106" s="66">
        <v>0</v>
      </c>
      <c r="M1106" s="66">
        <v>0</v>
      </c>
      <c r="N1106" s="66">
        <v>0</v>
      </c>
      <c r="O1106" s="66">
        <v>0</v>
      </c>
      <c r="P1106" s="66">
        <v>0</v>
      </c>
      <c r="Q1106" s="66">
        <v>0</v>
      </c>
      <c r="R1106" s="66">
        <v>0</v>
      </c>
      <c r="S1106" s="66">
        <v>0</v>
      </c>
      <c r="T1106" s="66">
        <v>0</v>
      </c>
      <c r="U1106" s="66">
        <v>0</v>
      </c>
      <c r="V1106" s="66">
        <v>0</v>
      </c>
      <c r="W1106" s="66">
        <v>0</v>
      </c>
      <c r="X1106" s="66">
        <v>0</v>
      </c>
      <c r="Y1106" s="66">
        <v>0</v>
      </c>
      <c r="Z1106" s="66">
        <v>0</v>
      </c>
      <c r="AA1106" s="66">
        <v>0</v>
      </c>
      <c r="AB1106" s="66">
        <v>0</v>
      </c>
      <c r="AC1106" s="66">
        <v>7</v>
      </c>
      <c r="AD1106" s="66">
        <v>0</v>
      </c>
      <c r="AE1106" s="66">
        <v>0</v>
      </c>
      <c r="AF1106" s="66">
        <v>0</v>
      </c>
      <c r="AG1106" s="66" t="str">
        <f>VLOOKUP(BHRAF201920[[#This Row],[OrgID]],'Practice Panel'!$A$14:$F$129,4,FALSE)</f>
        <v>Barking</v>
      </c>
      <c r="AH1106" s="66" t="str">
        <f>VLOOKUP(BHRAF201920[[#This Row],[OrgID]],'Practice Panel'!$A$14:$F$129,6,FALSE)</f>
        <v>East One</v>
      </c>
    </row>
    <row r="1107" spans="1:34" x14ac:dyDescent="0.25">
      <c r="A1107" s="1" t="s">
        <v>369</v>
      </c>
      <c r="B1107" s="65">
        <v>44287</v>
      </c>
      <c r="C1107" s="65">
        <v>44299</v>
      </c>
      <c r="D1107" s="1" t="s">
        <v>308</v>
      </c>
      <c r="E1107" s="66">
        <v>1060</v>
      </c>
      <c r="F1107" s="66">
        <v>34</v>
      </c>
      <c r="G1107" s="66">
        <v>34</v>
      </c>
      <c r="H1107" s="1">
        <v>0</v>
      </c>
      <c r="I1107" s="66">
        <v>0</v>
      </c>
      <c r="J1107" s="66">
        <v>0</v>
      </c>
      <c r="K1107" s="66">
        <v>0</v>
      </c>
      <c r="L1107" s="66">
        <v>0</v>
      </c>
      <c r="M1107" s="66">
        <v>0</v>
      </c>
      <c r="N1107" s="66">
        <v>0</v>
      </c>
      <c r="O1107" s="66">
        <v>0</v>
      </c>
      <c r="P1107" s="66">
        <v>0</v>
      </c>
      <c r="Q1107" s="66">
        <v>0</v>
      </c>
      <c r="R1107" s="66">
        <v>0</v>
      </c>
      <c r="S1107" s="66">
        <v>0</v>
      </c>
      <c r="T1107" s="66">
        <v>0</v>
      </c>
      <c r="U1107" s="66">
        <v>0</v>
      </c>
      <c r="V1107" s="66">
        <v>0</v>
      </c>
      <c r="W1107" s="66">
        <v>0</v>
      </c>
      <c r="X1107" s="66">
        <v>0</v>
      </c>
      <c r="Y1107" s="66">
        <v>0</v>
      </c>
      <c r="Z1107" s="66">
        <v>0</v>
      </c>
      <c r="AA1107" s="66">
        <v>0</v>
      </c>
      <c r="AB1107" s="66">
        <v>0</v>
      </c>
      <c r="AC1107" s="66">
        <v>4</v>
      </c>
      <c r="AD1107" s="66">
        <v>0</v>
      </c>
      <c r="AE1107" s="66">
        <v>0</v>
      </c>
      <c r="AF1107" s="66">
        <v>0</v>
      </c>
      <c r="AG1107" s="66" t="str">
        <f>VLOOKUP(BHRAF201920[[#This Row],[OrgID]],'Practice Panel'!$A$14:$F$129,4,FALSE)</f>
        <v>Havering</v>
      </c>
      <c r="AH1107" s="66" t="str">
        <f>VLOOKUP(BHRAF201920[[#This Row],[OrgID]],'Practice Panel'!$A$14:$F$129,6,FALSE)</f>
        <v>Havering North</v>
      </c>
    </row>
    <row r="1108" spans="1:34" x14ac:dyDescent="0.25">
      <c r="A1108" s="1" t="s">
        <v>369</v>
      </c>
      <c r="B1108" s="65">
        <v>44287</v>
      </c>
      <c r="C1108" s="65">
        <v>44299</v>
      </c>
      <c r="D1108" s="1" t="s">
        <v>350</v>
      </c>
      <c r="E1108" s="66">
        <v>2293</v>
      </c>
      <c r="F1108" s="66">
        <v>25</v>
      </c>
      <c r="G1108" s="66">
        <v>25</v>
      </c>
      <c r="H1108" s="1">
        <v>0</v>
      </c>
      <c r="I1108" s="66">
        <v>0</v>
      </c>
      <c r="J1108" s="66">
        <v>0</v>
      </c>
      <c r="K1108" s="66">
        <v>0</v>
      </c>
      <c r="L1108" s="66">
        <v>0</v>
      </c>
      <c r="M1108" s="66">
        <v>0</v>
      </c>
      <c r="N1108" s="66">
        <v>0</v>
      </c>
      <c r="O1108" s="66">
        <v>0</v>
      </c>
      <c r="P1108" s="66">
        <v>0</v>
      </c>
      <c r="Q1108" s="66">
        <v>0</v>
      </c>
      <c r="R1108" s="66">
        <v>0</v>
      </c>
      <c r="S1108" s="66">
        <v>0</v>
      </c>
      <c r="T1108" s="66">
        <v>0</v>
      </c>
      <c r="U1108" s="66">
        <v>0</v>
      </c>
      <c r="V1108" s="66">
        <v>0</v>
      </c>
      <c r="W1108" s="66">
        <v>0</v>
      </c>
      <c r="X1108" s="66">
        <v>0</v>
      </c>
      <c r="Y1108" s="66">
        <v>0</v>
      </c>
      <c r="Z1108" s="66">
        <v>0</v>
      </c>
      <c r="AA1108" s="66">
        <v>0</v>
      </c>
      <c r="AB1108" s="66">
        <v>0</v>
      </c>
      <c r="AC1108" s="66">
        <v>9</v>
      </c>
      <c r="AD1108" s="66">
        <v>0</v>
      </c>
      <c r="AE1108" s="66">
        <v>0</v>
      </c>
      <c r="AF1108" s="66">
        <v>0</v>
      </c>
      <c r="AG1108" s="66" t="str">
        <f>VLOOKUP(BHRAF201920[[#This Row],[OrgID]],'Practice Panel'!$A$14:$F$129,4,FALSE)</f>
        <v>Havering</v>
      </c>
      <c r="AH1108" s="66" t="str">
        <f>VLOOKUP(BHRAF201920[[#This Row],[OrgID]],'Practice Panel'!$A$14:$F$129,6,FALSE)</f>
        <v>Havering South</v>
      </c>
    </row>
    <row r="1109" spans="1:34" x14ac:dyDescent="0.25">
      <c r="A1109" s="1" t="s">
        <v>369</v>
      </c>
      <c r="B1109" s="65">
        <v>44287</v>
      </c>
      <c r="C1109" s="65">
        <v>44299</v>
      </c>
      <c r="D1109" s="1" t="s">
        <v>259</v>
      </c>
      <c r="E1109" s="66">
        <v>5738</v>
      </c>
      <c r="F1109" s="66">
        <v>35</v>
      </c>
      <c r="G1109" s="66">
        <v>35</v>
      </c>
      <c r="H1109" s="1">
        <v>0</v>
      </c>
      <c r="I1109" s="66">
        <v>0</v>
      </c>
      <c r="J1109" s="66">
        <v>0</v>
      </c>
      <c r="K1109" s="66">
        <v>0</v>
      </c>
      <c r="L1109" s="66">
        <v>0</v>
      </c>
      <c r="M1109" s="66">
        <v>0</v>
      </c>
      <c r="N1109" s="66">
        <v>0</v>
      </c>
      <c r="O1109" s="66">
        <v>0</v>
      </c>
      <c r="P1109" s="66">
        <v>0</v>
      </c>
      <c r="Q1109" s="66">
        <v>0</v>
      </c>
      <c r="R1109" s="66">
        <v>0</v>
      </c>
      <c r="S1109" s="66">
        <v>0</v>
      </c>
      <c r="T1109" s="66">
        <v>0</v>
      </c>
      <c r="U1109" s="66">
        <v>0</v>
      </c>
      <c r="V1109" s="66">
        <v>0</v>
      </c>
      <c r="W1109" s="66">
        <v>0</v>
      </c>
      <c r="X1109" s="66">
        <v>0</v>
      </c>
      <c r="Y1109" s="66">
        <v>0</v>
      </c>
      <c r="Z1109" s="66">
        <v>0</v>
      </c>
      <c r="AA1109" s="66">
        <v>0</v>
      </c>
      <c r="AB1109" s="66">
        <v>0</v>
      </c>
      <c r="AC1109" s="66">
        <v>8</v>
      </c>
      <c r="AD1109" s="66">
        <v>0</v>
      </c>
      <c r="AE1109" s="66">
        <v>0</v>
      </c>
      <c r="AF1109" s="66">
        <v>0</v>
      </c>
      <c r="AG1109" s="66" t="str">
        <f>VLOOKUP(BHRAF201920[[#This Row],[OrgID]],'Practice Panel'!$A$14:$F$129,4,FALSE)</f>
        <v>Barking</v>
      </c>
      <c r="AH1109" s="66" t="str">
        <f>VLOOKUP(BHRAF201920[[#This Row],[OrgID]],'Practice Panel'!$A$14:$F$129,6,FALSE)</f>
        <v>North</v>
      </c>
    </row>
    <row r="1110" spans="1:34" x14ac:dyDescent="0.25">
      <c r="A1110" s="1" t="s">
        <v>369</v>
      </c>
      <c r="B1110" s="65">
        <v>44287</v>
      </c>
      <c r="C1110" s="65">
        <v>44299</v>
      </c>
      <c r="D1110" s="1" t="s">
        <v>212</v>
      </c>
      <c r="E1110" s="66">
        <v>2932</v>
      </c>
      <c r="F1110" s="66">
        <v>49</v>
      </c>
      <c r="G1110" s="66">
        <v>49</v>
      </c>
      <c r="H1110" s="1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66">
        <v>0</v>
      </c>
      <c r="Z1110" s="66">
        <v>0</v>
      </c>
      <c r="AA1110" s="66">
        <v>0</v>
      </c>
      <c r="AB1110" s="66">
        <v>0</v>
      </c>
      <c r="AC1110" s="66">
        <v>14</v>
      </c>
      <c r="AD1110" s="66">
        <v>0</v>
      </c>
      <c r="AE1110" s="66">
        <v>0</v>
      </c>
      <c r="AF1110" s="66">
        <v>0</v>
      </c>
      <c r="AG1110" s="66" t="str">
        <f>VLOOKUP(BHRAF201920[[#This Row],[OrgID]],'Practice Panel'!$A$14:$F$129,4,FALSE)</f>
        <v>Barking</v>
      </c>
      <c r="AH1110" s="66" t="str">
        <f>VLOOKUP(BHRAF201920[[#This Row],[OrgID]],'Practice Panel'!$A$14:$F$129,6,FALSE)</f>
        <v>East One</v>
      </c>
    </row>
    <row r="1111" spans="1:34" x14ac:dyDescent="0.25">
      <c r="A1111" s="1" t="s">
        <v>369</v>
      </c>
      <c r="B1111" s="65">
        <v>44287</v>
      </c>
      <c r="C1111" s="65">
        <v>44299</v>
      </c>
      <c r="D1111" s="1" t="s">
        <v>274</v>
      </c>
      <c r="E1111" s="66">
        <v>3824</v>
      </c>
      <c r="F1111" s="66">
        <v>9</v>
      </c>
      <c r="G1111" s="66">
        <v>9</v>
      </c>
      <c r="H1111" s="1">
        <v>0</v>
      </c>
      <c r="I1111" s="66">
        <v>0</v>
      </c>
      <c r="J1111" s="66">
        <v>0</v>
      </c>
      <c r="K1111" s="66">
        <v>0</v>
      </c>
      <c r="L1111" s="66">
        <v>0</v>
      </c>
      <c r="M1111" s="66">
        <v>0</v>
      </c>
      <c r="N1111" s="66">
        <v>0</v>
      </c>
      <c r="O1111" s="66">
        <v>0</v>
      </c>
      <c r="P1111" s="66">
        <v>0</v>
      </c>
      <c r="Q1111" s="66">
        <v>0</v>
      </c>
      <c r="R1111" s="66">
        <v>0</v>
      </c>
      <c r="S1111" s="66">
        <v>0</v>
      </c>
      <c r="T1111" s="66">
        <v>0</v>
      </c>
      <c r="U1111" s="66">
        <v>0</v>
      </c>
      <c r="V1111" s="66">
        <v>0</v>
      </c>
      <c r="W1111" s="66">
        <v>0</v>
      </c>
      <c r="X1111" s="66">
        <v>0</v>
      </c>
      <c r="Y1111" s="66">
        <v>0</v>
      </c>
      <c r="Z1111" s="66">
        <v>0</v>
      </c>
      <c r="AA1111" s="66">
        <v>0</v>
      </c>
      <c r="AB1111" s="66">
        <v>0</v>
      </c>
      <c r="AC1111" s="66">
        <v>1</v>
      </c>
      <c r="AD1111" s="66">
        <v>0</v>
      </c>
      <c r="AE1111" s="66">
        <v>0</v>
      </c>
      <c r="AF1111" s="66">
        <v>0</v>
      </c>
      <c r="AG1111" s="66" t="str">
        <f>VLOOKUP(BHRAF201920[[#This Row],[OrgID]],'Practice Panel'!$A$14:$F$129,4,FALSE)</f>
        <v>Barking</v>
      </c>
      <c r="AH1111" s="66" t="str">
        <f>VLOOKUP(BHRAF201920[[#This Row],[OrgID]],'Practice Panel'!$A$14:$F$129,6,FALSE)</f>
        <v>North</v>
      </c>
    </row>
    <row r="1112" spans="1:34" x14ac:dyDescent="0.25">
      <c r="A1112" s="1" t="s">
        <v>369</v>
      </c>
      <c r="B1112" s="65">
        <v>44287</v>
      </c>
      <c r="C1112" s="65">
        <v>44299</v>
      </c>
      <c r="D1112" s="1" t="s">
        <v>231</v>
      </c>
      <c r="E1112" s="66">
        <v>2122</v>
      </c>
      <c r="F1112" s="66">
        <v>2</v>
      </c>
      <c r="G1112" s="66">
        <v>2</v>
      </c>
      <c r="H1112" s="1">
        <v>0</v>
      </c>
      <c r="I1112" s="66">
        <v>0</v>
      </c>
      <c r="J1112" s="66">
        <v>0</v>
      </c>
      <c r="K1112" s="66">
        <v>0</v>
      </c>
      <c r="L1112" s="66">
        <v>0</v>
      </c>
      <c r="M1112" s="66">
        <v>0</v>
      </c>
      <c r="N1112" s="66">
        <v>0</v>
      </c>
      <c r="O1112" s="66">
        <v>0</v>
      </c>
      <c r="P1112" s="66">
        <v>0</v>
      </c>
      <c r="Q1112" s="66">
        <v>0</v>
      </c>
      <c r="R1112" s="66">
        <v>0</v>
      </c>
      <c r="S1112" s="66">
        <v>0</v>
      </c>
      <c r="T1112" s="66">
        <v>0</v>
      </c>
      <c r="U1112" s="66">
        <v>0</v>
      </c>
      <c r="V1112" s="66">
        <v>0</v>
      </c>
      <c r="W1112" s="66">
        <v>0</v>
      </c>
      <c r="X1112" s="66">
        <v>0</v>
      </c>
      <c r="Y1112" s="66">
        <v>0</v>
      </c>
      <c r="Z1112" s="66">
        <v>0</v>
      </c>
      <c r="AA1112" s="66">
        <v>0</v>
      </c>
      <c r="AB1112" s="66">
        <v>0</v>
      </c>
      <c r="AC1112" s="66">
        <v>2</v>
      </c>
      <c r="AD1112" s="66">
        <v>0</v>
      </c>
      <c r="AE1112" s="66">
        <v>0</v>
      </c>
      <c r="AF1112" s="66">
        <v>0</v>
      </c>
      <c r="AG1112" s="66" t="str">
        <f>VLOOKUP(BHRAF201920[[#This Row],[OrgID]],'Practice Panel'!$A$14:$F$129,4,FALSE)</f>
        <v>Barking</v>
      </c>
      <c r="AH1112" s="66" t="str">
        <f>VLOOKUP(BHRAF201920[[#This Row],[OrgID]],'Practice Panel'!$A$14:$F$129,6,FALSE)</f>
        <v>West</v>
      </c>
    </row>
    <row r="1113" spans="1:34" x14ac:dyDescent="0.25">
      <c r="A1113" s="1" t="s">
        <v>369</v>
      </c>
      <c r="B1113" s="65">
        <v>44287</v>
      </c>
      <c r="C1113" s="65">
        <v>44299</v>
      </c>
      <c r="D1113" s="1" t="s">
        <v>51</v>
      </c>
      <c r="E1113" s="66">
        <v>1147</v>
      </c>
      <c r="F1113" s="66">
        <v>22</v>
      </c>
      <c r="G1113" s="66">
        <v>22</v>
      </c>
      <c r="H1113" s="1">
        <v>0</v>
      </c>
      <c r="I1113" s="66">
        <v>0</v>
      </c>
      <c r="J1113" s="66">
        <v>0</v>
      </c>
      <c r="K1113" s="66">
        <v>0</v>
      </c>
      <c r="L1113" s="66">
        <v>0</v>
      </c>
      <c r="M1113" s="66">
        <v>0</v>
      </c>
      <c r="N1113" s="66">
        <v>0</v>
      </c>
      <c r="O1113" s="66">
        <v>0</v>
      </c>
      <c r="P1113" s="66">
        <v>0</v>
      </c>
      <c r="Q1113" s="66">
        <v>0</v>
      </c>
      <c r="R1113" s="66">
        <v>0</v>
      </c>
      <c r="S1113" s="66">
        <v>0</v>
      </c>
      <c r="T1113" s="66">
        <v>0</v>
      </c>
      <c r="U1113" s="66">
        <v>0</v>
      </c>
      <c r="V1113" s="66">
        <v>0</v>
      </c>
      <c r="W1113" s="66">
        <v>0</v>
      </c>
      <c r="X1113" s="66">
        <v>0</v>
      </c>
      <c r="Y1113" s="66">
        <v>0</v>
      </c>
      <c r="Z1113" s="66">
        <v>0</v>
      </c>
      <c r="AA1113" s="66">
        <v>0</v>
      </c>
      <c r="AB1113" s="66">
        <v>0</v>
      </c>
      <c r="AC1113" s="66">
        <v>2</v>
      </c>
      <c r="AD1113" s="66">
        <v>0</v>
      </c>
      <c r="AE1113" s="66">
        <v>0</v>
      </c>
      <c r="AF1113" s="66">
        <v>0</v>
      </c>
      <c r="AG1113" s="66" t="str">
        <f>VLOOKUP(BHRAF201920[[#This Row],[OrgID]],'Practice Panel'!$A$14:$F$129,4,FALSE)</f>
        <v>Redbridge</v>
      </c>
      <c r="AH1113" s="66" t="str">
        <f>VLOOKUP(BHRAF201920[[#This Row],[OrgID]],'Practice Panel'!$A$14:$F$129,6,FALSE)</f>
        <v>Fairlop</v>
      </c>
    </row>
    <row r="1114" spans="1:34" x14ac:dyDescent="0.25">
      <c r="A1114" s="1" t="s">
        <v>369</v>
      </c>
      <c r="B1114" s="65">
        <v>44287</v>
      </c>
      <c r="C1114" s="65">
        <v>44299</v>
      </c>
      <c r="D1114" s="1" t="s">
        <v>49</v>
      </c>
      <c r="E1114" s="66">
        <v>1022</v>
      </c>
      <c r="F1114" s="66">
        <v>15</v>
      </c>
      <c r="G1114" s="66">
        <v>15</v>
      </c>
      <c r="H1114" s="1">
        <v>0</v>
      </c>
      <c r="I1114" s="66">
        <v>0</v>
      </c>
      <c r="J1114" s="66">
        <v>0</v>
      </c>
      <c r="K1114" s="66">
        <v>0</v>
      </c>
      <c r="L1114" s="66">
        <v>0</v>
      </c>
      <c r="M1114" s="66">
        <v>0</v>
      </c>
      <c r="N1114" s="66">
        <v>0</v>
      </c>
      <c r="O1114" s="66">
        <v>0</v>
      </c>
      <c r="P1114" s="66">
        <v>0</v>
      </c>
      <c r="Q1114" s="66">
        <v>0</v>
      </c>
      <c r="R1114" s="66">
        <v>0</v>
      </c>
      <c r="S1114" s="66">
        <v>0</v>
      </c>
      <c r="T1114" s="66">
        <v>0</v>
      </c>
      <c r="U1114" s="66">
        <v>0</v>
      </c>
      <c r="V1114" s="66">
        <v>0</v>
      </c>
      <c r="W1114" s="66">
        <v>0</v>
      </c>
      <c r="X1114" s="66">
        <v>0</v>
      </c>
      <c r="Y1114" s="66">
        <v>0</v>
      </c>
      <c r="Z1114" s="66">
        <v>0</v>
      </c>
      <c r="AA1114" s="66">
        <v>0</v>
      </c>
      <c r="AB1114" s="66">
        <v>0</v>
      </c>
      <c r="AC1114" s="66">
        <v>5</v>
      </c>
      <c r="AD1114" s="66">
        <v>0</v>
      </c>
      <c r="AE1114" s="66">
        <v>0</v>
      </c>
      <c r="AF1114" s="66">
        <v>0</v>
      </c>
      <c r="AG1114" s="66" t="str">
        <f>VLOOKUP(BHRAF201920[[#This Row],[OrgID]],'Practice Panel'!$A$14:$F$129,4,FALSE)</f>
        <v>Redbridge</v>
      </c>
      <c r="AH1114" s="66" t="str">
        <f>VLOOKUP(BHRAF201920[[#This Row],[OrgID]],'Practice Panel'!$A$14:$F$129,6,FALSE)</f>
        <v>Fairlop</v>
      </c>
    </row>
    <row r="1115" spans="1:34" x14ac:dyDescent="0.25">
      <c r="A1115" s="1" t="s">
        <v>369</v>
      </c>
      <c r="B1115" s="65">
        <v>44287</v>
      </c>
      <c r="C1115" s="65">
        <v>44299</v>
      </c>
      <c r="D1115" s="1" t="s">
        <v>68</v>
      </c>
      <c r="E1115" s="66">
        <v>905</v>
      </c>
      <c r="F1115" s="66">
        <v>2</v>
      </c>
      <c r="G1115" s="66">
        <v>2</v>
      </c>
      <c r="H1115" s="1">
        <v>0</v>
      </c>
      <c r="I1115" s="66">
        <v>0</v>
      </c>
      <c r="J1115" s="66">
        <v>0</v>
      </c>
      <c r="K1115" s="66">
        <v>0</v>
      </c>
      <c r="L1115" s="66">
        <v>0</v>
      </c>
      <c r="M1115" s="66">
        <v>0</v>
      </c>
      <c r="N1115" s="66">
        <v>0</v>
      </c>
      <c r="O1115" s="66">
        <v>0</v>
      </c>
      <c r="P1115" s="66">
        <v>0</v>
      </c>
      <c r="Q1115" s="66">
        <v>0</v>
      </c>
      <c r="R1115" s="66">
        <v>0</v>
      </c>
      <c r="S1115" s="66">
        <v>0</v>
      </c>
      <c r="T1115" s="66">
        <v>0</v>
      </c>
      <c r="U1115" s="66">
        <v>0</v>
      </c>
      <c r="V1115" s="66">
        <v>0</v>
      </c>
      <c r="W1115" s="66">
        <v>0</v>
      </c>
      <c r="X1115" s="66">
        <v>0</v>
      </c>
      <c r="Y1115" s="66">
        <v>0</v>
      </c>
      <c r="Z1115" s="66">
        <v>0</v>
      </c>
      <c r="AA1115" s="66">
        <v>0</v>
      </c>
      <c r="AB1115" s="66">
        <v>0</v>
      </c>
      <c r="AC1115" s="66">
        <v>4</v>
      </c>
      <c r="AD1115" s="66">
        <v>0</v>
      </c>
      <c r="AE1115" s="66">
        <v>0</v>
      </c>
      <c r="AF1115" s="66">
        <v>0</v>
      </c>
      <c r="AG1115" s="66" t="str">
        <f>VLOOKUP(BHRAF201920[[#This Row],[OrgID]],'Practice Panel'!$A$14:$F$129,4,FALSE)</f>
        <v>Redbridge</v>
      </c>
      <c r="AH1115" s="66" t="str">
        <f>VLOOKUP(BHRAF201920[[#This Row],[OrgID]],'Practice Panel'!$A$14:$F$129,6,FALSE)</f>
        <v>Seven Kings</v>
      </c>
    </row>
    <row r="1116" spans="1:34" x14ac:dyDescent="0.25">
      <c r="A1116" s="1" t="s">
        <v>369</v>
      </c>
      <c r="B1116" s="65">
        <v>44287</v>
      </c>
      <c r="C1116" s="65">
        <v>44299</v>
      </c>
      <c r="D1116" s="1" t="s">
        <v>25</v>
      </c>
      <c r="E1116" s="66">
        <v>1821</v>
      </c>
      <c r="F1116" s="66">
        <v>45</v>
      </c>
      <c r="G1116" s="66">
        <v>45</v>
      </c>
      <c r="H1116" s="1">
        <v>0</v>
      </c>
      <c r="I1116" s="66">
        <v>0</v>
      </c>
      <c r="J1116" s="66">
        <v>0</v>
      </c>
      <c r="K1116" s="66">
        <v>0</v>
      </c>
      <c r="L1116" s="66">
        <v>0</v>
      </c>
      <c r="M1116" s="66">
        <v>0</v>
      </c>
      <c r="N1116" s="66">
        <v>0</v>
      </c>
      <c r="O1116" s="66">
        <v>0</v>
      </c>
      <c r="P1116" s="66">
        <v>0</v>
      </c>
      <c r="Q1116" s="66">
        <v>0</v>
      </c>
      <c r="R1116" s="66">
        <v>0</v>
      </c>
      <c r="S1116" s="66">
        <v>0</v>
      </c>
      <c r="T1116" s="66">
        <v>0</v>
      </c>
      <c r="U1116" s="66">
        <v>0</v>
      </c>
      <c r="V1116" s="66">
        <v>0</v>
      </c>
      <c r="W1116" s="66">
        <v>0</v>
      </c>
      <c r="X1116" s="66">
        <v>0</v>
      </c>
      <c r="Y1116" s="66">
        <v>0</v>
      </c>
      <c r="Z1116" s="66">
        <v>0</v>
      </c>
      <c r="AA1116" s="66">
        <v>0</v>
      </c>
      <c r="AB1116" s="66">
        <v>0</v>
      </c>
      <c r="AC1116" s="66">
        <v>6</v>
      </c>
      <c r="AD1116" s="66">
        <v>0</v>
      </c>
      <c r="AE1116" s="66">
        <v>0</v>
      </c>
      <c r="AF1116" s="66">
        <v>0</v>
      </c>
      <c r="AG1116" s="66" t="str">
        <f>VLOOKUP(BHRAF201920[[#This Row],[OrgID]],'Practice Panel'!$A$14:$F$129,4,FALSE)</f>
        <v>Redbridge</v>
      </c>
      <c r="AH1116" s="66" t="str">
        <f>VLOOKUP(BHRAF201920[[#This Row],[OrgID]],'Practice Panel'!$A$14:$F$129,6,FALSE)</f>
        <v>Cranbrook</v>
      </c>
    </row>
    <row r="1117" spans="1:34" x14ac:dyDescent="0.25">
      <c r="A1117" s="1" t="s">
        <v>369</v>
      </c>
      <c r="B1117" s="65">
        <v>44287</v>
      </c>
      <c r="C1117" s="65">
        <v>44299</v>
      </c>
      <c r="D1117" s="1" t="s">
        <v>102</v>
      </c>
      <c r="E1117" s="66">
        <v>2147</v>
      </c>
      <c r="F1117" s="66">
        <v>34</v>
      </c>
      <c r="G1117" s="66">
        <v>34</v>
      </c>
      <c r="H1117" s="1">
        <v>0</v>
      </c>
      <c r="I1117" s="66">
        <v>0</v>
      </c>
      <c r="J1117" s="66">
        <v>0</v>
      </c>
      <c r="K1117" s="66">
        <v>0</v>
      </c>
      <c r="L1117" s="66">
        <v>0</v>
      </c>
      <c r="M1117" s="66">
        <v>0</v>
      </c>
      <c r="N1117" s="66">
        <v>0</v>
      </c>
      <c r="O1117" s="66">
        <v>0</v>
      </c>
      <c r="P1117" s="66">
        <v>0</v>
      </c>
      <c r="Q1117" s="66">
        <v>0</v>
      </c>
      <c r="R1117" s="66">
        <v>0</v>
      </c>
      <c r="S1117" s="66">
        <v>0</v>
      </c>
      <c r="T1117" s="66">
        <v>0</v>
      </c>
      <c r="U1117" s="66">
        <v>0</v>
      </c>
      <c r="V1117" s="66">
        <v>0</v>
      </c>
      <c r="W1117" s="66">
        <v>0</v>
      </c>
      <c r="X1117" s="66">
        <v>0</v>
      </c>
      <c r="Y1117" s="66">
        <v>0</v>
      </c>
      <c r="Z1117" s="66">
        <v>0</v>
      </c>
      <c r="AA1117" s="66">
        <v>0</v>
      </c>
      <c r="AB1117" s="66">
        <v>0</v>
      </c>
      <c r="AC1117" s="66">
        <v>6</v>
      </c>
      <c r="AD1117" s="66">
        <v>0</v>
      </c>
      <c r="AE1117" s="66">
        <v>0</v>
      </c>
      <c r="AF1117" s="66">
        <v>0</v>
      </c>
      <c r="AG1117" s="66" t="str">
        <f>VLOOKUP(BHRAF201920[[#This Row],[OrgID]],'Practice Panel'!$A$14:$F$129,4,FALSE)</f>
        <v>Redbridge</v>
      </c>
      <c r="AH1117" s="66" t="str">
        <f>VLOOKUP(BHRAF201920[[#This Row],[OrgID]],'Practice Panel'!$A$14:$F$129,6,FALSE)</f>
        <v>Loxford</v>
      </c>
    </row>
    <row r="1118" spans="1:34" x14ac:dyDescent="0.25">
      <c r="A1118" s="1" t="s">
        <v>369</v>
      </c>
      <c r="B1118" s="65">
        <v>44287</v>
      </c>
      <c r="C1118" s="65">
        <v>44299</v>
      </c>
      <c r="D1118" s="1" t="s">
        <v>34</v>
      </c>
      <c r="E1118" s="66">
        <v>1000</v>
      </c>
      <c r="F1118" s="66">
        <v>21</v>
      </c>
      <c r="G1118" s="66">
        <v>21</v>
      </c>
      <c r="H1118" s="1">
        <v>0</v>
      </c>
      <c r="I1118" s="66">
        <v>0</v>
      </c>
      <c r="J1118" s="66">
        <v>0</v>
      </c>
      <c r="K1118" s="66">
        <v>0</v>
      </c>
      <c r="L1118" s="66">
        <v>0</v>
      </c>
      <c r="M1118" s="66">
        <v>0</v>
      </c>
      <c r="N1118" s="66">
        <v>0</v>
      </c>
      <c r="O1118" s="66">
        <v>0</v>
      </c>
      <c r="P1118" s="66">
        <v>0</v>
      </c>
      <c r="Q1118" s="66">
        <v>0</v>
      </c>
      <c r="R1118" s="66">
        <v>0</v>
      </c>
      <c r="S1118" s="66">
        <v>0</v>
      </c>
      <c r="T1118" s="66">
        <v>0</v>
      </c>
      <c r="U1118" s="66">
        <v>0</v>
      </c>
      <c r="V1118" s="66">
        <v>0</v>
      </c>
      <c r="W1118" s="66">
        <v>0</v>
      </c>
      <c r="X1118" s="66">
        <v>0</v>
      </c>
      <c r="Y1118" s="66">
        <v>0</v>
      </c>
      <c r="Z1118" s="66">
        <v>0</v>
      </c>
      <c r="AA1118" s="66">
        <v>0</v>
      </c>
      <c r="AB1118" s="66">
        <v>0</v>
      </c>
      <c r="AC1118" s="66">
        <v>3</v>
      </c>
      <c r="AD1118" s="66">
        <v>0</v>
      </c>
      <c r="AE1118" s="66">
        <v>0</v>
      </c>
      <c r="AF1118" s="66">
        <v>0</v>
      </c>
      <c r="AG1118" s="66" t="str">
        <f>VLOOKUP(BHRAF201920[[#This Row],[OrgID]],'Practice Panel'!$A$14:$F$129,4,FALSE)</f>
        <v>Redbridge</v>
      </c>
      <c r="AH1118" s="66" t="str">
        <f>VLOOKUP(BHRAF201920[[#This Row],[OrgID]],'Practice Panel'!$A$14:$F$129,6,FALSE)</f>
        <v>Cranbrook</v>
      </c>
    </row>
    <row r="1119" spans="1:34" x14ac:dyDescent="0.25">
      <c r="A1119" s="1" t="s">
        <v>369</v>
      </c>
      <c r="B1119" s="65">
        <v>44287</v>
      </c>
      <c r="C1119" s="65">
        <v>44299</v>
      </c>
      <c r="D1119" s="1" t="s">
        <v>38</v>
      </c>
      <c r="E1119" s="66">
        <v>564</v>
      </c>
      <c r="F1119" s="66">
        <v>5</v>
      </c>
      <c r="G1119" s="66">
        <v>5</v>
      </c>
      <c r="H1119" s="1">
        <v>0</v>
      </c>
      <c r="I1119" s="66">
        <v>0</v>
      </c>
      <c r="J1119" s="66">
        <v>0</v>
      </c>
      <c r="K1119" s="66">
        <v>0</v>
      </c>
      <c r="L1119" s="66">
        <v>0</v>
      </c>
      <c r="M1119" s="66">
        <v>0</v>
      </c>
      <c r="N1119" s="66">
        <v>0</v>
      </c>
      <c r="O1119" s="66">
        <v>0</v>
      </c>
      <c r="P1119" s="66">
        <v>0</v>
      </c>
      <c r="Q1119" s="66">
        <v>0</v>
      </c>
      <c r="R1119" s="66">
        <v>0</v>
      </c>
      <c r="S1119" s="66">
        <v>0</v>
      </c>
      <c r="T1119" s="66">
        <v>0</v>
      </c>
      <c r="U1119" s="66">
        <v>0</v>
      </c>
      <c r="V1119" s="66">
        <v>0</v>
      </c>
      <c r="W1119" s="66">
        <v>0</v>
      </c>
      <c r="X1119" s="66">
        <v>0</v>
      </c>
      <c r="Y1119" s="66">
        <v>0</v>
      </c>
      <c r="Z1119" s="66">
        <v>0</v>
      </c>
      <c r="AA1119" s="66">
        <v>0</v>
      </c>
      <c r="AB1119" s="66">
        <v>0</v>
      </c>
      <c r="AC1119" s="66">
        <v>5</v>
      </c>
      <c r="AD1119" s="66">
        <v>0</v>
      </c>
      <c r="AE1119" s="66">
        <v>0</v>
      </c>
      <c r="AF1119" s="66">
        <v>0</v>
      </c>
      <c r="AG1119" s="66" t="str">
        <f>VLOOKUP(BHRAF201920[[#This Row],[OrgID]],'Practice Panel'!$A$14:$F$129,4,FALSE)</f>
        <v>Redbridge</v>
      </c>
      <c r="AH1119" s="66" t="str">
        <f>VLOOKUP(BHRAF201920[[#This Row],[OrgID]],'Practice Panel'!$A$14:$F$129,6,FALSE)</f>
        <v>Cranbrook</v>
      </c>
    </row>
    <row r="1120" spans="1:34" x14ac:dyDescent="0.25">
      <c r="A1120" s="1" t="s">
        <v>369</v>
      </c>
      <c r="B1120" s="65">
        <v>44287</v>
      </c>
      <c r="C1120" s="65">
        <v>44299</v>
      </c>
      <c r="D1120" s="1" t="s">
        <v>318</v>
      </c>
      <c r="E1120" s="66">
        <v>3951</v>
      </c>
      <c r="F1120" s="66">
        <v>7</v>
      </c>
      <c r="G1120" s="66">
        <v>7</v>
      </c>
      <c r="H1120" s="1">
        <v>0</v>
      </c>
      <c r="I1120" s="66">
        <v>0</v>
      </c>
      <c r="J1120" s="66">
        <v>0</v>
      </c>
      <c r="K1120" s="66">
        <v>0</v>
      </c>
      <c r="L1120" s="66">
        <v>0</v>
      </c>
      <c r="M1120" s="66">
        <v>0</v>
      </c>
      <c r="N1120" s="66">
        <v>0</v>
      </c>
      <c r="O1120" s="66">
        <v>0</v>
      </c>
      <c r="P1120" s="66">
        <v>0</v>
      </c>
      <c r="Q1120" s="66">
        <v>0</v>
      </c>
      <c r="R1120" s="66">
        <v>0</v>
      </c>
      <c r="S1120" s="66">
        <v>0</v>
      </c>
      <c r="T1120" s="66">
        <v>0</v>
      </c>
      <c r="U1120" s="66">
        <v>0</v>
      </c>
      <c r="V1120" s="66">
        <v>0</v>
      </c>
      <c r="W1120" s="66">
        <v>0</v>
      </c>
      <c r="X1120" s="66">
        <v>0</v>
      </c>
      <c r="Y1120" s="66">
        <v>0</v>
      </c>
      <c r="Z1120" s="66">
        <v>0</v>
      </c>
      <c r="AA1120" s="66">
        <v>0</v>
      </c>
      <c r="AB1120" s="66">
        <v>0</v>
      </c>
      <c r="AC1120" s="66">
        <v>10</v>
      </c>
      <c r="AD1120" s="66">
        <v>0</v>
      </c>
      <c r="AE1120" s="66">
        <v>0</v>
      </c>
      <c r="AF1120" s="66">
        <v>0</v>
      </c>
      <c r="AG1120" s="66" t="str">
        <f>VLOOKUP(BHRAF201920[[#This Row],[OrgID]],'Practice Panel'!$A$14:$F$129,4,FALSE)</f>
        <v>Havering</v>
      </c>
      <c r="AH1120" s="66" t="str">
        <f>VLOOKUP(BHRAF201920[[#This Row],[OrgID]],'Practice Panel'!$A$14:$F$129,6,FALSE)</f>
        <v>Havering North</v>
      </c>
    </row>
    <row r="1121" spans="1:34" x14ac:dyDescent="0.25">
      <c r="A1121" s="1" t="s">
        <v>369</v>
      </c>
      <c r="B1121" s="65">
        <v>44287</v>
      </c>
      <c r="C1121" s="65">
        <v>44299</v>
      </c>
      <c r="D1121" s="1" t="s">
        <v>240</v>
      </c>
      <c r="E1121" s="66">
        <v>5406</v>
      </c>
      <c r="F1121" s="66">
        <v>4</v>
      </c>
      <c r="G1121" s="66">
        <v>4</v>
      </c>
      <c r="H1121" s="1">
        <v>0</v>
      </c>
      <c r="I1121" s="66">
        <v>0</v>
      </c>
      <c r="J1121" s="66">
        <v>0</v>
      </c>
      <c r="K1121" s="66">
        <v>0</v>
      </c>
      <c r="L1121" s="66">
        <v>0</v>
      </c>
      <c r="M1121" s="66">
        <v>0</v>
      </c>
      <c r="N1121" s="66">
        <v>0</v>
      </c>
      <c r="O1121" s="66">
        <v>0</v>
      </c>
      <c r="P1121" s="66">
        <v>0</v>
      </c>
      <c r="Q1121" s="66">
        <v>0</v>
      </c>
      <c r="R1121" s="66">
        <v>0</v>
      </c>
      <c r="S1121" s="66">
        <v>0</v>
      </c>
      <c r="T1121" s="66">
        <v>0</v>
      </c>
      <c r="U1121" s="66">
        <v>0</v>
      </c>
      <c r="V1121" s="66">
        <v>0</v>
      </c>
      <c r="W1121" s="66">
        <v>0</v>
      </c>
      <c r="X1121" s="66">
        <v>0</v>
      </c>
      <c r="Y1121" s="66">
        <v>0</v>
      </c>
      <c r="Z1121" s="66">
        <v>0</v>
      </c>
      <c r="AA1121" s="66">
        <v>0</v>
      </c>
      <c r="AB1121" s="66">
        <v>0</v>
      </c>
      <c r="AC1121" s="66">
        <v>1</v>
      </c>
      <c r="AD1121" s="66">
        <v>0</v>
      </c>
      <c r="AE1121" s="66">
        <v>0</v>
      </c>
      <c r="AF1121" s="66">
        <v>0</v>
      </c>
      <c r="AG1121" s="66" t="str">
        <f>VLOOKUP(BHRAF201920[[#This Row],[OrgID]],'Practice Panel'!$A$14:$F$129,4,FALSE)</f>
        <v>Barking</v>
      </c>
      <c r="AH1121" s="66" t="str">
        <f>VLOOKUP(BHRAF201920[[#This Row],[OrgID]],'Practice Panel'!$A$14:$F$129,6,FALSE)</f>
        <v>West</v>
      </c>
    </row>
    <row r="1122" spans="1:34" x14ac:dyDescent="0.25">
      <c r="A1122" s="1" t="s">
        <v>369</v>
      </c>
      <c r="B1122" s="65">
        <v>44287</v>
      </c>
      <c r="C1122" s="65">
        <v>44299</v>
      </c>
      <c r="D1122" s="1" t="s">
        <v>195</v>
      </c>
      <c r="E1122" s="66">
        <v>12380</v>
      </c>
      <c r="F1122" s="66">
        <v>12</v>
      </c>
      <c r="G1122" s="66">
        <v>12</v>
      </c>
      <c r="H1122" s="1">
        <v>0</v>
      </c>
      <c r="I1122" s="66">
        <v>0</v>
      </c>
      <c r="J1122" s="66">
        <v>0</v>
      </c>
      <c r="K1122" s="66">
        <v>0</v>
      </c>
      <c r="L1122" s="66">
        <v>0</v>
      </c>
      <c r="M1122" s="66">
        <v>0</v>
      </c>
      <c r="N1122" s="66">
        <v>0</v>
      </c>
      <c r="O1122" s="66">
        <v>0</v>
      </c>
      <c r="P1122" s="66">
        <v>0</v>
      </c>
      <c r="Q1122" s="66">
        <v>0</v>
      </c>
      <c r="R1122" s="66">
        <v>0</v>
      </c>
      <c r="S1122" s="66">
        <v>0</v>
      </c>
      <c r="T1122" s="66">
        <v>0</v>
      </c>
      <c r="U1122" s="66">
        <v>0</v>
      </c>
      <c r="V1122" s="66">
        <v>0</v>
      </c>
      <c r="W1122" s="66">
        <v>0</v>
      </c>
      <c r="X1122" s="66">
        <v>0</v>
      </c>
      <c r="Y1122" s="66">
        <v>0</v>
      </c>
      <c r="Z1122" s="66">
        <v>0</v>
      </c>
      <c r="AA1122" s="66">
        <v>0</v>
      </c>
      <c r="AB1122" s="66">
        <v>0</v>
      </c>
      <c r="AC1122" s="66">
        <v>7</v>
      </c>
      <c r="AD1122" s="66">
        <v>0</v>
      </c>
      <c r="AE1122" s="66">
        <v>0</v>
      </c>
      <c r="AF1122" s="66">
        <v>0</v>
      </c>
      <c r="AG1122" s="66" t="str">
        <f>VLOOKUP(BHRAF201920[[#This Row],[OrgID]],'Practice Panel'!$A$14:$F$129,4,FALSE)</f>
        <v>Barking</v>
      </c>
      <c r="AH1122" s="66" t="str">
        <f>VLOOKUP(BHRAF201920[[#This Row],[OrgID]],'Practice Panel'!$A$14:$F$129,6,FALSE)</f>
        <v>East</v>
      </c>
    </row>
    <row r="1123" spans="1:34" x14ac:dyDescent="0.25">
      <c r="A1123" s="1" t="s">
        <v>369</v>
      </c>
      <c r="B1123" s="65">
        <v>44287</v>
      </c>
      <c r="C1123" s="65">
        <v>44299</v>
      </c>
      <c r="D1123" s="1" t="s">
        <v>45</v>
      </c>
      <c r="E1123" s="66">
        <v>2043</v>
      </c>
      <c r="F1123" s="66">
        <v>10</v>
      </c>
      <c r="G1123" s="66">
        <v>10</v>
      </c>
      <c r="H1123" s="1">
        <v>0</v>
      </c>
      <c r="I1123" s="66">
        <v>0</v>
      </c>
      <c r="J1123" s="66">
        <v>0</v>
      </c>
      <c r="K1123" s="66">
        <v>0</v>
      </c>
      <c r="L1123" s="66">
        <v>0</v>
      </c>
      <c r="M1123" s="66">
        <v>0</v>
      </c>
      <c r="N1123" s="66">
        <v>0</v>
      </c>
      <c r="O1123" s="66">
        <v>0</v>
      </c>
      <c r="P1123" s="66">
        <v>0</v>
      </c>
      <c r="Q1123" s="66">
        <v>0</v>
      </c>
      <c r="R1123" s="66">
        <v>0</v>
      </c>
      <c r="S1123" s="66">
        <v>0</v>
      </c>
      <c r="T1123" s="66">
        <v>0</v>
      </c>
      <c r="U1123" s="66">
        <v>0</v>
      </c>
      <c r="V1123" s="66">
        <v>0</v>
      </c>
      <c r="W1123" s="66">
        <v>0</v>
      </c>
      <c r="X1123" s="66">
        <v>0</v>
      </c>
      <c r="Y1123" s="66">
        <v>0</v>
      </c>
      <c r="Z1123" s="66">
        <v>0</v>
      </c>
      <c r="AA1123" s="66">
        <v>0</v>
      </c>
      <c r="AB1123" s="66">
        <v>0</v>
      </c>
      <c r="AC1123" s="66">
        <v>6</v>
      </c>
      <c r="AD1123" s="66">
        <v>0</v>
      </c>
      <c r="AE1123" s="66">
        <v>0</v>
      </c>
      <c r="AF1123" s="66">
        <v>0</v>
      </c>
      <c r="AG1123" s="66" t="str">
        <f>VLOOKUP(BHRAF201920[[#This Row],[OrgID]],'Practice Panel'!$A$14:$F$129,4,FALSE)</f>
        <v>Redbridge</v>
      </c>
      <c r="AH1123" s="66" t="str">
        <f>VLOOKUP(BHRAF201920[[#This Row],[OrgID]],'Practice Panel'!$A$14:$F$129,6,FALSE)</f>
        <v>Fairlop</v>
      </c>
    </row>
    <row r="1124" spans="1:34" x14ac:dyDescent="0.25">
      <c r="A1124" s="1" t="s">
        <v>369</v>
      </c>
      <c r="B1124" s="65">
        <v>44287</v>
      </c>
      <c r="C1124" s="65">
        <v>44299</v>
      </c>
      <c r="D1124" s="1" t="s">
        <v>228</v>
      </c>
      <c r="E1124" s="66">
        <v>1747</v>
      </c>
      <c r="F1124" s="66">
        <v>23</v>
      </c>
      <c r="G1124" s="66">
        <v>23</v>
      </c>
      <c r="H1124" s="1">
        <v>0</v>
      </c>
      <c r="I1124" s="66">
        <v>0</v>
      </c>
      <c r="J1124" s="66">
        <v>0</v>
      </c>
      <c r="K1124" s="66">
        <v>0</v>
      </c>
      <c r="L1124" s="66">
        <v>0</v>
      </c>
      <c r="M1124" s="66">
        <v>0</v>
      </c>
      <c r="N1124" s="66">
        <v>0</v>
      </c>
      <c r="O1124" s="66">
        <v>0</v>
      </c>
      <c r="P1124" s="66">
        <v>0</v>
      </c>
      <c r="Q1124" s="66">
        <v>0</v>
      </c>
      <c r="R1124" s="66">
        <v>0</v>
      </c>
      <c r="S1124" s="66">
        <v>0</v>
      </c>
      <c r="T1124" s="66">
        <v>0</v>
      </c>
      <c r="U1124" s="66">
        <v>0</v>
      </c>
      <c r="V1124" s="66">
        <v>0</v>
      </c>
      <c r="W1124" s="66">
        <v>0</v>
      </c>
      <c r="X1124" s="66">
        <v>0</v>
      </c>
      <c r="Y1124" s="66">
        <v>0</v>
      </c>
      <c r="Z1124" s="66">
        <v>0</v>
      </c>
      <c r="AA1124" s="66">
        <v>0</v>
      </c>
      <c r="AB1124" s="66">
        <v>0</v>
      </c>
      <c r="AC1124" s="66">
        <v>11</v>
      </c>
      <c r="AD1124" s="66">
        <v>0</v>
      </c>
      <c r="AE1124" s="66">
        <v>0</v>
      </c>
      <c r="AF1124" s="66">
        <v>0</v>
      </c>
      <c r="AG1124" s="66" t="str">
        <f>VLOOKUP(BHRAF201920[[#This Row],[OrgID]],'Practice Panel'!$A$14:$F$129,4,FALSE)</f>
        <v>Barking</v>
      </c>
      <c r="AH1124" s="66" t="str">
        <f>VLOOKUP(BHRAF201920[[#This Row],[OrgID]],'Practice Panel'!$A$14:$F$129,6,FALSE)</f>
        <v>East One</v>
      </c>
    </row>
    <row r="1125" spans="1:34" x14ac:dyDescent="0.25">
      <c r="A1125" s="1" t="s">
        <v>369</v>
      </c>
      <c r="B1125" s="65">
        <v>44287</v>
      </c>
      <c r="C1125" s="65">
        <v>44299</v>
      </c>
      <c r="D1125" s="1" t="s">
        <v>36</v>
      </c>
      <c r="E1125" s="66">
        <v>3047</v>
      </c>
      <c r="F1125" s="66">
        <v>29</v>
      </c>
      <c r="G1125" s="66">
        <v>29</v>
      </c>
      <c r="H1125" s="1">
        <v>0</v>
      </c>
      <c r="I1125" s="66">
        <v>0</v>
      </c>
      <c r="J1125" s="66">
        <v>0</v>
      </c>
      <c r="K1125" s="66">
        <v>0</v>
      </c>
      <c r="L1125" s="66">
        <v>0</v>
      </c>
      <c r="M1125" s="66">
        <v>0</v>
      </c>
      <c r="N1125" s="66">
        <v>0</v>
      </c>
      <c r="O1125" s="66">
        <v>0</v>
      </c>
      <c r="P1125" s="66">
        <v>0</v>
      </c>
      <c r="Q1125" s="66">
        <v>0</v>
      </c>
      <c r="R1125" s="66">
        <v>0</v>
      </c>
      <c r="S1125" s="66">
        <v>0</v>
      </c>
      <c r="T1125" s="66">
        <v>0</v>
      </c>
      <c r="U1125" s="66">
        <v>0</v>
      </c>
      <c r="V1125" s="66">
        <v>0</v>
      </c>
      <c r="W1125" s="66">
        <v>0</v>
      </c>
      <c r="X1125" s="66">
        <v>0</v>
      </c>
      <c r="Y1125" s="66">
        <v>0</v>
      </c>
      <c r="Z1125" s="66">
        <v>0</v>
      </c>
      <c r="AA1125" s="66">
        <v>0</v>
      </c>
      <c r="AB1125" s="66">
        <v>0</v>
      </c>
      <c r="AC1125" s="66">
        <v>10</v>
      </c>
      <c r="AD1125" s="66">
        <v>0</v>
      </c>
      <c r="AE1125" s="66">
        <v>0</v>
      </c>
      <c r="AF1125" s="66">
        <v>0</v>
      </c>
      <c r="AG1125" s="66" t="str">
        <f>VLOOKUP(BHRAF201920[[#This Row],[OrgID]],'Practice Panel'!$A$14:$F$129,4,FALSE)</f>
        <v>Redbridge</v>
      </c>
      <c r="AH1125" s="66" t="str">
        <f>VLOOKUP(BHRAF201920[[#This Row],[OrgID]],'Practice Panel'!$A$14:$F$129,6,FALSE)</f>
        <v>Cranbrook</v>
      </c>
    </row>
    <row r="1126" spans="1:34" x14ac:dyDescent="0.25">
      <c r="A1126" s="1" t="s">
        <v>369</v>
      </c>
      <c r="B1126" s="65">
        <v>44287</v>
      </c>
      <c r="C1126" s="65">
        <v>44299</v>
      </c>
      <c r="D1126" s="1" t="s">
        <v>57</v>
      </c>
      <c r="E1126" s="66">
        <v>3881</v>
      </c>
      <c r="F1126" s="66">
        <v>3</v>
      </c>
      <c r="G1126" s="66">
        <v>3</v>
      </c>
      <c r="H1126" s="1">
        <v>0</v>
      </c>
      <c r="I1126" s="66">
        <v>0</v>
      </c>
      <c r="J1126" s="66">
        <v>0</v>
      </c>
      <c r="K1126" s="66">
        <v>0</v>
      </c>
      <c r="L1126" s="66">
        <v>0</v>
      </c>
      <c r="M1126" s="66">
        <v>0</v>
      </c>
      <c r="N1126" s="66">
        <v>0</v>
      </c>
      <c r="O1126" s="66">
        <v>0</v>
      </c>
      <c r="P1126" s="66">
        <v>0</v>
      </c>
      <c r="Q1126" s="66">
        <v>0</v>
      </c>
      <c r="R1126" s="66">
        <v>0</v>
      </c>
      <c r="S1126" s="66">
        <v>0</v>
      </c>
      <c r="T1126" s="66">
        <v>0</v>
      </c>
      <c r="U1126" s="66">
        <v>0</v>
      </c>
      <c r="V1126" s="66">
        <v>0</v>
      </c>
      <c r="W1126" s="66">
        <v>0</v>
      </c>
      <c r="X1126" s="66">
        <v>0</v>
      </c>
      <c r="Y1126" s="66">
        <v>0</v>
      </c>
      <c r="Z1126" s="66">
        <v>0</v>
      </c>
      <c r="AA1126" s="66">
        <v>0</v>
      </c>
      <c r="AB1126" s="66">
        <v>0</v>
      </c>
      <c r="AC1126" s="66">
        <v>5</v>
      </c>
      <c r="AD1126" s="66">
        <v>0</v>
      </c>
      <c r="AE1126" s="66">
        <v>0</v>
      </c>
      <c r="AF1126" s="66">
        <v>0</v>
      </c>
      <c r="AG1126" s="66" t="str">
        <f>VLOOKUP(BHRAF201920[[#This Row],[OrgID]],'Practice Panel'!$A$14:$F$129,4,FALSE)</f>
        <v>Redbridge</v>
      </c>
      <c r="AH1126" s="66" t="str">
        <f>VLOOKUP(BHRAF201920[[#This Row],[OrgID]],'Practice Panel'!$A$14:$F$129,6,FALSE)</f>
        <v>Seven Kings</v>
      </c>
    </row>
    <row r="1127" spans="1:34" x14ac:dyDescent="0.25">
      <c r="A1127" s="1" t="s">
        <v>369</v>
      </c>
      <c r="B1127" s="65">
        <v>44287</v>
      </c>
      <c r="C1127" s="65">
        <v>44299</v>
      </c>
      <c r="D1127" s="1" t="s">
        <v>66</v>
      </c>
      <c r="E1127" s="66">
        <v>1721</v>
      </c>
      <c r="F1127" s="66">
        <v>55</v>
      </c>
      <c r="G1127" s="66">
        <v>55</v>
      </c>
      <c r="H1127" s="1">
        <v>0</v>
      </c>
      <c r="I1127" s="66">
        <v>0</v>
      </c>
      <c r="J1127" s="66">
        <v>0</v>
      </c>
      <c r="K1127" s="66">
        <v>0</v>
      </c>
      <c r="L1127" s="66">
        <v>0</v>
      </c>
      <c r="M1127" s="66">
        <v>0</v>
      </c>
      <c r="N1127" s="66">
        <v>0</v>
      </c>
      <c r="O1127" s="66">
        <v>0</v>
      </c>
      <c r="P1127" s="66">
        <v>0</v>
      </c>
      <c r="Q1127" s="66">
        <v>0</v>
      </c>
      <c r="R1127" s="66">
        <v>0</v>
      </c>
      <c r="S1127" s="66">
        <v>0</v>
      </c>
      <c r="T1127" s="66">
        <v>0</v>
      </c>
      <c r="U1127" s="66">
        <v>0</v>
      </c>
      <c r="V1127" s="66">
        <v>0</v>
      </c>
      <c r="W1127" s="66">
        <v>0</v>
      </c>
      <c r="X1127" s="66">
        <v>0</v>
      </c>
      <c r="Y1127" s="66">
        <v>0</v>
      </c>
      <c r="Z1127" s="66">
        <v>0</v>
      </c>
      <c r="AA1127" s="66">
        <v>0</v>
      </c>
      <c r="AB1127" s="66">
        <v>0</v>
      </c>
      <c r="AC1127" s="66">
        <v>2</v>
      </c>
      <c r="AD1127" s="66">
        <v>0</v>
      </c>
      <c r="AE1127" s="66">
        <v>0</v>
      </c>
      <c r="AF1127" s="66">
        <v>0</v>
      </c>
      <c r="AG1127" s="66" t="str">
        <f>VLOOKUP(BHRAF201920[[#This Row],[OrgID]],'Practice Panel'!$A$14:$F$129,4,FALSE)</f>
        <v>Redbridge</v>
      </c>
      <c r="AH1127" s="66" t="str">
        <f>VLOOKUP(BHRAF201920[[#This Row],[OrgID]],'Practice Panel'!$A$14:$F$129,6,FALSE)</f>
        <v>Seven Kings</v>
      </c>
    </row>
    <row r="1128" spans="1:34" x14ac:dyDescent="0.25">
      <c r="A1128" s="1" t="s">
        <v>369</v>
      </c>
      <c r="B1128" s="65">
        <v>44287</v>
      </c>
      <c r="C1128" s="65">
        <v>44299</v>
      </c>
      <c r="D1128" s="1" t="s">
        <v>53</v>
      </c>
      <c r="E1128" s="66">
        <v>4412</v>
      </c>
      <c r="F1128" s="66">
        <v>88</v>
      </c>
      <c r="G1128" s="66">
        <v>88</v>
      </c>
      <c r="H1128" s="1">
        <v>0</v>
      </c>
      <c r="I1128" s="66">
        <v>0</v>
      </c>
      <c r="J1128" s="66">
        <v>0</v>
      </c>
      <c r="K1128" s="66">
        <v>0</v>
      </c>
      <c r="L1128" s="66">
        <v>0</v>
      </c>
      <c r="M1128" s="66">
        <v>0</v>
      </c>
      <c r="N1128" s="66">
        <v>0</v>
      </c>
      <c r="O1128" s="66">
        <v>0</v>
      </c>
      <c r="P1128" s="66">
        <v>0</v>
      </c>
      <c r="Q1128" s="66">
        <v>0</v>
      </c>
      <c r="R1128" s="66">
        <v>0</v>
      </c>
      <c r="S1128" s="66">
        <v>0</v>
      </c>
      <c r="T1128" s="66">
        <v>0</v>
      </c>
      <c r="U1128" s="66">
        <v>0</v>
      </c>
      <c r="V1128" s="66">
        <v>0</v>
      </c>
      <c r="W1128" s="66">
        <v>0</v>
      </c>
      <c r="X1128" s="66">
        <v>0</v>
      </c>
      <c r="Y1128" s="66">
        <v>0</v>
      </c>
      <c r="Z1128" s="66">
        <v>0</v>
      </c>
      <c r="AA1128" s="66">
        <v>0</v>
      </c>
      <c r="AB1128" s="66">
        <v>0</v>
      </c>
      <c r="AC1128" s="66">
        <v>9</v>
      </c>
      <c r="AD1128" s="66">
        <v>0</v>
      </c>
      <c r="AE1128" s="66">
        <v>0</v>
      </c>
      <c r="AF1128" s="66">
        <v>0</v>
      </c>
      <c r="AG1128" s="66" t="str">
        <f>VLOOKUP(BHRAF201920[[#This Row],[OrgID]],'Practice Panel'!$A$14:$F$129,4,FALSE)</f>
        <v>Redbridge</v>
      </c>
      <c r="AH1128" s="66" t="str">
        <f>VLOOKUP(BHRAF201920[[#This Row],[OrgID]],'Practice Panel'!$A$14:$F$129,6,FALSE)</f>
        <v>Fairlop</v>
      </c>
    </row>
    <row r="1129" spans="1:34" x14ac:dyDescent="0.25">
      <c r="A1129" s="1" t="s">
        <v>369</v>
      </c>
      <c r="B1129" s="65">
        <v>44287</v>
      </c>
      <c r="C1129" s="65">
        <v>44299</v>
      </c>
      <c r="D1129" s="1" t="s">
        <v>42</v>
      </c>
      <c r="E1129" s="66">
        <v>1972</v>
      </c>
      <c r="F1129" s="66">
        <v>128</v>
      </c>
      <c r="G1129" s="66">
        <v>128</v>
      </c>
      <c r="H1129" s="1">
        <v>0</v>
      </c>
      <c r="I1129" s="66">
        <v>0</v>
      </c>
      <c r="J1129" s="66">
        <v>0</v>
      </c>
      <c r="K1129" s="66">
        <v>0</v>
      </c>
      <c r="L1129" s="66">
        <v>0</v>
      </c>
      <c r="M1129" s="66">
        <v>0</v>
      </c>
      <c r="N1129" s="66">
        <v>0</v>
      </c>
      <c r="O1129" s="66">
        <v>0</v>
      </c>
      <c r="P1129" s="66">
        <v>0</v>
      </c>
      <c r="Q1129" s="66">
        <v>0</v>
      </c>
      <c r="R1129" s="66">
        <v>0</v>
      </c>
      <c r="S1129" s="66">
        <v>0</v>
      </c>
      <c r="T1129" s="66">
        <v>0</v>
      </c>
      <c r="U1129" s="66">
        <v>0</v>
      </c>
      <c r="V1129" s="66">
        <v>0</v>
      </c>
      <c r="W1129" s="66">
        <v>0</v>
      </c>
      <c r="X1129" s="66">
        <v>0</v>
      </c>
      <c r="Y1129" s="66">
        <v>0</v>
      </c>
      <c r="Z1129" s="66">
        <v>0</v>
      </c>
      <c r="AA1129" s="66">
        <v>0</v>
      </c>
      <c r="AB1129" s="66">
        <v>0</v>
      </c>
      <c r="AC1129" s="66">
        <v>2</v>
      </c>
      <c r="AD1129" s="66">
        <v>0</v>
      </c>
      <c r="AE1129" s="66">
        <v>0</v>
      </c>
      <c r="AF1129" s="66">
        <v>0</v>
      </c>
      <c r="AG1129" s="66" t="str">
        <f>VLOOKUP(BHRAF201920[[#This Row],[OrgID]],'Practice Panel'!$A$14:$F$129,4,FALSE)</f>
        <v>Redbridge</v>
      </c>
      <c r="AH1129" s="66" t="str">
        <f>VLOOKUP(BHRAF201920[[#This Row],[OrgID]],'Practice Panel'!$A$14:$F$129,6,FALSE)</f>
        <v>Fairlop</v>
      </c>
    </row>
    <row r="1130" spans="1:34" x14ac:dyDescent="0.25">
      <c r="A1130" s="1" t="s">
        <v>369</v>
      </c>
      <c r="B1130" s="65">
        <v>44287</v>
      </c>
      <c r="C1130" s="65">
        <v>44299</v>
      </c>
      <c r="D1130" s="1" t="s">
        <v>204</v>
      </c>
      <c r="E1130" s="66">
        <v>1567</v>
      </c>
      <c r="F1130" s="66">
        <v>101</v>
      </c>
      <c r="G1130" s="66">
        <v>101</v>
      </c>
      <c r="H1130" s="1">
        <v>0</v>
      </c>
      <c r="I1130" s="66">
        <v>0</v>
      </c>
      <c r="J1130" s="66">
        <v>0</v>
      </c>
      <c r="K1130" s="66">
        <v>0</v>
      </c>
      <c r="L1130" s="66">
        <v>0</v>
      </c>
      <c r="M1130" s="66">
        <v>0</v>
      </c>
      <c r="N1130" s="66">
        <v>0</v>
      </c>
      <c r="O1130" s="66">
        <v>0</v>
      </c>
      <c r="P1130" s="66">
        <v>0</v>
      </c>
      <c r="Q1130" s="66">
        <v>0</v>
      </c>
      <c r="R1130" s="66">
        <v>0</v>
      </c>
      <c r="S1130" s="66">
        <v>0</v>
      </c>
      <c r="T1130" s="66">
        <v>0</v>
      </c>
      <c r="U1130" s="66">
        <v>0</v>
      </c>
      <c r="V1130" s="66">
        <v>0</v>
      </c>
      <c r="W1130" s="66">
        <v>0</v>
      </c>
      <c r="X1130" s="66">
        <v>0</v>
      </c>
      <c r="Y1130" s="66">
        <v>0</v>
      </c>
      <c r="Z1130" s="66">
        <v>0</v>
      </c>
      <c r="AA1130" s="66">
        <v>0</v>
      </c>
      <c r="AB1130" s="66">
        <v>0</v>
      </c>
      <c r="AC1130" s="66">
        <v>4</v>
      </c>
      <c r="AD1130" s="66">
        <v>0</v>
      </c>
      <c r="AE1130" s="66">
        <v>0</v>
      </c>
      <c r="AF1130" s="66">
        <v>0</v>
      </c>
      <c r="AG1130" s="66" t="str">
        <f>VLOOKUP(BHRAF201920[[#This Row],[OrgID]],'Practice Panel'!$A$14:$F$129,4,FALSE)</f>
        <v>Barking</v>
      </c>
      <c r="AH1130" s="66" t="str">
        <f>VLOOKUP(BHRAF201920[[#This Row],[OrgID]],'Practice Panel'!$A$14:$F$129,6,FALSE)</f>
        <v>East One</v>
      </c>
    </row>
    <row r="1131" spans="1:34" x14ac:dyDescent="0.25">
      <c r="A1131" s="1" t="s">
        <v>369</v>
      </c>
      <c r="B1131" s="65">
        <v>44256</v>
      </c>
      <c r="C1131" s="65">
        <v>44267</v>
      </c>
      <c r="D1131" s="1" t="s">
        <v>350</v>
      </c>
      <c r="E1131" s="66">
        <v>2284</v>
      </c>
      <c r="F1131" s="66">
        <v>21</v>
      </c>
      <c r="G1131" s="66">
        <v>21</v>
      </c>
      <c r="H1131" s="1">
        <v>0</v>
      </c>
      <c r="I1131" s="66">
        <v>0</v>
      </c>
      <c r="J1131" s="66">
        <v>0</v>
      </c>
      <c r="K1131" s="66">
        <v>0</v>
      </c>
      <c r="L1131" s="66">
        <v>0</v>
      </c>
      <c r="M1131" s="66">
        <v>0</v>
      </c>
      <c r="N1131" s="66">
        <v>0</v>
      </c>
      <c r="O1131" s="66">
        <v>0</v>
      </c>
      <c r="P1131" s="66">
        <v>0</v>
      </c>
      <c r="Q1131" s="66">
        <v>0</v>
      </c>
      <c r="R1131" s="66">
        <v>0</v>
      </c>
      <c r="S1131" s="66">
        <v>0</v>
      </c>
      <c r="T1131" s="66">
        <v>0</v>
      </c>
      <c r="U1131" s="66">
        <v>0</v>
      </c>
      <c r="V1131" s="66">
        <v>0</v>
      </c>
      <c r="W1131" s="66">
        <v>0</v>
      </c>
      <c r="X1131" s="66">
        <v>0</v>
      </c>
      <c r="Y1131" s="66">
        <v>0</v>
      </c>
      <c r="Z1131" s="66">
        <v>0</v>
      </c>
      <c r="AA1131" s="66">
        <v>0</v>
      </c>
      <c r="AB1131" s="66">
        <v>0</v>
      </c>
      <c r="AC1131" s="66">
        <v>9</v>
      </c>
      <c r="AD1131" s="66">
        <v>0</v>
      </c>
      <c r="AE1131" s="66">
        <v>0</v>
      </c>
      <c r="AF1131" s="66">
        <v>0</v>
      </c>
      <c r="AG1131" s="66" t="str">
        <f>VLOOKUP(BHRAF201920[[#This Row],[OrgID]],'Practice Panel'!$A$14:$F$129,4,FALSE)</f>
        <v>Havering</v>
      </c>
      <c r="AH1131" s="66" t="str">
        <f>VLOOKUP(BHRAF201920[[#This Row],[OrgID]],'Practice Panel'!$A$14:$F$129,6,FALSE)</f>
        <v>Havering South</v>
      </c>
    </row>
    <row r="1132" spans="1:34" x14ac:dyDescent="0.25">
      <c r="A1132" s="1" t="s">
        <v>369</v>
      </c>
      <c r="B1132" s="65">
        <v>44256</v>
      </c>
      <c r="C1132" s="65">
        <v>44267</v>
      </c>
      <c r="D1132" s="1" t="s">
        <v>231</v>
      </c>
      <c r="E1132" s="66">
        <v>2117</v>
      </c>
      <c r="F1132" s="66">
        <v>2</v>
      </c>
      <c r="G1132" s="66">
        <v>2</v>
      </c>
      <c r="H1132" s="1">
        <v>0</v>
      </c>
      <c r="I1132" s="66">
        <v>0</v>
      </c>
      <c r="J1132" s="66">
        <v>0</v>
      </c>
      <c r="K1132" s="66">
        <v>0</v>
      </c>
      <c r="L1132" s="66">
        <v>0</v>
      </c>
      <c r="M1132" s="66">
        <v>0</v>
      </c>
      <c r="N1132" s="66">
        <v>0</v>
      </c>
      <c r="O1132" s="66">
        <v>0</v>
      </c>
      <c r="P1132" s="66">
        <v>0</v>
      </c>
      <c r="Q1132" s="66">
        <v>0</v>
      </c>
      <c r="R1132" s="66">
        <v>0</v>
      </c>
      <c r="S1132" s="66">
        <v>0</v>
      </c>
      <c r="T1132" s="66">
        <v>0</v>
      </c>
      <c r="U1132" s="66">
        <v>0</v>
      </c>
      <c r="V1132" s="66">
        <v>0</v>
      </c>
      <c r="W1132" s="66">
        <v>0</v>
      </c>
      <c r="X1132" s="66">
        <v>0</v>
      </c>
      <c r="Y1132" s="66">
        <v>0</v>
      </c>
      <c r="Z1132" s="66">
        <v>0</v>
      </c>
      <c r="AA1132" s="66">
        <v>0</v>
      </c>
      <c r="AB1132" s="66">
        <v>0</v>
      </c>
      <c r="AC1132" s="66">
        <v>2</v>
      </c>
      <c r="AD1132" s="66">
        <v>0</v>
      </c>
      <c r="AE1132" s="66">
        <v>0</v>
      </c>
      <c r="AF1132" s="66">
        <v>0</v>
      </c>
      <c r="AG1132" s="66" t="str">
        <f>VLOOKUP(BHRAF201920[[#This Row],[OrgID]],'Practice Panel'!$A$14:$F$129,4,FALSE)</f>
        <v>Barking</v>
      </c>
      <c r="AH1132" s="66" t="str">
        <f>VLOOKUP(BHRAF201920[[#This Row],[OrgID]],'Practice Panel'!$A$14:$F$129,6,FALSE)</f>
        <v>West</v>
      </c>
    </row>
    <row r="1133" spans="1:34" x14ac:dyDescent="0.25">
      <c r="A1133" s="1" t="s">
        <v>369</v>
      </c>
      <c r="B1133" s="65">
        <v>44256</v>
      </c>
      <c r="C1133" s="65">
        <v>44267</v>
      </c>
      <c r="D1133" s="1" t="s">
        <v>274</v>
      </c>
      <c r="E1133" s="66">
        <v>3809</v>
      </c>
      <c r="F1133" s="66">
        <v>9</v>
      </c>
      <c r="G1133" s="66">
        <v>9</v>
      </c>
      <c r="H1133" s="1">
        <v>0</v>
      </c>
      <c r="I1133" s="66">
        <v>0</v>
      </c>
      <c r="J1133" s="66">
        <v>0</v>
      </c>
      <c r="K1133" s="66">
        <v>0</v>
      </c>
      <c r="L1133" s="66">
        <v>0</v>
      </c>
      <c r="M1133" s="66">
        <v>0</v>
      </c>
      <c r="N1133" s="66">
        <v>0</v>
      </c>
      <c r="O1133" s="66">
        <v>0</v>
      </c>
      <c r="P1133" s="66">
        <v>0</v>
      </c>
      <c r="Q1133" s="66">
        <v>0</v>
      </c>
      <c r="R1133" s="66">
        <v>0</v>
      </c>
      <c r="S1133" s="66">
        <v>0</v>
      </c>
      <c r="T1133" s="66">
        <v>0</v>
      </c>
      <c r="U1133" s="66">
        <v>0</v>
      </c>
      <c r="V1133" s="66">
        <v>0</v>
      </c>
      <c r="W1133" s="66">
        <v>0</v>
      </c>
      <c r="X1133" s="66">
        <v>0</v>
      </c>
      <c r="Y1133" s="66">
        <v>0</v>
      </c>
      <c r="Z1133" s="66">
        <v>0</v>
      </c>
      <c r="AA1133" s="66">
        <v>0</v>
      </c>
      <c r="AB1133" s="66">
        <v>0</v>
      </c>
      <c r="AC1133" s="66">
        <v>1</v>
      </c>
      <c r="AD1133" s="66">
        <v>0</v>
      </c>
      <c r="AE1133" s="66">
        <v>0</v>
      </c>
      <c r="AF1133" s="66">
        <v>0</v>
      </c>
      <c r="AG1133" s="66" t="str">
        <f>VLOOKUP(BHRAF201920[[#This Row],[OrgID]],'Practice Panel'!$A$14:$F$129,4,FALSE)</f>
        <v>Barking</v>
      </c>
      <c r="AH1133" s="66" t="str">
        <f>VLOOKUP(BHRAF201920[[#This Row],[OrgID]],'Practice Panel'!$A$14:$F$129,6,FALSE)</f>
        <v>North</v>
      </c>
    </row>
    <row r="1134" spans="1:34" x14ac:dyDescent="0.25">
      <c r="A1134" s="1" t="s">
        <v>369</v>
      </c>
      <c r="B1134" s="65">
        <v>44256</v>
      </c>
      <c r="C1134" s="65">
        <v>44267</v>
      </c>
      <c r="D1134" s="1" t="s">
        <v>322</v>
      </c>
      <c r="E1134" s="66">
        <v>1777</v>
      </c>
      <c r="F1134" s="66">
        <v>1</v>
      </c>
      <c r="G1134" s="66">
        <v>1</v>
      </c>
      <c r="H1134" s="1">
        <v>0</v>
      </c>
      <c r="I1134" s="66">
        <v>0</v>
      </c>
      <c r="J1134" s="66">
        <v>0</v>
      </c>
      <c r="K1134" s="66">
        <v>0</v>
      </c>
      <c r="L1134" s="66">
        <v>0</v>
      </c>
      <c r="M1134" s="66">
        <v>0</v>
      </c>
      <c r="N1134" s="66">
        <v>0</v>
      </c>
      <c r="O1134" s="66">
        <v>0</v>
      </c>
      <c r="P1134" s="66">
        <v>0</v>
      </c>
      <c r="Q1134" s="66">
        <v>0</v>
      </c>
      <c r="R1134" s="66">
        <v>0</v>
      </c>
      <c r="S1134" s="66">
        <v>0</v>
      </c>
      <c r="T1134" s="66">
        <v>0</v>
      </c>
      <c r="U1134" s="66">
        <v>0</v>
      </c>
      <c r="V1134" s="66">
        <v>0</v>
      </c>
      <c r="W1134" s="66">
        <v>0</v>
      </c>
      <c r="X1134" s="66">
        <v>0</v>
      </c>
      <c r="Y1134" s="66">
        <v>0</v>
      </c>
      <c r="Z1134" s="66">
        <v>0</v>
      </c>
      <c r="AA1134" s="66">
        <v>0</v>
      </c>
      <c r="AB1134" s="66">
        <v>0</v>
      </c>
      <c r="AC1134" s="66">
        <v>9</v>
      </c>
      <c r="AD1134" s="66">
        <v>0</v>
      </c>
      <c r="AE1134" s="66">
        <v>0</v>
      </c>
      <c r="AF1134" s="66">
        <v>0</v>
      </c>
      <c r="AG1134" s="66" t="str">
        <f>VLOOKUP(BHRAF201920[[#This Row],[OrgID]],'Practice Panel'!$A$14:$F$129,4,FALSE)</f>
        <v>Havering</v>
      </c>
      <c r="AH1134" s="66" t="str">
        <f>VLOOKUP(BHRAF201920[[#This Row],[OrgID]],'Practice Panel'!$A$14:$F$129,6,FALSE)</f>
        <v>Havering North</v>
      </c>
    </row>
    <row r="1135" spans="1:34" x14ac:dyDescent="0.25">
      <c r="A1135" s="1" t="s">
        <v>369</v>
      </c>
      <c r="B1135" s="65">
        <v>44256</v>
      </c>
      <c r="C1135" s="65">
        <v>44267</v>
      </c>
      <c r="D1135" s="1" t="s">
        <v>358</v>
      </c>
      <c r="E1135" s="66">
        <v>1190</v>
      </c>
      <c r="F1135" s="66">
        <v>9</v>
      </c>
      <c r="G1135" s="66">
        <v>9</v>
      </c>
      <c r="H1135" s="1">
        <v>0</v>
      </c>
      <c r="I1135" s="66">
        <v>0</v>
      </c>
      <c r="J1135" s="66">
        <v>0</v>
      </c>
      <c r="K1135" s="66">
        <v>0</v>
      </c>
      <c r="L1135" s="66">
        <v>0</v>
      </c>
      <c r="M1135" s="66">
        <v>0</v>
      </c>
      <c r="N1135" s="66">
        <v>0</v>
      </c>
      <c r="O1135" s="66">
        <v>0</v>
      </c>
      <c r="P1135" s="66">
        <v>0</v>
      </c>
      <c r="Q1135" s="66">
        <v>0</v>
      </c>
      <c r="R1135" s="66">
        <v>0</v>
      </c>
      <c r="S1135" s="66">
        <v>0</v>
      </c>
      <c r="T1135" s="66">
        <v>0</v>
      </c>
      <c r="U1135" s="66">
        <v>0</v>
      </c>
      <c r="V1135" s="66">
        <v>0</v>
      </c>
      <c r="W1135" s="66">
        <v>0</v>
      </c>
      <c r="X1135" s="66">
        <v>0</v>
      </c>
      <c r="Y1135" s="66">
        <v>0</v>
      </c>
      <c r="Z1135" s="66">
        <v>0</v>
      </c>
      <c r="AA1135" s="66">
        <v>0</v>
      </c>
      <c r="AB1135" s="66">
        <v>0</v>
      </c>
      <c r="AC1135" s="66">
        <v>13</v>
      </c>
      <c r="AD1135" s="66">
        <v>0</v>
      </c>
      <c r="AE1135" s="66">
        <v>0</v>
      </c>
      <c r="AF1135" s="66">
        <v>0</v>
      </c>
      <c r="AG1135" s="66" t="str">
        <f>VLOOKUP(BHRAF201920[[#This Row],[OrgID]],'Practice Panel'!$A$14:$F$129,4,FALSE)</f>
        <v>Havering</v>
      </c>
      <c r="AH1135" s="66" t="str">
        <f>VLOOKUP(BHRAF201920[[#This Row],[OrgID]],'Practice Panel'!$A$14:$F$129,6,FALSE)</f>
        <v>Havering South</v>
      </c>
    </row>
    <row r="1136" spans="1:34" x14ac:dyDescent="0.25">
      <c r="A1136" s="1" t="s">
        <v>369</v>
      </c>
      <c r="B1136" s="65">
        <v>44256</v>
      </c>
      <c r="C1136" s="65">
        <v>44267</v>
      </c>
      <c r="D1136" s="1" t="s">
        <v>216</v>
      </c>
      <c r="E1136" s="66">
        <v>1420</v>
      </c>
      <c r="F1136" s="66">
        <v>23</v>
      </c>
      <c r="G1136" s="66">
        <v>23</v>
      </c>
      <c r="H1136" s="1">
        <v>0</v>
      </c>
      <c r="I1136" s="66">
        <v>0</v>
      </c>
      <c r="J1136" s="66">
        <v>0</v>
      </c>
      <c r="K1136" s="66">
        <v>0</v>
      </c>
      <c r="L1136" s="66">
        <v>0</v>
      </c>
      <c r="M1136" s="66">
        <v>0</v>
      </c>
      <c r="N1136" s="66">
        <v>0</v>
      </c>
      <c r="O1136" s="66">
        <v>0</v>
      </c>
      <c r="P1136" s="66">
        <v>0</v>
      </c>
      <c r="Q1136" s="66">
        <v>0</v>
      </c>
      <c r="R1136" s="66">
        <v>0</v>
      </c>
      <c r="S1136" s="66">
        <v>0</v>
      </c>
      <c r="T1136" s="66">
        <v>0</v>
      </c>
      <c r="U1136" s="66">
        <v>0</v>
      </c>
      <c r="V1136" s="66">
        <v>0</v>
      </c>
      <c r="W1136" s="66">
        <v>0</v>
      </c>
      <c r="X1136" s="66">
        <v>0</v>
      </c>
      <c r="Y1136" s="66">
        <v>0</v>
      </c>
      <c r="Z1136" s="66">
        <v>0</v>
      </c>
      <c r="AA1136" s="66">
        <v>0</v>
      </c>
      <c r="AB1136" s="66">
        <v>0</v>
      </c>
      <c r="AC1136" s="66">
        <v>6</v>
      </c>
      <c r="AD1136" s="66">
        <v>0</v>
      </c>
      <c r="AE1136" s="66">
        <v>0</v>
      </c>
      <c r="AF1136" s="66">
        <v>0</v>
      </c>
      <c r="AG1136" s="66" t="str">
        <f>VLOOKUP(BHRAF201920[[#This Row],[OrgID]],'Practice Panel'!$A$14:$F$129,4,FALSE)</f>
        <v>Barking</v>
      </c>
      <c r="AH1136" s="66" t="str">
        <f>VLOOKUP(BHRAF201920[[#This Row],[OrgID]],'Practice Panel'!$A$14:$F$129,6,FALSE)</f>
        <v>East One</v>
      </c>
    </row>
    <row r="1137" spans="1:34" x14ac:dyDescent="0.25">
      <c r="A1137" s="1" t="s">
        <v>369</v>
      </c>
      <c r="B1137" s="65">
        <v>44256</v>
      </c>
      <c r="C1137" s="65">
        <v>44267</v>
      </c>
      <c r="D1137" s="1" t="s">
        <v>204</v>
      </c>
      <c r="E1137" s="66">
        <v>1560</v>
      </c>
      <c r="F1137" s="66">
        <v>97</v>
      </c>
      <c r="G1137" s="66">
        <v>97</v>
      </c>
      <c r="H1137" s="1">
        <v>0</v>
      </c>
      <c r="I1137" s="66">
        <v>0</v>
      </c>
      <c r="J1137" s="66">
        <v>0</v>
      </c>
      <c r="K1137" s="66">
        <v>0</v>
      </c>
      <c r="L1137" s="66">
        <v>0</v>
      </c>
      <c r="M1137" s="66">
        <v>0</v>
      </c>
      <c r="N1137" s="66">
        <v>0</v>
      </c>
      <c r="O1137" s="66">
        <v>0</v>
      </c>
      <c r="P1137" s="66">
        <v>0</v>
      </c>
      <c r="Q1137" s="66">
        <v>0</v>
      </c>
      <c r="R1137" s="66">
        <v>0</v>
      </c>
      <c r="S1137" s="66">
        <v>0</v>
      </c>
      <c r="T1137" s="66">
        <v>0</v>
      </c>
      <c r="U1137" s="66">
        <v>0</v>
      </c>
      <c r="V1137" s="66">
        <v>0</v>
      </c>
      <c r="W1137" s="66">
        <v>0</v>
      </c>
      <c r="X1137" s="66">
        <v>0</v>
      </c>
      <c r="Y1137" s="66">
        <v>0</v>
      </c>
      <c r="Z1137" s="66">
        <v>0</v>
      </c>
      <c r="AA1137" s="66">
        <v>0</v>
      </c>
      <c r="AB1137" s="66">
        <v>0</v>
      </c>
      <c r="AC1137" s="66">
        <v>3</v>
      </c>
      <c r="AD1137" s="66">
        <v>0</v>
      </c>
      <c r="AE1137" s="66">
        <v>0</v>
      </c>
      <c r="AF1137" s="66">
        <v>0</v>
      </c>
      <c r="AG1137" s="66" t="str">
        <f>VLOOKUP(BHRAF201920[[#This Row],[OrgID]],'Practice Panel'!$A$14:$F$129,4,FALSE)</f>
        <v>Barking</v>
      </c>
      <c r="AH1137" s="66" t="str">
        <f>VLOOKUP(BHRAF201920[[#This Row],[OrgID]],'Practice Panel'!$A$14:$F$129,6,FALSE)</f>
        <v>East One</v>
      </c>
    </row>
    <row r="1138" spans="1:34" x14ac:dyDescent="0.25">
      <c r="A1138" s="1" t="s">
        <v>369</v>
      </c>
      <c r="B1138" s="65">
        <v>44256</v>
      </c>
      <c r="C1138" s="65">
        <v>44267</v>
      </c>
      <c r="D1138" s="1" t="s">
        <v>259</v>
      </c>
      <c r="E1138" s="66">
        <v>5719</v>
      </c>
      <c r="F1138" s="66">
        <v>35</v>
      </c>
      <c r="G1138" s="66">
        <v>35</v>
      </c>
      <c r="H1138" s="1">
        <v>0</v>
      </c>
      <c r="I1138" s="66">
        <v>0</v>
      </c>
      <c r="J1138" s="66">
        <v>0</v>
      </c>
      <c r="K1138" s="66">
        <v>0</v>
      </c>
      <c r="L1138" s="66">
        <v>0</v>
      </c>
      <c r="M1138" s="66">
        <v>0</v>
      </c>
      <c r="N1138" s="66">
        <v>0</v>
      </c>
      <c r="O1138" s="66">
        <v>0</v>
      </c>
      <c r="P1138" s="66">
        <v>0</v>
      </c>
      <c r="Q1138" s="66">
        <v>0</v>
      </c>
      <c r="R1138" s="66">
        <v>0</v>
      </c>
      <c r="S1138" s="66">
        <v>0</v>
      </c>
      <c r="T1138" s="66">
        <v>0</v>
      </c>
      <c r="U1138" s="66">
        <v>0</v>
      </c>
      <c r="V1138" s="66">
        <v>0</v>
      </c>
      <c r="W1138" s="66">
        <v>0</v>
      </c>
      <c r="X1138" s="66">
        <v>0</v>
      </c>
      <c r="Y1138" s="66">
        <v>0</v>
      </c>
      <c r="Z1138" s="66">
        <v>0</v>
      </c>
      <c r="AA1138" s="66">
        <v>0</v>
      </c>
      <c r="AB1138" s="66">
        <v>0</v>
      </c>
      <c r="AC1138" s="66">
        <v>8</v>
      </c>
      <c r="AD1138" s="66">
        <v>0</v>
      </c>
      <c r="AE1138" s="66">
        <v>0</v>
      </c>
      <c r="AF1138" s="66">
        <v>0</v>
      </c>
      <c r="AG1138" s="66" t="str">
        <f>VLOOKUP(BHRAF201920[[#This Row],[OrgID]],'Practice Panel'!$A$14:$F$129,4,FALSE)</f>
        <v>Barking</v>
      </c>
      <c r="AH1138" s="66" t="str">
        <f>VLOOKUP(BHRAF201920[[#This Row],[OrgID]],'Practice Panel'!$A$14:$F$129,6,FALSE)</f>
        <v>North</v>
      </c>
    </row>
    <row r="1139" spans="1:34" x14ac:dyDescent="0.25">
      <c r="A1139" s="1" t="s">
        <v>369</v>
      </c>
      <c r="B1139" s="65">
        <v>44256</v>
      </c>
      <c r="C1139" s="65">
        <v>44267</v>
      </c>
      <c r="D1139" s="1" t="s">
        <v>212</v>
      </c>
      <c r="E1139" s="66">
        <v>2921</v>
      </c>
      <c r="F1139" s="66">
        <v>44</v>
      </c>
      <c r="G1139" s="66">
        <v>44</v>
      </c>
      <c r="H1139" s="1">
        <v>0</v>
      </c>
      <c r="I1139" s="66">
        <v>0</v>
      </c>
      <c r="J1139" s="66">
        <v>0</v>
      </c>
      <c r="K1139" s="66">
        <v>0</v>
      </c>
      <c r="L1139" s="66">
        <v>0</v>
      </c>
      <c r="M1139" s="66">
        <v>0</v>
      </c>
      <c r="N1139" s="66">
        <v>0</v>
      </c>
      <c r="O1139" s="66">
        <v>0</v>
      </c>
      <c r="P1139" s="66">
        <v>0</v>
      </c>
      <c r="Q1139" s="66">
        <v>0</v>
      </c>
      <c r="R1139" s="66">
        <v>0</v>
      </c>
      <c r="S1139" s="66">
        <v>0</v>
      </c>
      <c r="T1139" s="66">
        <v>0</v>
      </c>
      <c r="U1139" s="66">
        <v>0</v>
      </c>
      <c r="V1139" s="66">
        <v>0</v>
      </c>
      <c r="W1139" s="66">
        <v>0</v>
      </c>
      <c r="X1139" s="66">
        <v>0</v>
      </c>
      <c r="Y1139" s="66">
        <v>0</v>
      </c>
      <c r="Z1139" s="66">
        <v>0</v>
      </c>
      <c r="AA1139" s="66">
        <v>0</v>
      </c>
      <c r="AB1139" s="66">
        <v>0</v>
      </c>
      <c r="AC1139" s="66">
        <v>11</v>
      </c>
      <c r="AD1139" s="66">
        <v>0</v>
      </c>
      <c r="AE1139" s="66">
        <v>0</v>
      </c>
      <c r="AF1139" s="66">
        <v>0</v>
      </c>
      <c r="AG1139" s="66" t="str">
        <f>VLOOKUP(BHRAF201920[[#This Row],[OrgID]],'Practice Panel'!$A$14:$F$129,4,FALSE)</f>
        <v>Barking</v>
      </c>
      <c r="AH1139" s="66" t="str">
        <f>VLOOKUP(BHRAF201920[[#This Row],[OrgID]],'Practice Panel'!$A$14:$F$129,6,FALSE)</f>
        <v>East One</v>
      </c>
    </row>
    <row r="1140" spans="1:34" x14ac:dyDescent="0.25">
      <c r="A1140" s="1" t="s">
        <v>369</v>
      </c>
      <c r="B1140" s="65">
        <v>44256</v>
      </c>
      <c r="C1140" s="65">
        <v>44267</v>
      </c>
      <c r="D1140" s="1" t="s">
        <v>308</v>
      </c>
      <c r="E1140" s="66">
        <v>1052</v>
      </c>
      <c r="F1140" s="66">
        <v>33</v>
      </c>
      <c r="G1140" s="66">
        <v>33</v>
      </c>
      <c r="H1140" s="1">
        <v>0</v>
      </c>
      <c r="I1140" s="66">
        <v>0</v>
      </c>
      <c r="J1140" s="66">
        <v>0</v>
      </c>
      <c r="K1140" s="66">
        <v>0</v>
      </c>
      <c r="L1140" s="66">
        <v>0</v>
      </c>
      <c r="M1140" s="66">
        <v>0</v>
      </c>
      <c r="N1140" s="66">
        <v>0</v>
      </c>
      <c r="O1140" s="66">
        <v>0</v>
      </c>
      <c r="P1140" s="66">
        <v>0</v>
      </c>
      <c r="Q1140" s="66">
        <v>0</v>
      </c>
      <c r="R1140" s="66">
        <v>0</v>
      </c>
      <c r="S1140" s="66">
        <v>0</v>
      </c>
      <c r="T1140" s="66">
        <v>0</v>
      </c>
      <c r="U1140" s="66">
        <v>0</v>
      </c>
      <c r="V1140" s="66">
        <v>0</v>
      </c>
      <c r="W1140" s="66">
        <v>0</v>
      </c>
      <c r="X1140" s="66">
        <v>0</v>
      </c>
      <c r="Y1140" s="66">
        <v>0</v>
      </c>
      <c r="Z1140" s="66">
        <v>0</v>
      </c>
      <c r="AA1140" s="66">
        <v>0</v>
      </c>
      <c r="AB1140" s="66">
        <v>0</v>
      </c>
      <c r="AC1140" s="66">
        <v>2</v>
      </c>
      <c r="AD1140" s="66">
        <v>0</v>
      </c>
      <c r="AE1140" s="66">
        <v>0</v>
      </c>
      <c r="AF1140" s="66">
        <v>0</v>
      </c>
      <c r="AG1140" s="66" t="str">
        <f>VLOOKUP(BHRAF201920[[#This Row],[OrgID]],'Practice Panel'!$A$14:$F$129,4,FALSE)</f>
        <v>Havering</v>
      </c>
      <c r="AH1140" s="66" t="str">
        <f>VLOOKUP(BHRAF201920[[#This Row],[OrgID]],'Practice Panel'!$A$14:$F$129,6,FALSE)</f>
        <v>Havering North</v>
      </c>
    </row>
    <row r="1141" spans="1:34" x14ac:dyDescent="0.25">
      <c r="A1141" s="1" t="s">
        <v>369</v>
      </c>
      <c r="B1141" s="65">
        <v>44256</v>
      </c>
      <c r="C1141" s="65">
        <v>44267</v>
      </c>
      <c r="D1141" s="1" t="s">
        <v>45</v>
      </c>
      <c r="E1141" s="66">
        <v>2033</v>
      </c>
      <c r="F1141" s="66">
        <v>9</v>
      </c>
      <c r="G1141" s="66">
        <v>9</v>
      </c>
      <c r="H1141" s="1">
        <v>0</v>
      </c>
      <c r="I1141" s="66">
        <v>0</v>
      </c>
      <c r="J1141" s="66">
        <v>0</v>
      </c>
      <c r="K1141" s="66">
        <v>0</v>
      </c>
      <c r="L1141" s="66">
        <v>0</v>
      </c>
      <c r="M1141" s="66">
        <v>0</v>
      </c>
      <c r="N1141" s="66">
        <v>0</v>
      </c>
      <c r="O1141" s="66">
        <v>0</v>
      </c>
      <c r="P1141" s="66">
        <v>0</v>
      </c>
      <c r="Q1141" s="66">
        <v>0</v>
      </c>
      <c r="R1141" s="66">
        <v>0</v>
      </c>
      <c r="S1141" s="66">
        <v>0</v>
      </c>
      <c r="T1141" s="66">
        <v>0</v>
      </c>
      <c r="U1141" s="66">
        <v>0</v>
      </c>
      <c r="V1141" s="66">
        <v>0</v>
      </c>
      <c r="W1141" s="66">
        <v>0</v>
      </c>
      <c r="X1141" s="66">
        <v>0</v>
      </c>
      <c r="Y1141" s="66">
        <v>0</v>
      </c>
      <c r="Z1141" s="66">
        <v>0</v>
      </c>
      <c r="AA1141" s="66">
        <v>0</v>
      </c>
      <c r="AB1141" s="66">
        <v>0</v>
      </c>
      <c r="AC1141" s="66">
        <v>6</v>
      </c>
      <c r="AD1141" s="66">
        <v>0</v>
      </c>
      <c r="AE1141" s="66">
        <v>0</v>
      </c>
      <c r="AF1141" s="66">
        <v>0</v>
      </c>
      <c r="AG1141" s="66" t="str">
        <f>VLOOKUP(BHRAF201920[[#This Row],[OrgID]],'Practice Panel'!$A$14:$F$129,4,FALSE)</f>
        <v>Redbridge</v>
      </c>
      <c r="AH1141" s="66" t="str">
        <f>VLOOKUP(BHRAF201920[[#This Row],[OrgID]],'Practice Panel'!$A$14:$F$129,6,FALSE)</f>
        <v>Fairlop</v>
      </c>
    </row>
    <row r="1142" spans="1:34" x14ac:dyDescent="0.25">
      <c r="A1142" s="1" t="s">
        <v>369</v>
      </c>
      <c r="B1142" s="65">
        <v>44256</v>
      </c>
      <c r="C1142" s="65">
        <v>44267</v>
      </c>
      <c r="D1142" s="1" t="s">
        <v>49</v>
      </c>
      <c r="E1142" s="66">
        <v>1017</v>
      </c>
      <c r="F1142" s="66">
        <v>14</v>
      </c>
      <c r="G1142" s="66">
        <v>14</v>
      </c>
      <c r="H1142" s="1">
        <v>0</v>
      </c>
      <c r="I1142" s="66">
        <v>0</v>
      </c>
      <c r="J1142" s="66">
        <v>0</v>
      </c>
      <c r="K1142" s="66">
        <v>0</v>
      </c>
      <c r="L1142" s="66">
        <v>0</v>
      </c>
      <c r="M1142" s="66">
        <v>0</v>
      </c>
      <c r="N1142" s="66">
        <v>0</v>
      </c>
      <c r="O1142" s="66">
        <v>0</v>
      </c>
      <c r="P1142" s="66">
        <v>0</v>
      </c>
      <c r="Q1142" s="66">
        <v>0</v>
      </c>
      <c r="R1142" s="66">
        <v>0</v>
      </c>
      <c r="S1142" s="66">
        <v>0</v>
      </c>
      <c r="T1142" s="66">
        <v>0</v>
      </c>
      <c r="U1142" s="66">
        <v>0</v>
      </c>
      <c r="V1142" s="66">
        <v>0</v>
      </c>
      <c r="W1142" s="66">
        <v>0</v>
      </c>
      <c r="X1142" s="66">
        <v>0</v>
      </c>
      <c r="Y1142" s="66">
        <v>0</v>
      </c>
      <c r="Z1142" s="66">
        <v>0</v>
      </c>
      <c r="AA1142" s="66">
        <v>0</v>
      </c>
      <c r="AB1142" s="66">
        <v>0</v>
      </c>
      <c r="AC1142" s="66">
        <v>5</v>
      </c>
      <c r="AD1142" s="66">
        <v>0</v>
      </c>
      <c r="AE1142" s="66">
        <v>0</v>
      </c>
      <c r="AF1142" s="66">
        <v>0</v>
      </c>
      <c r="AG1142" s="66" t="str">
        <f>VLOOKUP(BHRAF201920[[#This Row],[OrgID]],'Practice Panel'!$A$14:$F$129,4,FALSE)</f>
        <v>Redbridge</v>
      </c>
      <c r="AH1142" s="66" t="str">
        <f>VLOOKUP(BHRAF201920[[#This Row],[OrgID]],'Practice Panel'!$A$14:$F$129,6,FALSE)</f>
        <v>Fairlop</v>
      </c>
    </row>
    <row r="1143" spans="1:34" x14ac:dyDescent="0.25">
      <c r="A1143" s="1" t="s">
        <v>369</v>
      </c>
      <c r="B1143" s="65">
        <v>44256</v>
      </c>
      <c r="C1143" s="65">
        <v>44267</v>
      </c>
      <c r="D1143" s="1" t="s">
        <v>68</v>
      </c>
      <c r="E1143" s="66">
        <v>897</v>
      </c>
      <c r="F1143" s="66">
        <v>1</v>
      </c>
      <c r="G1143" s="66">
        <v>1</v>
      </c>
      <c r="H1143" s="1">
        <v>0</v>
      </c>
      <c r="I1143" s="66">
        <v>0</v>
      </c>
      <c r="J1143" s="66">
        <v>0</v>
      </c>
      <c r="K1143" s="66">
        <v>0</v>
      </c>
      <c r="L1143" s="66">
        <v>0</v>
      </c>
      <c r="M1143" s="66">
        <v>0</v>
      </c>
      <c r="N1143" s="66">
        <v>0</v>
      </c>
      <c r="O1143" s="66">
        <v>0</v>
      </c>
      <c r="P1143" s="66">
        <v>0</v>
      </c>
      <c r="Q1143" s="66">
        <v>0</v>
      </c>
      <c r="R1143" s="66">
        <v>0</v>
      </c>
      <c r="S1143" s="66">
        <v>0</v>
      </c>
      <c r="T1143" s="66">
        <v>0</v>
      </c>
      <c r="U1143" s="66">
        <v>0</v>
      </c>
      <c r="V1143" s="66">
        <v>0</v>
      </c>
      <c r="W1143" s="66">
        <v>0</v>
      </c>
      <c r="X1143" s="66">
        <v>0</v>
      </c>
      <c r="Y1143" s="66">
        <v>0</v>
      </c>
      <c r="Z1143" s="66">
        <v>0</v>
      </c>
      <c r="AA1143" s="66">
        <v>0</v>
      </c>
      <c r="AB1143" s="66">
        <v>0</v>
      </c>
      <c r="AC1143" s="66">
        <v>2</v>
      </c>
      <c r="AD1143" s="66">
        <v>0</v>
      </c>
      <c r="AE1143" s="66">
        <v>0</v>
      </c>
      <c r="AF1143" s="66">
        <v>0</v>
      </c>
      <c r="AG1143" s="66" t="str">
        <f>VLOOKUP(BHRAF201920[[#This Row],[OrgID]],'Practice Panel'!$A$14:$F$129,4,FALSE)</f>
        <v>Redbridge</v>
      </c>
      <c r="AH1143" s="66" t="str">
        <f>VLOOKUP(BHRAF201920[[#This Row],[OrgID]],'Practice Panel'!$A$14:$F$129,6,FALSE)</f>
        <v>Seven Kings</v>
      </c>
    </row>
    <row r="1144" spans="1:34" x14ac:dyDescent="0.25">
      <c r="A1144" s="1" t="s">
        <v>369</v>
      </c>
      <c r="B1144" s="65">
        <v>44256</v>
      </c>
      <c r="C1144" s="65">
        <v>44267</v>
      </c>
      <c r="D1144" s="1" t="s">
        <v>25</v>
      </c>
      <c r="E1144" s="66">
        <v>1814</v>
      </c>
      <c r="F1144" s="66">
        <v>45</v>
      </c>
      <c r="G1144" s="66">
        <v>45</v>
      </c>
      <c r="H1144" s="1">
        <v>0</v>
      </c>
      <c r="I1144" s="66">
        <v>0</v>
      </c>
      <c r="J1144" s="66">
        <v>0</v>
      </c>
      <c r="K1144" s="66">
        <v>0</v>
      </c>
      <c r="L1144" s="66">
        <v>0</v>
      </c>
      <c r="M1144" s="66">
        <v>0</v>
      </c>
      <c r="N1144" s="66">
        <v>0</v>
      </c>
      <c r="O1144" s="66">
        <v>0</v>
      </c>
      <c r="P1144" s="66">
        <v>0</v>
      </c>
      <c r="Q1144" s="66">
        <v>0</v>
      </c>
      <c r="R1144" s="66">
        <v>0</v>
      </c>
      <c r="S1144" s="66">
        <v>0</v>
      </c>
      <c r="T1144" s="66">
        <v>0</v>
      </c>
      <c r="U1144" s="66">
        <v>0</v>
      </c>
      <c r="V1144" s="66">
        <v>0</v>
      </c>
      <c r="W1144" s="66">
        <v>0</v>
      </c>
      <c r="X1144" s="66">
        <v>0</v>
      </c>
      <c r="Y1144" s="66">
        <v>0</v>
      </c>
      <c r="Z1144" s="66">
        <v>0</v>
      </c>
      <c r="AA1144" s="66">
        <v>0</v>
      </c>
      <c r="AB1144" s="66">
        <v>0</v>
      </c>
      <c r="AC1144" s="66">
        <v>6</v>
      </c>
      <c r="AD1144" s="66">
        <v>0</v>
      </c>
      <c r="AE1144" s="66">
        <v>0</v>
      </c>
      <c r="AF1144" s="66">
        <v>0</v>
      </c>
      <c r="AG1144" s="66" t="str">
        <f>VLOOKUP(BHRAF201920[[#This Row],[OrgID]],'Practice Panel'!$A$14:$F$129,4,FALSE)</f>
        <v>Redbridge</v>
      </c>
      <c r="AH1144" s="66" t="str">
        <f>VLOOKUP(BHRAF201920[[#This Row],[OrgID]],'Practice Panel'!$A$14:$F$129,6,FALSE)</f>
        <v>Cranbrook</v>
      </c>
    </row>
    <row r="1145" spans="1:34" x14ac:dyDescent="0.25">
      <c r="A1145" s="1" t="s">
        <v>369</v>
      </c>
      <c r="B1145" s="65">
        <v>44256</v>
      </c>
      <c r="C1145" s="65">
        <v>44267</v>
      </c>
      <c r="D1145" s="1" t="s">
        <v>102</v>
      </c>
      <c r="E1145" s="66">
        <v>2136</v>
      </c>
      <c r="F1145" s="66">
        <v>29</v>
      </c>
      <c r="G1145" s="66">
        <v>29</v>
      </c>
      <c r="H1145" s="1">
        <v>0</v>
      </c>
      <c r="I1145" s="66">
        <v>0</v>
      </c>
      <c r="J1145" s="66">
        <v>0</v>
      </c>
      <c r="K1145" s="66">
        <v>0</v>
      </c>
      <c r="L1145" s="66">
        <v>0</v>
      </c>
      <c r="M1145" s="66">
        <v>0</v>
      </c>
      <c r="N1145" s="66">
        <v>0</v>
      </c>
      <c r="O1145" s="66">
        <v>0</v>
      </c>
      <c r="P1145" s="66">
        <v>0</v>
      </c>
      <c r="Q1145" s="66">
        <v>0</v>
      </c>
      <c r="R1145" s="66">
        <v>0</v>
      </c>
      <c r="S1145" s="66">
        <v>0</v>
      </c>
      <c r="T1145" s="66">
        <v>0</v>
      </c>
      <c r="U1145" s="66">
        <v>0</v>
      </c>
      <c r="V1145" s="66">
        <v>0</v>
      </c>
      <c r="W1145" s="66">
        <v>0</v>
      </c>
      <c r="X1145" s="66">
        <v>0</v>
      </c>
      <c r="Y1145" s="66">
        <v>0</v>
      </c>
      <c r="Z1145" s="66">
        <v>0</v>
      </c>
      <c r="AA1145" s="66">
        <v>0</v>
      </c>
      <c r="AB1145" s="66">
        <v>0</v>
      </c>
      <c r="AC1145" s="66">
        <v>5</v>
      </c>
      <c r="AD1145" s="66">
        <v>0</v>
      </c>
      <c r="AE1145" s="66">
        <v>0</v>
      </c>
      <c r="AF1145" s="66">
        <v>0</v>
      </c>
      <c r="AG1145" s="66" t="str">
        <f>VLOOKUP(BHRAF201920[[#This Row],[OrgID]],'Practice Panel'!$A$14:$F$129,4,FALSE)</f>
        <v>Redbridge</v>
      </c>
      <c r="AH1145" s="66" t="str">
        <f>VLOOKUP(BHRAF201920[[#This Row],[OrgID]],'Practice Panel'!$A$14:$F$129,6,FALSE)</f>
        <v>Loxford</v>
      </c>
    </row>
    <row r="1146" spans="1:34" x14ac:dyDescent="0.25">
      <c r="A1146" s="1" t="s">
        <v>369</v>
      </c>
      <c r="B1146" s="65">
        <v>44256</v>
      </c>
      <c r="C1146" s="65">
        <v>44267</v>
      </c>
      <c r="D1146" s="1" t="s">
        <v>34</v>
      </c>
      <c r="E1146" s="66">
        <v>996</v>
      </c>
      <c r="F1146" s="66">
        <v>15</v>
      </c>
      <c r="G1146" s="66">
        <v>15</v>
      </c>
      <c r="H1146" s="1">
        <v>0</v>
      </c>
      <c r="I1146" s="66">
        <v>0</v>
      </c>
      <c r="J1146" s="66">
        <v>0</v>
      </c>
      <c r="K1146" s="66">
        <v>0</v>
      </c>
      <c r="L1146" s="66">
        <v>0</v>
      </c>
      <c r="M1146" s="66">
        <v>0</v>
      </c>
      <c r="N1146" s="66">
        <v>0</v>
      </c>
      <c r="O1146" s="66">
        <v>0</v>
      </c>
      <c r="P1146" s="66">
        <v>0</v>
      </c>
      <c r="Q1146" s="66">
        <v>0</v>
      </c>
      <c r="R1146" s="66">
        <v>0</v>
      </c>
      <c r="S1146" s="66">
        <v>0</v>
      </c>
      <c r="T1146" s="66">
        <v>0</v>
      </c>
      <c r="U1146" s="66">
        <v>0</v>
      </c>
      <c r="V1146" s="66">
        <v>0</v>
      </c>
      <c r="W1146" s="66">
        <v>0</v>
      </c>
      <c r="X1146" s="66">
        <v>0</v>
      </c>
      <c r="Y1146" s="66">
        <v>0</v>
      </c>
      <c r="Z1146" s="66">
        <v>0</v>
      </c>
      <c r="AA1146" s="66">
        <v>0</v>
      </c>
      <c r="AB1146" s="66">
        <v>0</v>
      </c>
      <c r="AC1146" s="66">
        <v>3</v>
      </c>
      <c r="AD1146" s="66">
        <v>0</v>
      </c>
      <c r="AE1146" s="66">
        <v>0</v>
      </c>
      <c r="AF1146" s="66">
        <v>0</v>
      </c>
      <c r="AG1146" s="66" t="str">
        <f>VLOOKUP(BHRAF201920[[#This Row],[OrgID]],'Practice Panel'!$A$14:$F$129,4,FALSE)</f>
        <v>Redbridge</v>
      </c>
      <c r="AH1146" s="66" t="str">
        <f>VLOOKUP(BHRAF201920[[#This Row],[OrgID]],'Practice Panel'!$A$14:$F$129,6,FALSE)</f>
        <v>Cranbrook</v>
      </c>
    </row>
    <row r="1147" spans="1:34" x14ac:dyDescent="0.25">
      <c r="A1147" s="1" t="s">
        <v>369</v>
      </c>
      <c r="B1147" s="65">
        <v>44256</v>
      </c>
      <c r="C1147" s="65">
        <v>44267</v>
      </c>
      <c r="D1147" s="1" t="s">
        <v>38</v>
      </c>
      <c r="E1147" s="66">
        <v>558</v>
      </c>
      <c r="F1147" s="66">
        <v>5</v>
      </c>
      <c r="G1147" s="66">
        <v>5</v>
      </c>
      <c r="H1147" s="1">
        <v>0</v>
      </c>
      <c r="I1147" s="66">
        <v>0</v>
      </c>
      <c r="J1147" s="66">
        <v>0</v>
      </c>
      <c r="K1147" s="66">
        <v>0</v>
      </c>
      <c r="L1147" s="66">
        <v>0</v>
      </c>
      <c r="M1147" s="66">
        <v>0</v>
      </c>
      <c r="N1147" s="66">
        <v>0</v>
      </c>
      <c r="O1147" s="66">
        <v>0</v>
      </c>
      <c r="P1147" s="66">
        <v>0</v>
      </c>
      <c r="Q1147" s="66">
        <v>0</v>
      </c>
      <c r="R1147" s="66">
        <v>0</v>
      </c>
      <c r="S1147" s="66">
        <v>0</v>
      </c>
      <c r="T1147" s="66">
        <v>0</v>
      </c>
      <c r="U1147" s="66">
        <v>0</v>
      </c>
      <c r="V1147" s="66">
        <v>0</v>
      </c>
      <c r="W1147" s="66">
        <v>0</v>
      </c>
      <c r="X1147" s="66">
        <v>0</v>
      </c>
      <c r="Y1147" s="66">
        <v>0</v>
      </c>
      <c r="Z1147" s="66">
        <v>0</v>
      </c>
      <c r="AA1147" s="66">
        <v>0</v>
      </c>
      <c r="AB1147" s="66">
        <v>0</v>
      </c>
      <c r="AC1147" s="66">
        <v>4</v>
      </c>
      <c r="AD1147" s="66">
        <v>0</v>
      </c>
      <c r="AE1147" s="66">
        <v>0</v>
      </c>
      <c r="AF1147" s="66">
        <v>0</v>
      </c>
      <c r="AG1147" s="66" t="str">
        <f>VLOOKUP(BHRAF201920[[#This Row],[OrgID]],'Practice Panel'!$A$14:$F$129,4,FALSE)</f>
        <v>Redbridge</v>
      </c>
      <c r="AH1147" s="66" t="str">
        <f>VLOOKUP(BHRAF201920[[#This Row],[OrgID]],'Practice Panel'!$A$14:$F$129,6,FALSE)</f>
        <v>Cranbrook</v>
      </c>
    </row>
    <row r="1148" spans="1:34" x14ac:dyDescent="0.25">
      <c r="A1148" s="1" t="s">
        <v>369</v>
      </c>
      <c r="B1148" s="65">
        <v>44256</v>
      </c>
      <c r="C1148" s="65">
        <v>44267</v>
      </c>
      <c r="D1148" s="1" t="s">
        <v>51</v>
      </c>
      <c r="E1148" s="66">
        <v>1134</v>
      </c>
      <c r="F1148" s="66">
        <v>20</v>
      </c>
      <c r="G1148" s="66">
        <v>20</v>
      </c>
      <c r="H1148" s="1">
        <v>0</v>
      </c>
      <c r="I1148" s="66">
        <v>0</v>
      </c>
      <c r="J1148" s="66">
        <v>0</v>
      </c>
      <c r="K1148" s="66">
        <v>0</v>
      </c>
      <c r="L1148" s="66">
        <v>0</v>
      </c>
      <c r="M1148" s="66">
        <v>0</v>
      </c>
      <c r="N1148" s="66">
        <v>0</v>
      </c>
      <c r="O1148" s="66">
        <v>0</v>
      </c>
      <c r="P1148" s="66">
        <v>0</v>
      </c>
      <c r="Q1148" s="66">
        <v>0</v>
      </c>
      <c r="R1148" s="66">
        <v>0</v>
      </c>
      <c r="S1148" s="66">
        <v>0</v>
      </c>
      <c r="T1148" s="66">
        <v>0</v>
      </c>
      <c r="U1148" s="66">
        <v>0</v>
      </c>
      <c r="V1148" s="66">
        <v>0</v>
      </c>
      <c r="W1148" s="66">
        <v>0</v>
      </c>
      <c r="X1148" s="66">
        <v>0</v>
      </c>
      <c r="Y1148" s="66">
        <v>0</v>
      </c>
      <c r="Z1148" s="66">
        <v>0</v>
      </c>
      <c r="AA1148" s="66">
        <v>0</v>
      </c>
      <c r="AB1148" s="66">
        <v>0</v>
      </c>
      <c r="AC1148" s="66">
        <v>2</v>
      </c>
      <c r="AD1148" s="66">
        <v>0</v>
      </c>
      <c r="AE1148" s="66">
        <v>0</v>
      </c>
      <c r="AF1148" s="66">
        <v>0</v>
      </c>
      <c r="AG1148" s="66" t="str">
        <f>VLOOKUP(BHRAF201920[[#This Row],[OrgID]],'Practice Panel'!$A$14:$F$129,4,FALSE)</f>
        <v>Redbridge</v>
      </c>
      <c r="AH1148" s="66" t="str">
        <f>VLOOKUP(BHRAF201920[[#This Row],[OrgID]],'Practice Panel'!$A$14:$F$129,6,FALSE)</f>
        <v>Fairlop</v>
      </c>
    </row>
    <row r="1149" spans="1:34" x14ac:dyDescent="0.25">
      <c r="A1149" s="1" t="s">
        <v>369</v>
      </c>
      <c r="B1149" s="65">
        <v>44256</v>
      </c>
      <c r="C1149" s="65">
        <v>44267</v>
      </c>
      <c r="D1149" s="1" t="s">
        <v>318</v>
      </c>
      <c r="E1149" s="66">
        <v>3938</v>
      </c>
      <c r="F1149" s="66">
        <v>6</v>
      </c>
      <c r="G1149" s="66">
        <v>6</v>
      </c>
      <c r="H1149" s="1">
        <v>0</v>
      </c>
      <c r="I1149" s="66">
        <v>0</v>
      </c>
      <c r="J1149" s="66">
        <v>0</v>
      </c>
      <c r="K1149" s="66">
        <v>0</v>
      </c>
      <c r="L1149" s="66">
        <v>0</v>
      </c>
      <c r="M1149" s="66">
        <v>0</v>
      </c>
      <c r="N1149" s="66">
        <v>0</v>
      </c>
      <c r="O1149" s="66">
        <v>0</v>
      </c>
      <c r="P1149" s="66">
        <v>0</v>
      </c>
      <c r="Q1149" s="66">
        <v>0</v>
      </c>
      <c r="R1149" s="66">
        <v>0</v>
      </c>
      <c r="S1149" s="66">
        <v>0</v>
      </c>
      <c r="T1149" s="66">
        <v>0</v>
      </c>
      <c r="U1149" s="66">
        <v>0</v>
      </c>
      <c r="V1149" s="66">
        <v>0</v>
      </c>
      <c r="W1149" s="66">
        <v>0</v>
      </c>
      <c r="X1149" s="66">
        <v>0</v>
      </c>
      <c r="Y1149" s="66">
        <v>0</v>
      </c>
      <c r="Z1149" s="66">
        <v>0</v>
      </c>
      <c r="AA1149" s="66">
        <v>0</v>
      </c>
      <c r="AB1149" s="66">
        <v>0</v>
      </c>
      <c r="AC1149" s="66">
        <v>9</v>
      </c>
      <c r="AD1149" s="66">
        <v>0</v>
      </c>
      <c r="AE1149" s="66">
        <v>0</v>
      </c>
      <c r="AF1149" s="66">
        <v>0</v>
      </c>
      <c r="AG1149" s="66" t="str">
        <f>VLOOKUP(BHRAF201920[[#This Row],[OrgID]],'Practice Panel'!$A$14:$F$129,4,FALSE)</f>
        <v>Havering</v>
      </c>
      <c r="AH1149" s="66" t="str">
        <f>VLOOKUP(BHRAF201920[[#This Row],[OrgID]],'Practice Panel'!$A$14:$F$129,6,FALSE)</f>
        <v>Havering North</v>
      </c>
    </row>
    <row r="1150" spans="1:34" x14ac:dyDescent="0.25">
      <c r="A1150" s="1" t="s">
        <v>369</v>
      </c>
      <c r="B1150" s="65">
        <v>44256</v>
      </c>
      <c r="C1150" s="65">
        <v>44267</v>
      </c>
      <c r="D1150" s="1" t="s">
        <v>240</v>
      </c>
      <c r="E1150" s="66">
        <v>5377</v>
      </c>
      <c r="F1150" s="66">
        <v>3</v>
      </c>
      <c r="G1150" s="66">
        <v>3</v>
      </c>
      <c r="H1150" s="1">
        <v>0</v>
      </c>
      <c r="I1150" s="66">
        <v>0</v>
      </c>
      <c r="J1150" s="66">
        <v>0</v>
      </c>
      <c r="K1150" s="66">
        <v>0</v>
      </c>
      <c r="L1150" s="66">
        <v>0</v>
      </c>
      <c r="M1150" s="66">
        <v>0</v>
      </c>
      <c r="N1150" s="66">
        <v>0</v>
      </c>
      <c r="O1150" s="66">
        <v>0</v>
      </c>
      <c r="P1150" s="66">
        <v>0</v>
      </c>
      <c r="Q1150" s="66">
        <v>0</v>
      </c>
      <c r="R1150" s="66">
        <v>0</v>
      </c>
      <c r="S1150" s="66">
        <v>0</v>
      </c>
      <c r="T1150" s="66">
        <v>0</v>
      </c>
      <c r="U1150" s="66">
        <v>0</v>
      </c>
      <c r="V1150" s="66">
        <v>0</v>
      </c>
      <c r="W1150" s="66">
        <v>0</v>
      </c>
      <c r="X1150" s="66">
        <v>0</v>
      </c>
      <c r="Y1150" s="66">
        <v>0</v>
      </c>
      <c r="Z1150" s="66">
        <v>0</v>
      </c>
      <c r="AA1150" s="66">
        <v>0</v>
      </c>
      <c r="AB1150" s="66">
        <v>0</v>
      </c>
      <c r="AC1150" s="66">
        <v>1</v>
      </c>
      <c r="AD1150" s="66">
        <v>0</v>
      </c>
      <c r="AE1150" s="66">
        <v>0</v>
      </c>
      <c r="AF1150" s="66">
        <v>0</v>
      </c>
      <c r="AG1150" s="66" t="str">
        <f>VLOOKUP(BHRAF201920[[#This Row],[OrgID]],'Practice Panel'!$A$14:$F$129,4,FALSE)</f>
        <v>Barking</v>
      </c>
      <c r="AH1150" s="66" t="str">
        <f>VLOOKUP(BHRAF201920[[#This Row],[OrgID]],'Practice Panel'!$A$14:$F$129,6,FALSE)</f>
        <v>West</v>
      </c>
    </row>
    <row r="1151" spans="1:34" x14ac:dyDescent="0.25">
      <c r="A1151" s="1" t="s">
        <v>369</v>
      </c>
      <c r="B1151" s="65">
        <v>44256</v>
      </c>
      <c r="C1151" s="65">
        <v>44267</v>
      </c>
      <c r="D1151" s="1" t="s">
        <v>195</v>
      </c>
      <c r="E1151" s="66">
        <v>12316</v>
      </c>
      <c r="F1151" s="66">
        <v>12</v>
      </c>
      <c r="G1151" s="66">
        <v>12</v>
      </c>
      <c r="H1151" s="1">
        <v>0</v>
      </c>
      <c r="I1151" s="66">
        <v>0</v>
      </c>
      <c r="J1151" s="66">
        <v>0</v>
      </c>
      <c r="K1151" s="66">
        <v>0</v>
      </c>
      <c r="L1151" s="66">
        <v>0</v>
      </c>
      <c r="M1151" s="66">
        <v>0</v>
      </c>
      <c r="N1151" s="66">
        <v>0</v>
      </c>
      <c r="O1151" s="66">
        <v>0</v>
      </c>
      <c r="P1151" s="66">
        <v>0</v>
      </c>
      <c r="Q1151" s="66">
        <v>0</v>
      </c>
      <c r="R1151" s="66">
        <v>0</v>
      </c>
      <c r="S1151" s="66">
        <v>0</v>
      </c>
      <c r="T1151" s="66">
        <v>0</v>
      </c>
      <c r="U1151" s="66">
        <v>0</v>
      </c>
      <c r="V1151" s="66">
        <v>0</v>
      </c>
      <c r="W1151" s="66">
        <v>0</v>
      </c>
      <c r="X1151" s="66">
        <v>0</v>
      </c>
      <c r="Y1151" s="66">
        <v>0</v>
      </c>
      <c r="Z1151" s="66">
        <v>0</v>
      </c>
      <c r="AA1151" s="66">
        <v>0</v>
      </c>
      <c r="AB1151" s="66">
        <v>0</v>
      </c>
      <c r="AC1151" s="66">
        <v>7</v>
      </c>
      <c r="AD1151" s="66">
        <v>0</v>
      </c>
      <c r="AE1151" s="66">
        <v>0</v>
      </c>
      <c r="AF1151" s="66">
        <v>0</v>
      </c>
      <c r="AG1151" s="66" t="str">
        <f>VLOOKUP(BHRAF201920[[#This Row],[OrgID]],'Practice Panel'!$A$14:$F$129,4,FALSE)</f>
        <v>Barking</v>
      </c>
      <c r="AH1151" s="66" t="str">
        <f>VLOOKUP(BHRAF201920[[#This Row],[OrgID]],'Practice Panel'!$A$14:$F$129,6,FALSE)</f>
        <v>East</v>
      </c>
    </row>
    <row r="1152" spans="1:34" x14ac:dyDescent="0.25">
      <c r="A1152" s="1" t="s">
        <v>369</v>
      </c>
      <c r="B1152" s="65">
        <v>44256</v>
      </c>
      <c r="C1152" s="65">
        <v>44267</v>
      </c>
      <c r="D1152" s="1" t="s">
        <v>42</v>
      </c>
      <c r="E1152" s="66">
        <v>1959</v>
      </c>
      <c r="F1152" s="66">
        <v>126</v>
      </c>
      <c r="G1152" s="66">
        <v>126</v>
      </c>
      <c r="H1152" s="1">
        <v>0</v>
      </c>
      <c r="I1152" s="66">
        <v>0</v>
      </c>
      <c r="J1152" s="66">
        <v>0</v>
      </c>
      <c r="K1152" s="66">
        <v>0</v>
      </c>
      <c r="L1152" s="66">
        <v>0</v>
      </c>
      <c r="M1152" s="66">
        <v>0</v>
      </c>
      <c r="N1152" s="66">
        <v>0</v>
      </c>
      <c r="O1152" s="66">
        <v>0</v>
      </c>
      <c r="P1152" s="66">
        <v>0</v>
      </c>
      <c r="Q1152" s="66">
        <v>0</v>
      </c>
      <c r="R1152" s="66">
        <v>0</v>
      </c>
      <c r="S1152" s="66">
        <v>0</v>
      </c>
      <c r="T1152" s="66">
        <v>0</v>
      </c>
      <c r="U1152" s="66">
        <v>0</v>
      </c>
      <c r="V1152" s="66">
        <v>0</v>
      </c>
      <c r="W1152" s="66">
        <v>0</v>
      </c>
      <c r="X1152" s="66">
        <v>0</v>
      </c>
      <c r="Y1152" s="66">
        <v>0</v>
      </c>
      <c r="Z1152" s="66">
        <v>0</v>
      </c>
      <c r="AA1152" s="66">
        <v>0</v>
      </c>
      <c r="AB1152" s="66">
        <v>0</v>
      </c>
      <c r="AC1152" s="66">
        <v>2</v>
      </c>
      <c r="AD1152" s="66">
        <v>0</v>
      </c>
      <c r="AE1152" s="66">
        <v>0</v>
      </c>
      <c r="AF1152" s="66">
        <v>0</v>
      </c>
      <c r="AG1152" s="66" t="str">
        <f>VLOOKUP(BHRAF201920[[#This Row],[OrgID]],'Practice Panel'!$A$14:$F$129,4,FALSE)</f>
        <v>Redbridge</v>
      </c>
      <c r="AH1152" s="66" t="str">
        <f>VLOOKUP(BHRAF201920[[#This Row],[OrgID]],'Practice Panel'!$A$14:$F$129,6,FALSE)</f>
        <v>Fairlop</v>
      </c>
    </row>
    <row r="1153" spans="1:34" x14ac:dyDescent="0.25">
      <c r="A1153" s="1" t="s">
        <v>369</v>
      </c>
      <c r="B1153" s="65">
        <v>44256</v>
      </c>
      <c r="C1153" s="65">
        <v>44267</v>
      </c>
      <c r="D1153" s="1" t="s">
        <v>36</v>
      </c>
      <c r="E1153" s="66">
        <v>3038</v>
      </c>
      <c r="F1153" s="66">
        <v>26</v>
      </c>
      <c r="G1153" s="66">
        <v>26</v>
      </c>
      <c r="H1153" s="1">
        <v>0</v>
      </c>
      <c r="I1153" s="66">
        <v>0</v>
      </c>
      <c r="J1153" s="66">
        <v>0</v>
      </c>
      <c r="K1153" s="66">
        <v>0</v>
      </c>
      <c r="L1153" s="66">
        <v>0</v>
      </c>
      <c r="M1153" s="66">
        <v>0</v>
      </c>
      <c r="N1153" s="66">
        <v>0</v>
      </c>
      <c r="O1153" s="66">
        <v>0</v>
      </c>
      <c r="P1153" s="66">
        <v>0</v>
      </c>
      <c r="Q1153" s="66">
        <v>0</v>
      </c>
      <c r="R1153" s="66">
        <v>0</v>
      </c>
      <c r="S1153" s="66">
        <v>0</v>
      </c>
      <c r="T1153" s="66">
        <v>0</v>
      </c>
      <c r="U1153" s="66">
        <v>0</v>
      </c>
      <c r="V1153" s="66">
        <v>0</v>
      </c>
      <c r="W1153" s="66">
        <v>0</v>
      </c>
      <c r="X1153" s="66">
        <v>0</v>
      </c>
      <c r="Y1153" s="66">
        <v>0</v>
      </c>
      <c r="Z1153" s="66">
        <v>0</v>
      </c>
      <c r="AA1153" s="66">
        <v>0</v>
      </c>
      <c r="AB1153" s="66">
        <v>0</v>
      </c>
      <c r="AC1153" s="66">
        <v>10</v>
      </c>
      <c r="AD1153" s="66">
        <v>0</v>
      </c>
      <c r="AE1153" s="66">
        <v>0</v>
      </c>
      <c r="AF1153" s="66">
        <v>0</v>
      </c>
      <c r="AG1153" s="66" t="str">
        <f>VLOOKUP(BHRAF201920[[#This Row],[OrgID]],'Practice Panel'!$A$14:$F$129,4,FALSE)</f>
        <v>Redbridge</v>
      </c>
      <c r="AH1153" s="66" t="str">
        <f>VLOOKUP(BHRAF201920[[#This Row],[OrgID]],'Practice Panel'!$A$14:$F$129,6,FALSE)</f>
        <v>Cranbrook</v>
      </c>
    </row>
    <row r="1154" spans="1:34" x14ac:dyDescent="0.25">
      <c r="A1154" s="1" t="s">
        <v>369</v>
      </c>
      <c r="B1154" s="65">
        <v>44256</v>
      </c>
      <c r="C1154" s="65">
        <v>44267</v>
      </c>
      <c r="D1154" s="1" t="s">
        <v>228</v>
      </c>
      <c r="E1154" s="66">
        <v>1739</v>
      </c>
      <c r="F1154" s="66">
        <v>21</v>
      </c>
      <c r="G1154" s="66">
        <v>21</v>
      </c>
      <c r="H1154" s="1">
        <v>0</v>
      </c>
      <c r="I1154" s="66">
        <v>0</v>
      </c>
      <c r="J1154" s="66">
        <v>0</v>
      </c>
      <c r="K1154" s="66">
        <v>0</v>
      </c>
      <c r="L1154" s="66">
        <v>0</v>
      </c>
      <c r="M1154" s="66">
        <v>0</v>
      </c>
      <c r="N1154" s="66">
        <v>0</v>
      </c>
      <c r="O1154" s="66">
        <v>0</v>
      </c>
      <c r="P1154" s="66">
        <v>0</v>
      </c>
      <c r="Q1154" s="66">
        <v>0</v>
      </c>
      <c r="R1154" s="66">
        <v>0</v>
      </c>
      <c r="S1154" s="66">
        <v>0</v>
      </c>
      <c r="T1154" s="66">
        <v>0</v>
      </c>
      <c r="U1154" s="66">
        <v>0</v>
      </c>
      <c r="V1154" s="66">
        <v>0</v>
      </c>
      <c r="W1154" s="66">
        <v>0</v>
      </c>
      <c r="X1154" s="66">
        <v>0</v>
      </c>
      <c r="Y1154" s="66">
        <v>0</v>
      </c>
      <c r="Z1154" s="66">
        <v>0</v>
      </c>
      <c r="AA1154" s="66">
        <v>0</v>
      </c>
      <c r="AB1154" s="66">
        <v>0</v>
      </c>
      <c r="AC1154" s="66">
        <v>10</v>
      </c>
      <c r="AD1154" s="66">
        <v>0</v>
      </c>
      <c r="AE1154" s="66">
        <v>0</v>
      </c>
      <c r="AF1154" s="66">
        <v>0</v>
      </c>
      <c r="AG1154" s="66" t="str">
        <f>VLOOKUP(BHRAF201920[[#This Row],[OrgID]],'Practice Panel'!$A$14:$F$129,4,FALSE)</f>
        <v>Barking</v>
      </c>
      <c r="AH1154" s="66" t="str">
        <f>VLOOKUP(BHRAF201920[[#This Row],[OrgID]],'Practice Panel'!$A$14:$F$129,6,FALSE)</f>
        <v>East One</v>
      </c>
    </row>
    <row r="1155" spans="1:34" x14ac:dyDescent="0.25">
      <c r="A1155" s="1" t="s">
        <v>369</v>
      </c>
      <c r="B1155" s="65">
        <v>44256</v>
      </c>
      <c r="C1155" s="65">
        <v>44267</v>
      </c>
      <c r="D1155" s="1" t="s">
        <v>53</v>
      </c>
      <c r="E1155" s="66">
        <v>4393</v>
      </c>
      <c r="F1155" s="66">
        <v>87</v>
      </c>
      <c r="G1155" s="66">
        <v>87</v>
      </c>
      <c r="H1155" s="1">
        <v>0</v>
      </c>
      <c r="I1155" s="66">
        <v>0</v>
      </c>
      <c r="J1155" s="66">
        <v>0</v>
      </c>
      <c r="K1155" s="66">
        <v>0</v>
      </c>
      <c r="L1155" s="66">
        <v>0</v>
      </c>
      <c r="M1155" s="66">
        <v>0</v>
      </c>
      <c r="N1155" s="66">
        <v>0</v>
      </c>
      <c r="O1155" s="66">
        <v>0</v>
      </c>
      <c r="P1155" s="66">
        <v>0</v>
      </c>
      <c r="Q1155" s="66">
        <v>0</v>
      </c>
      <c r="R1155" s="66">
        <v>0</v>
      </c>
      <c r="S1155" s="66">
        <v>0</v>
      </c>
      <c r="T1155" s="66">
        <v>0</v>
      </c>
      <c r="U1155" s="66">
        <v>0</v>
      </c>
      <c r="V1155" s="66">
        <v>0</v>
      </c>
      <c r="W1155" s="66">
        <v>0</v>
      </c>
      <c r="X1155" s="66">
        <v>0</v>
      </c>
      <c r="Y1155" s="66">
        <v>0</v>
      </c>
      <c r="Z1155" s="66">
        <v>0</v>
      </c>
      <c r="AA1155" s="66">
        <v>0</v>
      </c>
      <c r="AB1155" s="66">
        <v>0</v>
      </c>
      <c r="AC1155" s="66">
        <v>8</v>
      </c>
      <c r="AD1155" s="66">
        <v>0</v>
      </c>
      <c r="AE1155" s="66">
        <v>0</v>
      </c>
      <c r="AF1155" s="66">
        <v>0</v>
      </c>
      <c r="AG1155" s="66" t="str">
        <f>VLOOKUP(BHRAF201920[[#This Row],[OrgID]],'Practice Panel'!$A$14:$F$129,4,FALSE)</f>
        <v>Redbridge</v>
      </c>
      <c r="AH1155" s="66" t="str">
        <f>VLOOKUP(BHRAF201920[[#This Row],[OrgID]],'Practice Panel'!$A$14:$F$129,6,FALSE)</f>
        <v>Fairlop</v>
      </c>
    </row>
    <row r="1156" spans="1:34" x14ac:dyDescent="0.25">
      <c r="A1156" s="1" t="s">
        <v>369</v>
      </c>
      <c r="B1156" s="65">
        <v>44256</v>
      </c>
      <c r="C1156" s="65">
        <v>44267</v>
      </c>
      <c r="D1156" s="1" t="s">
        <v>57</v>
      </c>
      <c r="E1156" s="66">
        <v>3865</v>
      </c>
      <c r="F1156" s="66">
        <v>2</v>
      </c>
      <c r="G1156" s="66">
        <v>2</v>
      </c>
      <c r="H1156" s="1">
        <v>0</v>
      </c>
      <c r="I1156" s="66">
        <v>0</v>
      </c>
      <c r="J1156" s="66">
        <v>0</v>
      </c>
      <c r="K1156" s="66">
        <v>0</v>
      </c>
      <c r="L1156" s="66">
        <v>0</v>
      </c>
      <c r="M1156" s="66">
        <v>0</v>
      </c>
      <c r="N1156" s="66">
        <v>0</v>
      </c>
      <c r="O1156" s="66">
        <v>0</v>
      </c>
      <c r="P1156" s="66">
        <v>0</v>
      </c>
      <c r="Q1156" s="66">
        <v>0</v>
      </c>
      <c r="R1156" s="66">
        <v>0</v>
      </c>
      <c r="S1156" s="66">
        <v>0</v>
      </c>
      <c r="T1156" s="66">
        <v>0</v>
      </c>
      <c r="U1156" s="66">
        <v>0</v>
      </c>
      <c r="V1156" s="66">
        <v>0</v>
      </c>
      <c r="W1156" s="66">
        <v>0</v>
      </c>
      <c r="X1156" s="66">
        <v>0</v>
      </c>
      <c r="Y1156" s="66">
        <v>0</v>
      </c>
      <c r="Z1156" s="66">
        <v>0</v>
      </c>
      <c r="AA1156" s="66">
        <v>0</v>
      </c>
      <c r="AB1156" s="66">
        <v>0</v>
      </c>
      <c r="AC1156" s="66">
        <v>4</v>
      </c>
      <c r="AD1156" s="66">
        <v>0</v>
      </c>
      <c r="AE1156" s="66">
        <v>0</v>
      </c>
      <c r="AF1156" s="66">
        <v>0</v>
      </c>
      <c r="AG1156" s="66" t="str">
        <f>VLOOKUP(BHRAF201920[[#This Row],[OrgID]],'Practice Panel'!$A$14:$F$129,4,FALSE)</f>
        <v>Redbridge</v>
      </c>
      <c r="AH1156" s="66" t="str">
        <f>VLOOKUP(BHRAF201920[[#This Row],[OrgID]],'Practice Panel'!$A$14:$F$129,6,FALSE)</f>
        <v>Seven Kings</v>
      </c>
    </row>
    <row r="1157" spans="1:34" x14ac:dyDescent="0.25">
      <c r="A1157" s="1" t="s">
        <v>369</v>
      </c>
      <c r="B1157" s="65">
        <v>44256</v>
      </c>
      <c r="C1157" s="65">
        <v>44267</v>
      </c>
      <c r="D1157" s="1" t="s">
        <v>66</v>
      </c>
      <c r="E1157" s="66">
        <v>1714</v>
      </c>
      <c r="F1157" s="66">
        <v>55</v>
      </c>
      <c r="G1157" s="66">
        <v>55</v>
      </c>
      <c r="H1157" s="1">
        <v>0</v>
      </c>
      <c r="I1157" s="66">
        <v>0</v>
      </c>
      <c r="J1157" s="66">
        <v>0</v>
      </c>
      <c r="K1157" s="66">
        <v>0</v>
      </c>
      <c r="L1157" s="66">
        <v>0</v>
      </c>
      <c r="M1157" s="66">
        <v>0</v>
      </c>
      <c r="N1157" s="66">
        <v>0</v>
      </c>
      <c r="O1157" s="66">
        <v>0</v>
      </c>
      <c r="P1157" s="66">
        <v>0</v>
      </c>
      <c r="Q1157" s="66">
        <v>0</v>
      </c>
      <c r="R1157" s="66">
        <v>0</v>
      </c>
      <c r="S1157" s="66">
        <v>0</v>
      </c>
      <c r="T1157" s="66">
        <v>0</v>
      </c>
      <c r="U1157" s="66">
        <v>0</v>
      </c>
      <c r="V1157" s="66">
        <v>0</v>
      </c>
      <c r="W1157" s="66">
        <v>0</v>
      </c>
      <c r="X1157" s="66">
        <v>0</v>
      </c>
      <c r="Y1157" s="66">
        <v>0</v>
      </c>
      <c r="Z1157" s="66">
        <v>0</v>
      </c>
      <c r="AA1157" s="66">
        <v>0</v>
      </c>
      <c r="AB1157" s="66">
        <v>0</v>
      </c>
      <c r="AC1157" s="66">
        <v>2</v>
      </c>
      <c r="AD1157" s="66">
        <v>0</v>
      </c>
      <c r="AE1157" s="66">
        <v>0</v>
      </c>
      <c r="AF1157" s="66">
        <v>0</v>
      </c>
      <c r="AG1157" s="66" t="str">
        <f>VLOOKUP(BHRAF201920[[#This Row],[OrgID]],'Practice Panel'!$A$14:$F$129,4,FALSE)</f>
        <v>Redbridge</v>
      </c>
      <c r="AH1157" s="66" t="str">
        <f>VLOOKUP(BHRAF201920[[#This Row],[OrgID]],'Practice Panel'!$A$14:$F$129,6,FALSE)</f>
        <v>Seven Kings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274"/>
  <sheetViews>
    <sheetView workbookViewId="0">
      <selection sqref="A1:O274"/>
    </sheetView>
  </sheetViews>
  <sheetFormatPr defaultRowHeight="15" x14ac:dyDescent="0.25"/>
  <cols>
    <col min="1" max="1" width="12.5703125" bestFit="1" customWidth="1"/>
    <col min="2" max="2" width="67.5703125" bestFit="1" customWidth="1"/>
    <col min="3" max="3" width="12.28515625" bestFit="1" customWidth="1"/>
    <col min="4" max="4" width="21.5703125" bestFit="1" customWidth="1"/>
    <col min="5" max="5" width="15.7109375" bestFit="1" customWidth="1"/>
    <col min="6" max="6" width="40.28515625" bestFit="1" customWidth="1"/>
    <col min="7" max="7" width="16.7109375" bestFit="1" customWidth="1"/>
    <col min="8" max="8" width="52.28515625" bestFit="1" customWidth="1"/>
    <col min="9" max="9" width="16.42578125" bestFit="1" customWidth="1"/>
    <col min="10" max="10" width="11.42578125" bestFit="1" customWidth="1"/>
    <col min="11" max="11" width="16.85546875" bestFit="1" customWidth="1"/>
    <col min="12" max="12" width="12.7109375" bestFit="1" customWidth="1"/>
    <col min="13" max="13" width="13.85546875" bestFit="1" customWidth="1"/>
    <col min="14" max="14" width="10.5703125" bestFit="1" customWidth="1"/>
    <col min="15" max="15" width="12.7109375" bestFit="1" customWidth="1"/>
  </cols>
  <sheetData>
    <row r="1" spans="1:15" x14ac:dyDescent="0.25">
      <c r="A1" t="s">
        <v>174</v>
      </c>
      <c r="B1" t="s">
        <v>175</v>
      </c>
      <c r="C1" t="s">
        <v>176</v>
      </c>
      <c r="D1" t="s">
        <v>177</v>
      </c>
      <c r="E1" t="s">
        <v>178</v>
      </c>
      <c r="F1" t="s">
        <v>179</v>
      </c>
      <c r="G1" t="s">
        <v>371</v>
      </c>
      <c r="H1" t="s">
        <v>372</v>
      </c>
      <c r="I1" t="s">
        <v>373</v>
      </c>
      <c r="J1" t="s">
        <v>374</v>
      </c>
      <c r="K1" t="s">
        <v>375</v>
      </c>
      <c r="L1" t="s">
        <v>376</v>
      </c>
      <c r="M1" t="s">
        <v>377</v>
      </c>
      <c r="N1" t="s">
        <v>378</v>
      </c>
      <c r="O1" t="s">
        <v>379</v>
      </c>
    </row>
    <row r="2" spans="1:15" x14ac:dyDescent="0.25">
      <c r="A2" t="s">
        <v>183</v>
      </c>
      <c r="B2" t="s">
        <v>184</v>
      </c>
      <c r="C2" t="s">
        <v>185</v>
      </c>
      <c r="D2" t="s">
        <v>380</v>
      </c>
      <c r="E2" t="s">
        <v>186</v>
      </c>
      <c r="F2" t="s">
        <v>187</v>
      </c>
      <c r="G2" t="s">
        <v>190</v>
      </c>
      <c r="H2" t="s">
        <v>381</v>
      </c>
      <c r="I2" t="s">
        <v>382</v>
      </c>
      <c r="J2" t="s">
        <v>383</v>
      </c>
      <c r="K2" t="s">
        <v>384</v>
      </c>
      <c r="L2">
        <v>548956</v>
      </c>
      <c r="M2">
        <v>185305</v>
      </c>
      <c r="N2">
        <v>51.546982999999997</v>
      </c>
      <c r="O2">
        <v>0.14681208000000001</v>
      </c>
    </row>
    <row r="3" spans="1:15" x14ac:dyDescent="0.25">
      <c r="A3" t="s">
        <v>188</v>
      </c>
      <c r="B3" t="s">
        <v>189</v>
      </c>
      <c r="C3" t="s">
        <v>185</v>
      </c>
      <c r="D3" t="s">
        <v>380</v>
      </c>
      <c r="E3" t="s">
        <v>186</v>
      </c>
      <c r="F3" t="s">
        <v>187</v>
      </c>
      <c r="G3" t="s">
        <v>190</v>
      </c>
      <c r="H3" t="s">
        <v>385</v>
      </c>
      <c r="I3" t="s">
        <v>382</v>
      </c>
      <c r="J3" t="s">
        <v>386</v>
      </c>
      <c r="K3" t="s">
        <v>387</v>
      </c>
      <c r="L3">
        <v>549667</v>
      </c>
      <c r="M3">
        <v>184556</v>
      </c>
      <c r="N3">
        <v>51.540066000000003</v>
      </c>
      <c r="O3">
        <v>0.15673988</v>
      </c>
    </row>
    <row r="4" spans="1:15" x14ac:dyDescent="0.25">
      <c r="A4" t="s">
        <v>195</v>
      </c>
      <c r="B4" t="s">
        <v>196</v>
      </c>
      <c r="C4" t="s">
        <v>185</v>
      </c>
      <c r="D4" t="s">
        <v>380</v>
      </c>
      <c r="E4" t="s">
        <v>186</v>
      </c>
      <c r="F4" t="s">
        <v>187</v>
      </c>
      <c r="G4" t="s">
        <v>190</v>
      </c>
      <c r="H4" t="s">
        <v>388</v>
      </c>
      <c r="I4" t="s">
        <v>382</v>
      </c>
      <c r="J4" t="s">
        <v>389</v>
      </c>
      <c r="K4" t="s">
        <v>390</v>
      </c>
      <c r="L4">
        <v>549367</v>
      </c>
      <c r="M4">
        <v>183962</v>
      </c>
      <c r="N4">
        <v>51.534807999999998</v>
      </c>
      <c r="O4">
        <v>0.15216547999999999</v>
      </c>
    </row>
    <row r="5" spans="1:15" x14ac:dyDescent="0.25">
      <c r="A5" t="s">
        <v>200</v>
      </c>
      <c r="B5" t="s">
        <v>201</v>
      </c>
      <c r="C5" t="s">
        <v>185</v>
      </c>
      <c r="D5" t="s">
        <v>380</v>
      </c>
      <c r="E5" t="s">
        <v>186</v>
      </c>
      <c r="F5" t="s">
        <v>187</v>
      </c>
      <c r="G5" t="s">
        <v>190</v>
      </c>
      <c r="H5" t="s">
        <v>391</v>
      </c>
      <c r="I5" t="s">
        <v>382</v>
      </c>
      <c r="J5" t="s">
        <v>392</v>
      </c>
      <c r="K5" t="s">
        <v>393</v>
      </c>
      <c r="L5">
        <v>547283</v>
      </c>
      <c r="M5">
        <v>185077</v>
      </c>
      <c r="N5">
        <v>51.545372999999998</v>
      </c>
      <c r="O5">
        <v>0.12260706</v>
      </c>
    </row>
    <row r="6" spans="1:15" x14ac:dyDescent="0.25">
      <c r="A6" t="s">
        <v>204</v>
      </c>
      <c r="B6" t="s">
        <v>205</v>
      </c>
      <c r="C6" t="s">
        <v>185</v>
      </c>
      <c r="D6" t="s">
        <v>380</v>
      </c>
      <c r="E6" t="s">
        <v>191</v>
      </c>
      <c r="F6" t="s">
        <v>192</v>
      </c>
      <c r="G6" t="s">
        <v>190</v>
      </c>
      <c r="H6" t="s">
        <v>394</v>
      </c>
      <c r="I6" t="s">
        <v>382</v>
      </c>
      <c r="J6" t="s">
        <v>395</v>
      </c>
      <c r="K6" t="s">
        <v>396</v>
      </c>
      <c r="L6">
        <v>549762</v>
      </c>
      <c r="M6">
        <v>183388</v>
      </c>
      <c r="N6">
        <v>51.529546000000003</v>
      </c>
      <c r="O6">
        <v>0.15761231000000001</v>
      </c>
    </row>
    <row r="7" spans="1:15" x14ac:dyDescent="0.25">
      <c r="A7" t="s">
        <v>208</v>
      </c>
      <c r="B7" t="s">
        <v>209</v>
      </c>
      <c r="C7" t="s">
        <v>185</v>
      </c>
      <c r="D7" t="s">
        <v>380</v>
      </c>
      <c r="E7" t="s">
        <v>191</v>
      </c>
      <c r="F7" t="s">
        <v>192</v>
      </c>
      <c r="G7" t="s">
        <v>190</v>
      </c>
      <c r="H7" t="s">
        <v>397</v>
      </c>
      <c r="I7" t="s">
        <v>382</v>
      </c>
      <c r="J7" t="s">
        <v>398</v>
      </c>
      <c r="K7" t="s">
        <v>399</v>
      </c>
      <c r="L7">
        <v>548734</v>
      </c>
      <c r="M7">
        <v>184495</v>
      </c>
      <c r="N7">
        <v>51.539763999999998</v>
      </c>
      <c r="O7">
        <v>0.14327081999999999</v>
      </c>
    </row>
    <row r="8" spans="1:15" x14ac:dyDescent="0.25">
      <c r="A8" t="s">
        <v>212</v>
      </c>
      <c r="B8" t="s">
        <v>213</v>
      </c>
      <c r="C8" t="s">
        <v>185</v>
      </c>
      <c r="D8" t="s">
        <v>380</v>
      </c>
      <c r="E8" t="s">
        <v>191</v>
      </c>
      <c r="F8" t="s">
        <v>192</v>
      </c>
      <c r="G8" t="s">
        <v>190</v>
      </c>
      <c r="H8" t="s">
        <v>400</v>
      </c>
      <c r="I8" t="s">
        <v>382</v>
      </c>
      <c r="J8" t="s">
        <v>401</v>
      </c>
      <c r="K8" t="s">
        <v>402</v>
      </c>
      <c r="L8">
        <v>548052</v>
      </c>
      <c r="M8">
        <v>184181</v>
      </c>
      <c r="N8">
        <v>51.537121999999997</v>
      </c>
      <c r="O8">
        <v>0.13331214999999999</v>
      </c>
    </row>
    <row r="9" spans="1:15" x14ac:dyDescent="0.25">
      <c r="A9" t="s">
        <v>216</v>
      </c>
      <c r="B9" t="s">
        <v>217</v>
      </c>
      <c r="C9" t="s">
        <v>185</v>
      </c>
      <c r="D9" t="s">
        <v>380</v>
      </c>
      <c r="E9" t="s">
        <v>191</v>
      </c>
      <c r="F9" t="s">
        <v>192</v>
      </c>
      <c r="G9" t="s">
        <v>190</v>
      </c>
      <c r="H9" t="s">
        <v>403</v>
      </c>
      <c r="I9" t="s">
        <v>382</v>
      </c>
      <c r="J9" t="s">
        <v>404</v>
      </c>
      <c r="K9" t="s">
        <v>405</v>
      </c>
      <c r="L9">
        <v>550141</v>
      </c>
      <c r="M9">
        <v>184824</v>
      </c>
      <c r="N9">
        <v>51.542347999999997</v>
      </c>
      <c r="O9">
        <v>0.16368373999999999</v>
      </c>
    </row>
    <row r="10" spans="1:15" x14ac:dyDescent="0.25">
      <c r="A10" t="s">
        <v>220</v>
      </c>
      <c r="B10" t="s">
        <v>221</v>
      </c>
      <c r="C10" t="s">
        <v>185</v>
      </c>
      <c r="D10" t="s">
        <v>380</v>
      </c>
      <c r="E10" t="s">
        <v>191</v>
      </c>
      <c r="F10" t="s">
        <v>192</v>
      </c>
      <c r="G10" t="s">
        <v>190</v>
      </c>
      <c r="H10" t="s">
        <v>406</v>
      </c>
      <c r="I10" t="s">
        <v>382</v>
      </c>
      <c r="J10" t="s">
        <v>389</v>
      </c>
      <c r="K10" t="s">
        <v>390</v>
      </c>
      <c r="L10">
        <v>549367</v>
      </c>
      <c r="M10">
        <v>183962</v>
      </c>
      <c r="N10">
        <v>51.534807999999998</v>
      </c>
      <c r="O10">
        <v>0.15216547999999999</v>
      </c>
    </row>
    <row r="11" spans="1:15" x14ac:dyDescent="0.25">
      <c r="A11" t="s">
        <v>224</v>
      </c>
      <c r="B11" t="s">
        <v>225</v>
      </c>
      <c r="C11" t="s">
        <v>185</v>
      </c>
      <c r="D11" t="s">
        <v>380</v>
      </c>
      <c r="E11" t="s">
        <v>191</v>
      </c>
      <c r="F11" t="s">
        <v>192</v>
      </c>
      <c r="G11" t="s">
        <v>190</v>
      </c>
      <c r="H11" t="s">
        <v>400</v>
      </c>
      <c r="I11" t="s">
        <v>382</v>
      </c>
      <c r="J11" t="s">
        <v>401</v>
      </c>
      <c r="K11" t="s">
        <v>402</v>
      </c>
      <c r="L11">
        <v>548052</v>
      </c>
      <c r="M11">
        <v>184181</v>
      </c>
      <c r="N11">
        <v>51.537121999999997</v>
      </c>
      <c r="O11">
        <v>0.13331214999999999</v>
      </c>
    </row>
    <row r="12" spans="1:15" x14ac:dyDescent="0.25">
      <c r="A12" t="s">
        <v>228</v>
      </c>
      <c r="B12" t="s">
        <v>229</v>
      </c>
      <c r="C12" t="s">
        <v>185</v>
      </c>
      <c r="D12" t="s">
        <v>380</v>
      </c>
      <c r="E12" t="s">
        <v>191</v>
      </c>
      <c r="F12" t="s">
        <v>192</v>
      </c>
      <c r="G12" t="s">
        <v>190</v>
      </c>
      <c r="H12" t="s">
        <v>407</v>
      </c>
      <c r="I12" t="s">
        <v>382</v>
      </c>
      <c r="J12" t="s">
        <v>408</v>
      </c>
      <c r="K12" t="s">
        <v>409</v>
      </c>
      <c r="L12">
        <v>549877</v>
      </c>
      <c r="M12">
        <v>185126</v>
      </c>
      <c r="N12">
        <v>51.545130999999998</v>
      </c>
      <c r="O12">
        <v>0.16000821000000001</v>
      </c>
    </row>
    <row r="13" spans="1:15" x14ac:dyDescent="0.25">
      <c r="A13" t="s">
        <v>231</v>
      </c>
      <c r="B13" t="s">
        <v>232</v>
      </c>
      <c r="C13" t="s">
        <v>185</v>
      </c>
      <c r="D13" t="s">
        <v>380</v>
      </c>
      <c r="E13" t="s">
        <v>197</v>
      </c>
      <c r="F13" t="s">
        <v>198</v>
      </c>
      <c r="G13" t="s">
        <v>190</v>
      </c>
      <c r="H13" t="s">
        <v>410</v>
      </c>
      <c r="I13" t="s">
        <v>173</v>
      </c>
      <c r="J13" t="s">
        <v>411</v>
      </c>
      <c r="K13" t="s">
        <v>412</v>
      </c>
      <c r="L13">
        <v>544085</v>
      </c>
      <c r="M13">
        <v>184494</v>
      </c>
      <c r="N13">
        <v>51.540959999999998</v>
      </c>
      <c r="O13">
        <v>7.6282445000000004E-2</v>
      </c>
    </row>
    <row r="14" spans="1:15" x14ac:dyDescent="0.25">
      <c r="A14" t="s">
        <v>234</v>
      </c>
      <c r="B14" t="s">
        <v>235</v>
      </c>
      <c r="C14" t="s">
        <v>185</v>
      </c>
      <c r="D14" t="s">
        <v>380</v>
      </c>
      <c r="E14" t="s">
        <v>197</v>
      </c>
      <c r="F14" t="s">
        <v>198</v>
      </c>
      <c r="G14" t="s">
        <v>190</v>
      </c>
      <c r="H14" t="s">
        <v>413</v>
      </c>
      <c r="I14" t="s">
        <v>173</v>
      </c>
      <c r="J14" t="s">
        <v>414</v>
      </c>
      <c r="K14" t="s">
        <v>415</v>
      </c>
      <c r="L14">
        <v>544643</v>
      </c>
      <c r="M14">
        <v>183708</v>
      </c>
      <c r="N14">
        <v>51.533754999999999</v>
      </c>
      <c r="O14">
        <v>8.4000310999999994E-2</v>
      </c>
    </row>
    <row r="15" spans="1:15" x14ac:dyDescent="0.25">
      <c r="A15" t="s">
        <v>237</v>
      </c>
      <c r="B15" t="s">
        <v>238</v>
      </c>
      <c r="C15" t="s">
        <v>185</v>
      </c>
      <c r="D15" t="s">
        <v>380</v>
      </c>
      <c r="E15" t="s">
        <v>197</v>
      </c>
      <c r="F15" t="s">
        <v>198</v>
      </c>
      <c r="G15" t="s">
        <v>190</v>
      </c>
      <c r="H15" t="s">
        <v>416</v>
      </c>
      <c r="I15" t="s">
        <v>173</v>
      </c>
      <c r="J15" t="s">
        <v>417</v>
      </c>
      <c r="K15" t="s">
        <v>418</v>
      </c>
      <c r="L15">
        <v>544215</v>
      </c>
      <c r="M15">
        <v>184642</v>
      </c>
      <c r="N15">
        <v>51.542256000000002</v>
      </c>
      <c r="O15">
        <v>7.8216283999999997E-2</v>
      </c>
    </row>
    <row r="16" spans="1:15" x14ac:dyDescent="0.25">
      <c r="A16" t="s">
        <v>240</v>
      </c>
      <c r="B16" t="s">
        <v>241</v>
      </c>
      <c r="C16" t="s">
        <v>185</v>
      </c>
      <c r="D16" t="s">
        <v>380</v>
      </c>
      <c r="E16" t="s">
        <v>197</v>
      </c>
      <c r="F16" t="s">
        <v>198</v>
      </c>
      <c r="G16" t="s">
        <v>190</v>
      </c>
      <c r="H16" t="s">
        <v>419</v>
      </c>
      <c r="I16" t="s">
        <v>173</v>
      </c>
      <c r="J16" t="s">
        <v>420</v>
      </c>
      <c r="K16" t="s">
        <v>421</v>
      </c>
      <c r="L16">
        <v>544478</v>
      </c>
      <c r="M16">
        <v>183438</v>
      </c>
      <c r="N16">
        <v>51.531371</v>
      </c>
      <c r="O16">
        <v>8.1512427999999998E-2</v>
      </c>
    </row>
    <row r="17" spans="1:15" x14ac:dyDescent="0.25">
      <c r="A17" t="s">
        <v>243</v>
      </c>
      <c r="B17" t="s">
        <v>244</v>
      </c>
      <c r="C17" t="s">
        <v>185</v>
      </c>
      <c r="D17" t="s">
        <v>380</v>
      </c>
      <c r="E17" t="s">
        <v>202</v>
      </c>
      <c r="F17" t="s">
        <v>203</v>
      </c>
      <c r="G17" t="s">
        <v>190</v>
      </c>
      <c r="H17" t="s">
        <v>422</v>
      </c>
      <c r="I17" t="s">
        <v>173</v>
      </c>
      <c r="J17" t="s">
        <v>423</v>
      </c>
      <c r="K17" t="s">
        <v>424</v>
      </c>
      <c r="L17">
        <v>545536</v>
      </c>
      <c r="M17">
        <v>184574</v>
      </c>
      <c r="N17">
        <v>51.541307000000003</v>
      </c>
      <c r="O17">
        <v>9.7223614999999999E-2</v>
      </c>
    </row>
    <row r="18" spans="1:15" x14ac:dyDescent="0.25">
      <c r="A18" t="s">
        <v>248</v>
      </c>
      <c r="B18" t="s">
        <v>249</v>
      </c>
      <c r="C18" t="s">
        <v>185</v>
      </c>
      <c r="D18" t="s">
        <v>380</v>
      </c>
      <c r="E18" t="s">
        <v>202</v>
      </c>
      <c r="F18" t="s">
        <v>203</v>
      </c>
      <c r="G18" t="s">
        <v>190</v>
      </c>
      <c r="H18" t="s">
        <v>425</v>
      </c>
      <c r="I18" t="s">
        <v>173</v>
      </c>
      <c r="J18" t="s">
        <v>426</v>
      </c>
      <c r="K18" t="s">
        <v>427</v>
      </c>
      <c r="L18">
        <v>546496</v>
      </c>
      <c r="M18">
        <v>184245</v>
      </c>
      <c r="N18">
        <v>51.538102000000002</v>
      </c>
      <c r="O18">
        <v>0.11091985</v>
      </c>
    </row>
    <row r="19" spans="1:15" x14ac:dyDescent="0.25">
      <c r="A19" t="s">
        <v>250</v>
      </c>
      <c r="B19" t="s">
        <v>251</v>
      </c>
      <c r="C19" t="s">
        <v>185</v>
      </c>
      <c r="D19" t="s">
        <v>380</v>
      </c>
      <c r="E19" t="s">
        <v>202</v>
      </c>
      <c r="F19" t="s">
        <v>203</v>
      </c>
      <c r="G19" t="s">
        <v>190</v>
      </c>
      <c r="H19" t="s">
        <v>428</v>
      </c>
      <c r="I19" t="s">
        <v>173</v>
      </c>
      <c r="J19" t="s">
        <v>429</v>
      </c>
      <c r="K19" t="s">
        <v>430</v>
      </c>
      <c r="L19">
        <v>544930</v>
      </c>
      <c r="M19">
        <v>183744</v>
      </c>
      <c r="N19">
        <v>51.534005000000001</v>
      </c>
      <c r="O19">
        <v>8.8149991999999996E-2</v>
      </c>
    </row>
    <row r="20" spans="1:15" x14ac:dyDescent="0.25">
      <c r="A20" t="s">
        <v>252</v>
      </c>
      <c r="B20" t="s">
        <v>253</v>
      </c>
      <c r="C20" t="s">
        <v>185</v>
      </c>
      <c r="D20" t="s">
        <v>380</v>
      </c>
      <c r="E20" t="s">
        <v>202</v>
      </c>
      <c r="F20" t="s">
        <v>203</v>
      </c>
      <c r="G20" t="s">
        <v>190</v>
      </c>
      <c r="H20" t="s">
        <v>431</v>
      </c>
      <c r="I20" t="s">
        <v>173</v>
      </c>
      <c r="J20" t="s">
        <v>432</v>
      </c>
      <c r="K20" t="s">
        <v>433</v>
      </c>
      <c r="L20">
        <v>544605</v>
      </c>
      <c r="M20">
        <v>184272</v>
      </c>
      <c r="N20">
        <v>51.538831999999999</v>
      </c>
      <c r="O20">
        <v>8.3684289999999995E-2</v>
      </c>
    </row>
    <row r="21" spans="1:15" x14ac:dyDescent="0.25">
      <c r="A21" t="s">
        <v>254</v>
      </c>
      <c r="B21" t="s">
        <v>255</v>
      </c>
      <c r="C21" t="s">
        <v>185</v>
      </c>
      <c r="D21" t="s">
        <v>380</v>
      </c>
      <c r="E21" t="s">
        <v>202</v>
      </c>
      <c r="F21" t="s">
        <v>203</v>
      </c>
      <c r="G21" t="s">
        <v>190</v>
      </c>
      <c r="H21" t="s">
        <v>434</v>
      </c>
      <c r="I21" t="s">
        <v>173</v>
      </c>
      <c r="J21" t="s">
        <v>435</v>
      </c>
      <c r="K21" t="s">
        <v>436</v>
      </c>
      <c r="L21">
        <v>545217</v>
      </c>
      <c r="M21">
        <v>183938</v>
      </c>
      <c r="N21">
        <v>51.535674</v>
      </c>
      <c r="O21">
        <v>9.2364823999999998E-2</v>
      </c>
    </row>
    <row r="22" spans="1:15" x14ac:dyDescent="0.25">
      <c r="A22" t="s">
        <v>256</v>
      </c>
      <c r="B22" t="s">
        <v>257</v>
      </c>
      <c r="C22" t="s">
        <v>185</v>
      </c>
      <c r="D22" t="s">
        <v>380</v>
      </c>
      <c r="E22" t="s">
        <v>202</v>
      </c>
      <c r="F22" t="s">
        <v>203</v>
      </c>
      <c r="G22" t="s">
        <v>258</v>
      </c>
      <c r="H22" t="s">
        <v>437</v>
      </c>
      <c r="I22" t="s">
        <v>173</v>
      </c>
      <c r="J22" t="s">
        <v>438</v>
      </c>
      <c r="K22" t="s">
        <v>439</v>
      </c>
      <c r="L22">
        <v>545644</v>
      </c>
      <c r="M22">
        <v>184306</v>
      </c>
      <c r="N22">
        <v>51.538871</v>
      </c>
      <c r="O22">
        <v>9.8669044999999997E-2</v>
      </c>
    </row>
    <row r="23" spans="1:15" x14ac:dyDescent="0.25">
      <c r="A23" t="s">
        <v>246</v>
      </c>
      <c r="B23" t="s">
        <v>247</v>
      </c>
      <c r="C23" t="s">
        <v>185</v>
      </c>
      <c r="D23" t="s">
        <v>380</v>
      </c>
      <c r="E23" t="s">
        <v>206</v>
      </c>
      <c r="F23" t="s">
        <v>207</v>
      </c>
      <c r="G23" t="s">
        <v>190</v>
      </c>
      <c r="H23" t="s">
        <v>440</v>
      </c>
      <c r="I23" t="s">
        <v>173</v>
      </c>
      <c r="J23" t="s">
        <v>441</v>
      </c>
      <c r="K23" t="s">
        <v>442</v>
      </c>
      <c r="L23">
        <v>545367</v>
      </c>
      <c r="M23">
        <v>184850</v>
      </c>
      <c r="N23">
        <v>51.54383</v>
      </c>
      <c r="O23">
        <v>9.4902305000000006E-2</v>
      </c>
    </row>
    <row r="24" spans="1:15" x14ac:dyDescent="0.25">
      <c r="A24" t="s">
        <v>259</v>
      </c>
      <c r="B24" t="s">
        <v>260</v>
      </c>
      <c r="C24" t="s">
        <v>185</v>
      </c>
      <c r="D24" t="s">
        <v>380</v>
      </c>
      <c r="E24" t="s">
        <v>206</v>
      </c>
      <c r="F24" t="s">
        <v>207</v>
      </c>
      <c r="G24" t="s">
        <v>190</v>
      </c>
      <c r="H24" t="s">
        <v>443</v>
      </c>
      <c r="I24" t="s">
        <v>382</v>
      </c>
      <c r="J24" t="s">
        <v>444</v>
      </c>
      <c r="K24" t="s">
        <v>445</v>
      </c>
      <c r="L24">
        <v>548622</v>
      </c>
      <c r="M24">
        <v>186004</v>
      </c>
      <c r="N24">
        <v>51.553351999999997</v>
      </c>
      <c r="O24">
        <v>0.14229391</v>
      </c>
    </row>
    <row r="25" spans="1:15" x14ac:dyDescent="0.25">
      <c r="A25" t="s">
        <v>261</v>
      </c>
      <c r="B25" t="s">
        <v>262</v>
      </c>
      <c r="C25" t="s">
        <v>185</v>
      </c>
      <c r="D25" t="s">
        <v>380</v>
      </c>
      <c r="E25" t="s">
        <v>206</v>
      </c>
      <c r="F25" t="s">
        <v>207</v>
      </c>
      <c r="G25" t="s">
        <v>190</v>
      </c>
      <c r="H25" t="s">
        <v>446</v>
      </c>
      <c r="I25" t="s">
        <v>382</v>
      </c>
      <c r="J25" t="s">
        <v>447</v>
      </c>
      <c r="K25" t="s">
        <v>448</v>
      </c>
      <c r="L25">
        <v>547520</v>
      </c>
      <c r="M25">
        <v>184362</v>
      </c>
      <c r="N25">
        <v>51.538887000000003</v>
      </c>
      <c r="O25">
        <v>0.12572291999999999</v>
      </c>
    </row>
    <row r="26" spans="1:15" x14ac:dyDescent="0.25">
      <c r="A26" t="s">
        <v>263</v>
      </c>
      <c r="B26" t="s">
        <v>264</v>
      </c>
      <c r="C26" t="s">
        <v>185</v>
      </c>
      <c r="D26" t="s">
        <v>380</v>
      </c>
      <c r="E26" t="s">
        <v>206</v>
      </c>
      <c r="F26" t="s">
        <v>207</v>
      </c>
      <c r="G26" t="s">
        <v>190</v>
      </c>
      <c r="H26" t="s">
        <v>449</v>
      </c>
      <c r="I26" t="s">
        <v>382</v>
      </c>
      <c r="J26" t="s">
        <v>450</v>
      </c>
      <c r="K26" t="s">
        <v>451</v>
      </c>
      <c r="L26">
        <v>549234</v>
      </c>
      <c r="M26">
        <v>186817</v>
      </c>
      <c r="N26">
        <v>51.560495000000003</v>
      </c>
      <c r="O26">
        <v>0.15145929999999999</v>
      </c>
    </row>
    <row r="27" spans="1:15" x14ac:dyDescent="0.25">
      <c r="A27" t="s">
        <v>266</v>
      </c>
      <c r="B27" t="s">
        <v>267</v>
      </c>
      <c r="C27" t="s">
        <v>185</v>
      </c>
      <c r="D27" t="s">
        <v>380</v>
      </c>
      <c r="E27" t="s">
        <v>206</v>
      </c>
      <c r="F27" t="s">
        <v>207</v>
      </c>
      <c r="G27" t="s">
        <v>190</v>
      </c>
      <c r="H27" t="s">
        <v>452</v>
      </c>
      <c r="I27" t="s">
        <v>382</v>
      </c>
      <c r="J27" t="s">
        <v>453</v>
      </c>
      <c r="K27" t="s">
        <v>454</v>
      </c>
      <c r="L27">
        <v>546953</v>
      </c>
      <c r="M27">
        <v>185105</v>
      </c>
      <c r="N27">
        <v>51.545710999999997</v>
      </c>
      <c r="O27">
        <v>0.11786323999999999</v>
      </c>
    </row>
    <row r="28" spans="1:15" x14ac:dyDescent="0.25">
      <c r="A28" t="s">
        <v>268</v>
      </c>
      <c r="B28" t="s">
        <v>269</v>
      </c>
      <c r="C28" t="s">
        <v>185</v>
      </c>
      <c r="D28" t="s">
        <v>380</v>
      </c>
      <c r="E28" t="s">
        <v>206</v>
      </c>
      <c r="F28" t="s">
        <v>207</v>
      </c>
      <c r="G28" t="s">
        <v>190</v>
      </c>
      <c r="H28" t="s">
        <v>455</v>
      </c>
      <c r="I28" t="s">
        <v>382</v>
      </c>
      <c r="J28" t="s">
        <v>456</v>
      </c>
      <c r="K28" t="s">
        <v>457</v>
      </c>
      <c r="L28">
        <v>548005</v>
      </c>
      <c r="M28">
        <v>186869</v>
      </c>
      <c r="N28">
        <v>51.561286000000003</v>
      </c>
      <c r="O28">
        <v>0.13376487000000001</v>
      </c>
    </row>
    <row r="29" spans="1:15" x14ac:dyDescent="0.25">
      <c r="A29" t="s">
        <v>270</v>
      </c>
      <c r="B29" t="s">
        <v>271</v>
      </c>
      <c r="C29" t="s">
        <v>185</v>
      </c>
      <c r="D29" t="s">
        <v>380</v>
      </c>
      <c r="E29" t="s">
        <v>206</v>
      </c>
      <c r="F29" t="s">
        <v>207</v>
      </c>
      <c r="G29" t="s">
        <v>190</v>
      </c>
      <c r="H29" t="s">
        <v>458</v>
      </c>
      <c r="I29" t="s">
        <v>382</v>
      </c>
      <c r="J29" t="s">
        <v>459</v>
      </c>
      <c r="K29" t="s">
        <v>460</v>
      </c>
      <c r="L29">
        <v>546755</v>
      </c>
      <c r="M29">
        <v>185732</v>
      </c>
      <c r="N29">
        <v>51.551395999999997</v>
      </c>
      <c r="O29">
        <v>0.11527123</v>
      </c>
    </row>
    <row r="30" spans="1:15" x14ac:dyDescent="0.25">
      <c r="A30" t="s">
        <v>272</v>
      </c>
      <c r="B30" t="s">
        <v>273</v>
      </c>
      <c r="C30" t="s">
        <v>185</v>
      </c>
      <c r="D30" t="s">
        <v>380</v>
      </c>
      <c r="E30" t="s">
        <v>206</v>
      </c>
      <c r="F30" t="s">
        <v>207</v>
      </c>
      <c r="G30" t="s">
        <v>190</v>
      </c>
      <c r="H30" t="s">
        <v>461</v>
      </c>
      <c r="I30" t="s">
        <v>382</v>
      </c>
      <c r="J30" t="s">
        <v>462</v>
      </c>
      <c r="K30" t="s">
        <v>463</v>
      </c>
      <c r="L30">
        <v>549697</v>
      </c>
      <c r="M30">
        <v>183763</v>
      </c>
      <c r="N30">
        <v>51.532933</v>
      </c>
      <c r="O30">
        <v>0.15683522999999999</v>
      </c>
    </row>
    <row r="31" spans="1:15" x14ac:dyDescent="0.25">
      <c r="A31" t="s">
        <v>274</v>
      </c>
      <c r="B31" t="s">
        <v>275</v>
      </c>
      <c r="C31" t="s">
        <v>185</v>
      </c>
      <c r="D31" t="s">
        <v>380</v>
      </c>
      <c r="E31" t="s">
        <v>206</v>
      </c>
      <c r="F31" t="s">
        <v>207</v>
      </c>
      <c r="G31" t="s">
        <v>190</v>
      </c>
      <c r="H31" t="s">
        <v>464</v>
      </c>
      <c r="I31" t="s">
        <v>382</v>
      </c>
      <c r="J31" t="s">
        <v>465</v>
      </c>
      <c r="K31" t="s">
        <v>466</v>
      </c>
      <c r="L31">
        <v>547822</v>
      </c>
      <c r="M31">
        <v>185951</v>
      </c>
      <c r="N31">
        <v>51.553086</v>
      </c>
      <c r="O31">
        <v>0.13074125</v>
      </c>
    </row>
    <row r="32" spans="1:15" x14ac:dyDescent="0.25">
      <c r="A32" t="s">
        <v>276</v>
      </c>
      <c r="B32" t="s">
        <v>277</v>
      </c>
      <c r="C32" t="s">
        <v>185</v>
      </c>
      <c r="D32" t="s">
        <v>380</v>
      </c>
      <c r="E32" t="s">
        <v>210</v>
      </c>
      <c r="F32" t="s">
        <v>211</v>
      </c>
      <c r="G32" t="s">
        <v>190</v>
      </c>
      <c r="H32" t="s">
        <v>467</v>
      </c>
      <c r="I32" t="s">
        <v>382</v>
      </c>
      <c r="J32" t="s">
        <v>468</v>
      </c>
      <c r="K32" t="s">
        <v>469</v>
      </c>
      <c r="L32">
        <v>548155</v>
      </c>
      <c r="M32">
        <v>189472</v>
      </c>
      <c r="N32">
        <v>51.584634999999999</v>
      </c>
      <c r="O32">
        <v>0.13702396999999999</v>
      </c>
    </row>
    <row r="33" spans="1:15" x14ac:dyDescent="0.25">
      <c r="A33" t="s">
        <v>278</v>
      </c>
      <c r="B33" t="s">
        <v>279</v>
      </c>
      <c r="C33" t="s">
        <v>185</v>
      </c>
      <c r="D33" t="s">
        <v>380</v>
      </c>
      <c r="E33" t="s">
        <v>210</v>
      </c>
      <c r="F33" t="s">
        <v>211</v>
      </c>
      <c r="G33" t="s">
        <v>190</v>
      </c>
      <c r="H33" t="s">
        <v>470</v>
      </c>
      <c r="I33" t="s">
        <v>382</v>
      </c>
      <c r="J33" t="s">
        <v>471</v>
      </c>
      <c r="K33" t="s">
        <v>472</v>
      </c>
      <c r="L33">
        <v>547363</v>
      </c>
      <c r="M33">
        <v>186819</v>
      </c>
      <c r="N33">
        <v>51.561005000000002</v>
      </c>
      <c r="O33">
        <v>0.12448914</v>
      </c>
    </row>
    <row r="34" spans="1:15" x14ac:dyDescent="0.25">
      <c r="A34" t="s">
        <v>280</v>
      </c>
      <c r="B34" t="s">
        <v>281</v>
      </c>
      <c r="C34" t="s">
        <v>185</v>
      </c>
      <c r="D34" t="s">
        <v>380</v>
      </c>
      <c r="E34" t="s">
        <v>210</v>
      </c>
      <c r="F34" t="s">
        <v>211</v>
      </c>
      <c r="G34" t="s">
        <v>190</v>
      </c>
      <c r="H34" t="s">
        <v>473</v>
      </c>
      <c r="I34" t="s">
        <v>382</v>
      </c>
      <c r="J34" t="s">
        <v>474</v>
      </c>
      <c r="K34" t="s">
        <v>475</v>
      </c>
      <c r="L34">
        <v>548516</v>
      </c>
      <c r="M34">
        <v>186671</v>
      </c>
      <c r="N34">
        <v>51.559373000000001</v>
      </c>
      <c r="O34">
        <v>0.1410476</v>
      </c>
    </row>
    <row r="35" spans="1:15" x14ac:dyDescent="0.25">
      <c r="A35" t="s">
        <v>476</v>
      </c>
      <c r="B35" t="s">
        <v>477</v>
      </c>
      <c r="C35" t="s">
        <v>478</v>
      </c>
      <c r="D35" t="s">
        <v>479</v>
      </c>
      <c r="E35" t="s">
        <v>480</v>
      </c>
      <c r="F35" t="s">
        <v>481</v>
      </c>
      <c r="G35" t="s">
        <v>190</v>
      </c>
      <c r="H35" t="s">
        <v>482</v>
      </c>
      <c r="I35" t="s">
        <v>483</v>
      </c>
      <c r="J35" t="s">
        <v>484</v>
      </c>
      <c r="K35" t="s">
        <v>485</v>
      </c>
      <c r="L35">
        <v>533741</v>
      </c>
      <c r="M35">
        <v>187885</v>
      </c>
      <c r="N35">
        <v>51.573976000000002</v>
      </c>
      <c r="O35">
        <v>-7.1492951999999999E-2</v>
      </c>
    </row>
    <row r="36" spans="1:15" x14ac:dyDescent="0.25">
      <c r="A36" t="s">
        <v>486</v>
      </c>
      <c r="B36" t="s">
        <v>487</v>
      </c>
      <c r="C36" t="s">
        <v>478</v>
      </c>
      <c r="D36" t="s">
        <v>479</v>
      </c>
      <c r="E36" t="s">
        <v>480</v>
      </c>
      <c r="F36" t="s">
        <v>481</v>
      </c>
      <c r="G36" t="s">
        <v>190</v>
      </c>
      <c r="H36" t="s">
        <v>488</v>
      </c>
      <c r="J36" t="s">
        <v>489</v>
      </c>
      <c r="K36" t="s">
        <v>490</v>
      </c>
      <c r="L36">
        <v>533045</v>
      </c>
      <c r="M36">
        <v>187827</v>
      </c>
      <c r="N36">
        <v>51.573619000000001</v>
      </c>
      <c r="O36">
        <v>-8.1552204000000003E-2</v>
      </c>
    </row>
    <row r="37" spans="1:15" x14ac:dyDescent="0.25">
      <c r="A37" t="s">
        <v>491</v>
      </c>
      <c r="B37" t="s">
        <v>492</v>
      </c>
      <c r="C37" t="s">
        <v>478</v>
      </c>
      <c r="D37" t="s">
        <v>479</v>
      </c>
      <c r="E37" t="s">
        <v>480</v>
      </c>
      <c r="F37" t="s">
        <v>481</v>
      </c>
      <c r="G37" t="s">
        <v>190</v>
      </c>
      <c r="H37" t="s">
        <v>493</v>
      </c>
      <c r="J37" t="s">
        <v>494</v>
      </c>
      <c r="K37" t="s">
        <v>495</v>
      </c>
      <c r="L37">
        <v>534202</v>
      </c>
      <c r="M37">
        <v>187381</v>
      </c>
      <c r="N37">
        <v>51.569336999999997</v>
      </c>
      <c r="O37">
        <v>-6.5037069000000003E-2</v>
      </c>
    </row>
    <row r="38" spans="1:15" x14ac:dyDescent="0.25">
      <c r="A38" t="s">
        <v>496</v>
      </c>
      <c r="B38" t="s">
        <v>497</v>
      </c>
      <c r="C38" t="s">
        <v>478</v>
      </c>
      <c r="D38" t="s">
        <v>479</v>
      </c>
      <c r="E38" t="s">
        <v>498</v>
      </c>
      <c r="F38" t="s">
        <v>499</v>
      </c>
      <c r="G38" t="s">
        <v>190</v>
      </c>
      <c r="H38" t="s">
        <v>500</v>
      </c>
      <c r="I38" t="s">
        <v>501</v>
      </c>
      <c r="J38" t="s">
        <v>502</v>
      </c>
      <c r="K38" t="s">
        <v>503</v>
      </c>
      <c r="L38">
        <v>534412</v>
      </c>
      <c r="M38">
        <v>186145</v>
      </c>
      <c r="N38">
        <v>51.55818</v>
      </c>
      <c r="O38">
        <v>-6.2481117000000003E-2</v>
      </c>
    </row>
    <row r="39" spans="1:15" x14ac:dyDescent="0.25">
      <c r="A39" t="s">
        <v>504</v>
      </c>
      <c r="B39" t="s">
        <v>505</v>
      </c>
      <c r="C39" t="s">
        <v>478</v>
      </c>
      <c r="D39" t="s">
        <v>479</v>
      </c>
      <c r="E39" t="s">
        <v>498</v>
      </c>
      <c r="F39" t="s">
        <v>499</v>
      </c>
      <c r="G39" t="s">
        <v>190</v>
      </c>
      <c r="H39" t="s">
        <v>506</v>
      </c>
      <c r="J39" t="s">
        <v>507</v>
      </c>
      <c r="K39" t="s">
        <v>508</v>
      </c>
      <c r="L39">
        <v>534209</v>
      </c>
      <c r="M39">
        <v>186834</v>
      </c>
      <c r="N39">
        <v>51.564419999999998</v>
      </c>
      <c r="O39">
        <v>-6.5144830000000001E-2</v>
      </c>
    </row>
    <row r="40" spans="1:15" x14ac:dyDescent="0.25">
      <c r="A40" t="s">
        <v>509</v>
      </c>
      <c r="B40" t="s">
        <v>510</v>
      </c>
      <c r="C40" t="s">
        <v>478</v>
      </c>
      <c r="D40" t="s">
        <v>479</v>
      </c>
      <c r="E40" t="s">
        <v>498</v>
      </c>
      <c r="F40" t="s">
        <v>499</v>
      </c>
      <c r="G40" t="s">
        <v>190</v>
      </c>
      <c r="H40" t="s">
        <v>511</v>
      </c>
      <c r="J40" t="s">
        <v>512</v>
      </c>
      <c r="K40" t="s">
        <v>513</v>
      </c>
      <c r="L40">
        <v>535164</v>
      </c>
      <c r="M40">
        <v>186953</v>
      </c>
      <c r="N40">
        <v>51.565261999999997</v>
      </c>
      <c r="O40">
        <v>-5.1329751999999999E-2</v>
      </c>
    </row>
    <row r="41" spans="1:15" x14ac:dyDescent="0.25">
      <c r="A41" t="s">
        <v>514</v>
      </c>
      <c r="B41" t="s">
        <v>515</v>
      </c>
      <c r="C41" t="s">
        <v>478</v>
      </c>
      <c r="D41" t="s">
        <v>479</v>
      </c>
      <c r="E41" t="s">
        <v>498</v>
      </c>
      <c r="F41" t="s">
        <v>499</v>
      </c>
      <c r="G41" t="s">
        <v>190</v>
      </c>
      <c r="H41" t="s">
        <v>516</v>
      </c>
      <c r="J41" t="s">
        <v>512</v>
      </c>
      <c r="K41" t="s">
        <v>513</v>
      </c>
      <c r="L41">
        <v>535164</v>
      </c>
      <c r="M41">
        <v>186953</v>
      </c>
      <c r="N41">
        <v>51.565261999999997</v>
      </c>
      <c r="O41">
        <v>-5.1329751999999999E-2</v>
      </c>
    </row>
    <row r="42" spans="1:15" x14ac:dyDescent="0.25">
      <c r="A42" t="s">
        <v>517</v>
      </c>
      <c r="B42" t="s">
        <v>518</v>
      </c>
      <c r="C42" t="s">
        <v>478</v>
      </c>
      <c r="D42" t="s">
        <v>479</v>
      </c>
      <c r="E42" t="s">
        <v>498</v>
      </c>
      <c r="F42" t="s">
        <v>499</v>
      </c>
      <c r="G42" t="s">
        <v>190</v>
      </c>
      <c r="H42" t="s">
        <v>506</v>
      </c>
      <c r="J42" t="s">
        <v>507</v>
      </c>
      <c r="K42" t="s">
        <v>508</v>
      </c>
      <c r="L42">
        <v>534209</v>
      </c>
      <c r="M42">
        <v>186834</v>
      </c>
      <c r="N42">
        <v>51.564419999999998</v>
      </c>
      <c r="O42">
        <v>-6.5144830000000001E-2</v>
      </c>
    </row>
    <row r="43" spans="1:15" x14ac:dyDescent="0.25">
      <c r="A43" t="s">
        <v>519</v>
      </c>
      <c r="B43" t="s">
        <v>520</v>
      </c>
      <c r="C43" t="s">
        <v>478</v>
      </c>
      <c r="D43" t="s">
        <v>479</v>
      </c>
      <c r="E43" t="s">
        <v>498</v>
      </c>
      <c r="F43" t="s">
        <v>499</v>
      </c>
      <c r="G43" t="s">
        <v>190</v>
      </c>
      <c r="H43" t="s">
        <v>506</v>
      </c>
      <c r="J43" t="s">
        <v>507</v>
      </c>
      <c r="K43" t="s">
        <v>508</v>
      </c>
      <c r="L43">
        <v>534209</v>
      </c>
      <c r="M43">
        <v>186834</v>
      </c>
      <c r="N43">
        <v>51.564419999999998</v>
      </c>
      <c r="O43">
        <v>-6.5144830000000001E-2</v>
      </c>
    </row>
    <row r="44" spans="1:15" x14ac:dyDescent="0.25">
      <c r="A44" t="s">
        <v>521</v>
      </c>
      <c r="B44" t="s">
        <v>522</v>
      </c>
      <c r="C44" t="s">
        <v>478</v>
      </c>
      <c r="D44" t="s">
        <v>479</v>
      </c>
      <c r="E44" t="s">
        <v>498</v>
      </c>
      <c r="F44" t="s">
        <v>499</v>
      </c>
      <c r="G44" t="s">
        <v>190</v>
      </c>
      <c r="H44" t="s">
        <v>523</v>
      </c>
      <c r="J44" t="s">
        <v>524</v>
      </c>
      <c r="K44" t="s">
        <v>525</v>
      </c>
      <c r="L44">
        <v>535028</v>
      </c>
      <c r="M44">
        <v>187268</v>
      </c>
      <c r="N44">
        <v>51.568125000000002</v>
      </c>
      <c r="O44">
        <v>-5.3169741999999999E-2</v>
      </c>
    </row>
    <row r="45" spans="1:15" x14ac:dyDescent="0.25">
      <c r="A45" t="s">
        <v>526</v>
      </c>
      <c r="B45" t="s">
        <v>527</v>
      </c>
      <c r="C45" t="s">
        <v>478</v>
      </c>
      <c r="D45" t="s">
        <v>479</v>
      </c>
      <c r="E45" t="s">
        <v>528</v>
      </c>
      <c r="F45" t="s">
        <v>529</v>
      </c>
      <c r="G45" t="s">
        <v>190</v>
      </c>
      <c r="H45" t="s">
        <v>530</v>
      </c>
      <c r="I45" t="s">
        <v>531</v>
      </c>
      <c r="J45" t="s">
        <v>532</v>
      </c>
      <c r="K45" t="s">
        <v>533</v>
      </c>
      <c r="L45">
        <v>532221</v>
      </c>
      <c r="M45">
        <v>187203</v>
      </c>
      <c r="N45">
        <v>51.568204999999999</v>
      </c>
      <c r="O45">
        <v>-9.3670042999999995E-2</v>
      </c>
    </row>
    <row r="46" spans="1:15" x14ac:dyDescent="0.25">
      <c r="A46" t="s">
        <v>534</v>
      </c>
      <c r="B46" t="s">
        <v>535</v>
      </c>
      <c r="C46" t="s">
        <v>478</v>
      </c>
      <c r="D46" t="s">
        <v>479</v>
      </c>
      <c r="E46" t="s">
        <v>528</v>
      </c>
      <c r="F46" t="s">
        <v>529</v>
      </c>
      <c r="G46" t="s">
        <v>190</v>
      </c>
      <c r="H46" t="s">
        <v>536</v>
      </c>
      <c r="J46" t="s">
        <v>537</v>
      </c>
      <c r="K46" t="s">
        <v>538</v>
      </c>
      <c r="L46">
        <v>532544</v>
      </c>
      <c r="M46">
        <v>186016</v>
      </c>
      <c r="N46">
        <v>51.557462999999998</v>
      </c>
      <c r="O46">
        <v>-8.9459644000000005E-2</v>
      </c>
    </row>
    <row r="47" spans="1:15" x14ac:dyDescent="0.25">
      <c r="A47" t="s">
        <v>539</v>
      </c>
      <c r="B47" t="s">
        <v>540</v>
      </c>
      <c r="C47" t="s">
        <v>478</v>
      </c>
      <c r="D47" t="s">
        <v>479</v>
      </c>
      <c r="E47" t="s">
        <v>528</v>
      </c>
      <c r="F47" t="s">
        <v>529</v>
      </c>
      <c r="G47" t="s">
        <v>190</v>
      </c>
      <c r="H47" t="s">
        <v>530</v>
      </c>
      <c r="I47" t="s">
        <v>531</v>
      </c>
      <c r="J47" t="s">
        <v>532</v>
      </c>
      <c r="K47" t="s">
        <v>533</v>
      </c>
      <c r="L47">
        <v>532221</v>
      </c>
      <c r="M47">
        <v>187203</v>
      </c>
      <c r="N47">
        <v>51.568204999999999</v>
      </c>
      <c r="O47">
        <v>-9.3670042999999995E-2</v>
      </c>
    </row>
    <row r="48" spans="1:15" x14ac:dyDescent="0.25">
      <c r="A48" t="s">
        <v>541</v>
      </c>
      <c r="B48" t="s">
        <v>542</v>
      </c>
      <c r="C48" t="s">
        <v>478</v>
      </c>
      <c r="D48" t="s">
        <v>479</v>
      </c>
      <c r="E48" t="s">
        <v>528</v>
      </c>
      <c r="F48" t="s">
        <v>529</v>
      </c>
      <c r="G48" t="s">
        <v>190</v>
      </c>
      <c r="H48" t="s">
        <v>543</v>
      </c>
      <c r="J48" t="s">
        <v>544</v>
      </c>
      <c r="K48" t="s">
        <v>545</v>
      </c>
      <c r="L48">
        <v>532456</v>
      </c>
      <c r="M48">
        <v>186933</v>
      </c>
      <c r="N48">
        <v>51.565724000000003</v>
      </c>
      <c r="O48">
        <v>-9.0383086000000001E-2</v>
      </c>
    </row>
    <row r="49" spans="1:15" x14ac:dyDescent="0.25">
      <c r="A49" t="s">
        <v>546</v>
      </c>
      <c r="B49" t="s">
        <v>547</v>
      </c>
      <c r="C49" t="s">
        <v>478</v>
      </c>
      <c r="D49" t="s">
        <v>479</v>
      </c>
      <c r="E49" t="s">
        <v>548</v>
      </c>
      <c r="F49" t="s">
        <v>549</v>
      </c>
      <c r="G49" t="s">
        <v>190</v>
      </c>
      <c r="H49" t="s">
        <v>550</v>
      </c>
      <c r="I49" t="s">
        <v>551</v>
      </c>
      <c r="J49" t="s">
        <v>552</v>
      </c>
      <c r="K49" t="s">
        <v>553</v>
      </c>
      <c r="L49">
        <v>532926</v>
      </c>
      <c r="M49">
        <v>186369</v>
      </c>
      <c r="N49">
        <v>51.560544999999998</v>
      </c>
      <c r="O49">
        <v>-8.3819307999999995E-2</v>
      </c>
    </row>
    <row r="50" spans="1:15" x14ac:dyDescent="0.25">
      <c r="A50" t="s">
        <v>554</v>
      </c>
      <c r="B50" t="s">
        <v>555</v>
      </c>
      <c r="C50" t="s">
        <v>478</v>
      </c>
      <c r="D50" t="s">
        <v>479</v>
      </c>
      <c r="E50" t="s">
        <v>548</v>
      </c>
      <c r="F50" t="s">
        <v>549</v>
      </c>
      <c r="G50" t="s">
        <v>190</v>
      </c>
      <c r="H50" t="s">
        <v>556</v>
      </c>
      <c r="J50" t="s">
        <v>557</v>
      </c>
      <c r="K50" t="s">
        <v>558</v>
      </c>
      <c r="L50">
        <v>533722</v>
      </c>
      <c r="M50">
        <v>185639</v>
      </c>
      <c r="N50">
        <v>51.553797000000003</v>
      </c>
      <c r="O50">
        <v>-7.2620630000000005E-2</v>
      </c>
    </row>
    <row r="51" spans="1:15" x14ac:dyDescent="0.25">
      <c r="A51" t="s">
        <v>559</v>
      </c>
      <c r="B51" t="s">
        <v>560</v>
      </c>
      <c r="C51" t="s">
        <v>478</v>
      </c>
      <c r="D51" t="s">
        <v>479</v>
      </c>
      <c r="E51" t="s">
        <v>548</v>
      </c>
      <c r="F51" t="s">
        <v>549</v>
      </c>
      <c r="G51" t="s">
        <v>190</v>
      </c>
      <c r="H51" t="s">
        <v>561</v>
      </c>
      <c r="J51" t="s">
        <v>562</v>
      </c>
      <c r="K51" t="s">
        <v>563</v>
      </c>
      <c r="L51">
        <v>533334</v>
      </c>
      <c r="M51">
        <v>185451</v>
      </c>
      <c r="N51">
        <v>51.552199999999999</v>
      </c>
      <c r="O51">
        <v>-7.8284858999999998E-2</v>
      </c>
    </row>
    <row r="52" spans="1:15" x14ac:dyDescent="0.25">
      <c r="A52" t="s">
        <v>564</v>
      </c>
      <c r="B52" t="s">
        <v>565</v>
      </c>
      <c r="C52" t="s">
        <v>478</v>
      </c>
      <c r="D52" t="s">
        <v>479</v>
      </c>
      <c r="E52" t="s">
        <v>548</v>
      </c>
      <c r="F52" t="s">
        <v>549</v>
      </c>
      <c r="G52" t="s">
        <v>190</v>
      </c>
      <c r="H52" t="s">
        <v>566</v>
      </c>
      <c r="J52" t="s">
        <v>567</v>
      </c>
      <c r="K52" t="s">
        <v>568</v>
      </c>
      <c r="L52">
        <v>533833</v>
      </c>
      <c r="M52">
        <v>186338</v>
      </c>
      <c r="N52">
        <v>51.560051999999999</v>
      </c>
      <c r="O52">
        <v>-7.0754775000000006E-2</v>
      </c>
    </row>
    <row r="53" spans="1:15" x14ac:dyDescent="0.25">
      <c r="A53" t="s">
        <v>569</v>
      </c>
      <c r="B53" t="s">
        <v>570</v>
      </c>
      <c r="C53" t="s">
        <v>478</v>
      </c>
      <c r="D53" t="s">
        <v>479</v>
      </c>
      <c r="E53" t="s">
        <v>571</v>
      </c>
      <c r="F53" t="s">
        <v>572</v>
      </c>
      <c r="G53" t="s">
        <v>190</v>
      </c>
      <c r="H53" t="s">
        <v>573</v>
      </c>
      <c r="J53" t="s">
        <v>574</v>
      </c>
      <c r="K53" t="s">
        <v>575</v>
      </c>
      <c r="L53">
        <v>535145</v>
      </c>
      <c r="M53">
        <v>185320</v>
      </c>
      <c r="N53">
        <v>51.550592000000002</v>
      </c>
      <c r="O53">
        <v>-5.2230775E-2</v>
      </c>
    </row>
    <row r="54" spans="1:15" x14ac:dyDescent="0.25">
      <c r="A54" t="s">
        <v>576</v>
      </c>
      <c r="B54" t="s">
        <v>577</v>
      </c>
      <c r="C54" t="s">
        <v>478</v>
      </c>
      <c r="D54" t="s">
        <v>479</v>
      </c>
      <c r="E54" t="s">
        <v>571</v>
      </c>
      <c r="F54" t="s">
        <v>572</v>
      </c>
      <c r="G54" t="s">
        <v>190</v>
      </c>
      <c r="H54" t="s">
        <v>578</v>
      </c>
      <c r="J54" t="s">
        <v>579</v>
      </c>
      <c r="K54" t="s">
        <v>580</v>
      </c>
      <c r="L54">
        <v>536351</v>
      </c>
      <c r="M54">
        <v>185487</v>
      </c>
      <c r="N54">
        <v>51.551803</v>
      </c>
      <c r="O54">
        <v>-3.4783215999999999E-2</v>
      </c>
    </row>
    <row r="55" spans="1:15" x14ac:dyDescent="0.25">
      <c r="A55" t="s">
        <v>581</v>
      </c>
      <c r="B55" t="s">
        <v>582</v>
      </c>
      <c r="C55" t="s">
        <v>478</v>
      </c>
      <c r="D55" t="s">
        <v>479</v>
      </c>
      <c r="E55" t="s">
        <v>571</v>
      </c>
      <c r="F55" t="s">
        <v>572</v>
      </c>
      <c r="G55" t="s">
        <v>190</v>
      </c>
      <c r="H55" t="s">
        <v>583</v>
      </c>
      <c r="I55" t="s">
        <v>501</v>
      </c>
      <c r="J55" t="s">
        <v>584</v>
      </c>
      <c r="K55" t="s">
        <v>585</v>
      </c>
      <c r="L55">
        <v>535057</v>
      </c>
      <c r="M55">
        <v>185799</v>
      </c>
      <c r="N55">
        <v>51.554917000000003</v>
      </c>
      <c r="O55">
        <v>-5.3315426999999999E-2</v>
      </c>
    </row>
    <row r="56" spans="1:15" x14ac:dyDescent="0.25">
      <c r="A56" t="s">
        <v>586</v>
      </c>
      <c r="B56" t="s">
        <v>587</v>
      </c>
      <c r="C56" t="s">
        <v>478</v>
      </c>
      <c r="D56" t="s">
        <v>479</v>
      </c>
      <c r="E56" t="s">
        <v>571</v>
      </c>
      <c r="F56" t="s">
        <v>572</v>
      </c>
      <c r="G56" t="s">
        <v>190</v>
      </c>
      <c r="H56" t="s">
        <v>588</v>
      </c>
      <c r="J56" t="s">
        <v>589</v>
      </c>
      <c r="K56" t="s">
        <v>590</v>
      </c>
      <c r="L56">
        <v>535784</v>
      </c>
      <c r="M56">
        <v>185079</v>
      </c>
      <c r="N56">
        <v>51.548273000000002</v>
      </c>
      <c r="O56">
        <v>-4.311334E-2</v>
      </c>
    </row>
    <row r="57" spans="1:15" x14ac:dyDescent="0.25">
      <c r="A57" t="s">
        <v>591</v>
      </c>
      <c r="B57" t="s">
        <v>592</v>
      </c>
      <c r="C57" t="s">
        <v>478</v>
      </c>
      <c r="D57" t="s">
        <v>479</v>
      </c>
      <c r="E57" t="s">
        <v>571</v>
      </c>
      <c r="F57" t="s">
        <v>572</v>
      </c>
      <c r="G57" t="s">
        <v>190</v>
      </c>
      <c r="H57" t="s">
        <v>593</v>
      </c>
      <c r="J57" t="s">
        <v>594</v>
      </c>
      <c r="K57" t="s">
        <v>595</v>
      </c>
      <c r="L57">
        <v>535346</v>
      </c>
      <c r="M57">
        <v>184880</v>
      </c>
      <c r="N57">
        <v>51.546590000000002</v>
      </c>
      <c r="O57">
        <v>-4.9502727000000003E-2</v>
      </c>
    </row>
    <row r="58" spans="1:15" x14ac:dyDescent="0.25">
      <c r="A58" t="s">
        <v>596</v>
      </c>
      <c r="B58" t="s">
        <v>597</v>
      </c>
      <c r="C58" t="s">
        <v>478</v>
      </c>
      <c r="D58" t="s">
        <v>479</v>
      </c>
      <c r="E58" t="s">
        <v>598</v>
      </c>
      <c r="F58" t="s">
        <v>599</v>
      </c>
      <c r="G58" t="s">
        <v>190</v>
      </c>
      <c r="H58" t="s">
        <v>600</v>
      </c>
      <c r="J58" t="s">
        <v>601</v>
      </c>
      <c r="K58" t="s">
        <v>602</v>
      </c>
      <c r="L58">
        <v>535138</v>
      </c>
      <c r="M58">
        <v>184055</v>
      </c>
      <c r="N58">
        <v>51.539225999999999</v>
      </c>
      <c r="O58">
        <v>-5.2817041000000002E-2</v>
      </c>
    </row>
    <row r="59" spans="1:15" x14ac:dyDescent="0.25">
      <c r="A59" t="s">
        <v>603</v>
      </c>
      <c r="B59" t="s">
        <v>604</v>
      </c>
      <c r="C59" t="s">
        <v>478</v>
      </c>
      <c r="D59" t="s">
        <v>479</v>
      </c>
      <c r="E59" t="s">
        <v>598</v>
      </c>
      <c r="F59" t="s">
        <v>599</v>
      </c>
      <c r="G59" t="s">
        <v>190</v>
      </c>
      <c r="H59" t="s">
        <v>605</v>
      </c>
      <c r="J59" t="s">
        <v>606</v>
      </c>
      <c r="K59" t="s">
        <v>607</v>
      </c>
      <c r="L59">
        <v>535380</v>
      </c>
      <c r="M59">
        <v>184483</v>
      </c>
      <c r="N59">
        <v>51.543013999999999</v>
      </c>
      <c r="O59">
        <v>-4.9165300000000002E-2</v>
      </c>
    </row>
    <row r="60" spans="1:15" x14ac:dyDescent="0.25">
      <c r="A60" t="s">
        <v>608</v>
      </c>
      <c r="B60" t="s">
        <v>609</v>
      </c>
      <c r="C60" t="s">
        <v>478</v>
      </c>
      <c r="D60" t="s">
        <v>479</v>
      </c>
      <c r="E60" t="s">
        <v>598</v>
      </c>
      <c r="F60" t="s">
        <v>599</v>
      </c>
      <c r="G60" t="s">
        <v>190</v>
      </c>
      <c r="H60" t="s">
        <v>610</v>
      </c>
      <c r="J60" t="s">
        <v>611</v>
      </c>
      <c r="K60" t="s">
        <v>612</v>
      </c>
      <c r="L60">
        <v>536085</v>
      </c>
      <c r="M60">
        <v>184711</v>
      </c>
      <c r="N60">
        <v>51.544893999999999</v>
      </c>
      <c r="O60">
        <v>-3.8917245000000003E-2</v>
      </c>
    </row>
    <row r="61" spans="1:15" x14ac:dyDescent="0.25">
      <c r="A61" t="s">
        <v>613</v>
      </c>
      <c r="B61" t="s">
        <v>614</v>
      </c>
      <c r="C61" t="s">
        <v>478</v>
      </c>
      <c r="D61" t="s">
        <v>479</v>
      </c>
      <c r="E61" t="s">
        <v>598</v>
      </c>
      <c r="F61" t="s">
        <v>599</v>
      </c>
      <c r="G61" t="s">
        <v>190</v>
      </c>
      <c r="H61" t="s">
        <v>615</v>
      </c>
      <c r="J61" t="s">
        <v>616</v>
      </c>
      <c r="K61" t="s">
        <v>617</v>
      </c>
      <c r="L61">
        <v>534985</v>
      </c>
      <c r="M61">
        <v>183975</v>
      </c>
      <c r="N61">
        <v>51.538544000000002</v>
      </c>
      <c r="O61">
        <v>-5.5052455E-2</v>
      </c>
    </row>
    <row r="62" spans="1:15" x14ac:dyDescent="0.25">
      <c r="A62" t="s">
        <v>618</v>
      </c>
      <c r="B62" t="s">
        <v>619</v>
      </c>
      <c r="C62" t="s">
        <v>478</v>
      </c>
      <c r="D62" t="s">
        <v>479</v>
      </c>
      <c r="E62" t="s">
        <v>598</v>
      </c>
      <c r="F62" t="s">
        <v>599</v>
      </c>
      <c r="G62" t="s">
        <v>190</v>
      </c>
      <c r="H62" t="s">
        <v>620</v>
      </c>
      <c r="J62" t="s">
        <v>621</v>
      </c>
      <c r="K62" t="s">
        <v>622</v>
      </c>
      <c r="L62">
        <v>536747</v>
      </c>
      <c r="M62">
        <v>184792</v>
      </c>
      <c r="N62">
        <v>51.545462000000001</v>
      </c>
      <c r="O62">
        <v>-2.9345178999999999E-2</v>
      </c>
    </row>
    <row r="63" spans="1:15" x14ac:dyDescent="0.25">
      <c r="A63" t="s">
        <v>623</v>
      </c>
      <c r="B63" t="s">
        <v>624</v>
      </c>
      <c r="C63" t="s">
        <v>478</v>
      </c>
      <c r="D63" t="s">
        <v>479</v>
      </c>
      <c r="E63" t="s">
        <v>625</v>
      </c>
      <c r="F63" t="s">
        <v>626</v>
      </c>
      <c r="G63" t="s">
        <v>190</v>
      </c>
      <c r="H63" t="s">
        <v>627</v>
      </c>
      <c r="J63" t="s">
        <v>628</v>
      </c>
      <c r="K63" t="s">
        <v>629</v>
      </c>
      <c r="L63">
        <v>534536</v>
      </c>
      <c r="M63">
        <v>183745</v>
      </c>
      <c r="N63">
        <v>51.536583999999998</v>
      </c>
      <c r="O63">
        <v>-6.1610386000000003E-2</v>
      </c>
    </row>
    <row r="64" spans="1:15" x14ac:dyDescent="0.25">
      <c r="A64" t="s">
        <v>630</v>
      </c>
      <c r="B64" t="s">
        <v>631</v>
      </c>
      <c r="C64" t="s">
        <v>478</v>
      </c>
      <c r="D64" t="s">
        <v>479</v>
      </c>
      <c r="E64" t="s">
        <v>625</v>
      </c>
      <c r="F64" t="s">
        <v>626</v>
      </c>
      <c r="G64" t="s">
        <v>190</v>
      </c>
      <c r="H64" t="s">
        <v>632</v>
      </c>
      <c r="J64" t="s">
        <v>633</v>
      </c>
      <c r="K64" t="s">
        <v>634</v>
      </c>
      <c r="L64">
        <v>534245</v>
      </c>
      <c r="M64">
        <v>184457</v>
      </c>
      <c r="N64">
        <v>51.543050999999998</v>
      </c>
      <c r="O64">
        <v>-6.5532240000000005E-2</v>
      </c>
    </row>
    <row r="65" spans="1:15" x14ac:dyDescent="0.25">
      <c r="A65" t="s">
        <v>635</v>
      </c>
      <c r="B65" t="s">
        <v>636</v>
      </c>
      <c r="C65" t="s">
        <v>478</v>
      </c>
      <c r="D65" t="s">
        <v>479</v>
      </c>
      <c r="E65" t="s">
        <v>625</v>
      </c>
      <c r="F65" t="s">
        <v>626</v>
      </c>
      <c r="G65" t="s">
        <v>190</v>
      </c>
      <c r="H65" t="s">
        <v>637</v>
      </c>
      <c r="J65" t="s">
        <v>638</v>
      </c>
      <c r="K65" t="s">
        <v>639</v>
      </c>
      <c r="L65">
        <v>533890</v>
      </c>
      <c r="M65">
        <v>184780</v>
      </c>
      <c r="N65">
        <v>51.546038000000003</v>
      </c>
      <c r="O65">
        <v>-7.0525556000000003E-2</v>
      </c>
    </row>
    <row r="66" spans="1:15" x14ac:dyDescent="0.25">
      <c r="A66" t="s">
        <v>640</v>
      </c>
      <c r="B66" t="s">
        <v>641</v>
      </c>
      <c r="C66" t="s">
        <v>478</v>
      </c>
      <c r="D66" t="s">
        <v>479</v>
      </c>
      <c r="E66" t="s">
        <v>625</v>
      </c>
      <c r="F66" t="s">
        <v>626</v>
      </c>
      <c r="G66" t="s">
        <v>190</v>
      </c>
      <c r="H66" t="s">
        <v>642</v>
      </c>
      <c r="J66" t="s">
        <v>643</v>
      </c>
      <c r="K66" t="s">
        <v>644</v>
      </c>
      <c r="L66">
        <v>534111</v>
      </c>
      <c r="M66">
        <v>184978</v>
      </c>
      <c r="N66">
        <v>51.547764999999998</v>
      </c>
      <c r="O66">
        <v>-6.7264995999999994E-2</v>
      </c>
    </row>
    <row r="67" spans="1:15" x14ac:dyDescent="0.25">
      <c r="A67" t="s">
        <v>645</v>
      </c>
      <c r="B67" t="s">
        <v>646</v>
      </c>
      <c r="C67" t="s">
        <v>478</v>
      </c>
      <c r="D67" t="s">
        <v>479</v>
      </c>
      <c r="E67" t="s">
        <v>625</v>
      </c>
      <c r="F67" t="s">
        <v>626</v>
      </c>
      <c r="G67" t="s">
        <v>190</v>
      </c>
      <c r="H67" t="s">
        <v>647</v>
      </c>
      <c r="J67" t="s">
        <v>648</v>
      </c>
      <c r="K67" t="s">
        <v>649</v>
      </c>
      <c r="L67">
        <v>533838</v>
      </c>
      <c r="M67">
        <v>184271</v>
      </c>
      <c r="N67">
        <v>51.541476000000003</v>
      </c>
      <c r="O67">
        <v>-7.1468413999999994E-2</v>
      </c>
    </row>
    <row r="68" spans="1:15" x14ac:dyDescent="0.25">
      <c r="A68" t="s">
        <v>650</v>
      </c>
      <c r="B68" t="s">
        <v>651</v>
      </c>
      <c r="C68" t="s">
        <v>478</v>
      </c>
      <c r="D68" t="s">
        <v>479</v>
      </c>
      <c r="E68" t="s">
        <v>625</v>
      </c>
      <c r="F68" t="s">
        <v>626</v>
      </c>
      <c r="G68" t="s">
        <v>190</v>
      </c>
      <c r="H68" t="s">
        <v>652</v>
      </c>
      <c r="J68" t="s">
        <v>643</v>
      </c>
      <c r="K68" t="s">
        <v>644</v>
      </c>
      <c r="L68">
        <v>534111</v>
      </c>
      <c r="M68">
        <v>184978</v>
      </c>
      <c r="N68">
        <v>51.547764999999998</v>
      </c>
      <c r="O68">
        <v>-6.7264995999999994E-2</v>
      </c>
    </row>
    <row r="69" spans="1:15" x14ac:dyDescent="0.25">
      <c r="A69" t="s">
        <v>653</v>
      </c>
      <c r="B69" t="s">
        <v>654</v>
      </c>
      <c r="C69" t="s">
        <v>478</v>
      </c>
      <c r="D69" t="s">
        <v>479</v>
      </c>
      <c r="E69" t="s">
        <v>655</v>
      </c>
      <c r="F69" t="s">
        <v>656</v>
      </c>
      <c r="G69" t="s">
        <v>190</v>
      </c>
      <c r="H69" t="s">
        <v>657</v>
      </c>
      <c r="J69" t="s">
        <v>658</v>
      </c>
      <c r="K69" t="s">
        <v>659</v>
      </c>
      <c r="L69">
        <v>532048</v>
      </c>
      <c r="M69">
        <v>181725</v>
      </c>
      <c r="N69">
        <v>51.519018000000003</v>
      </c>
      <c r="O69">
        <v>-9.8218282000000004E-2</v>
      </c>
    </row>
    <row r="70" spans="1:15" x14ac:dyDescent="0.25">
      <c r="A70" t="s">
        <v>660</v>
      </c>
      <c r="B70" t="s">
        <v>661</v>
      </c>
      <c r="C70" t="s">
        <v>478</v>
      </c>
      <c r="D70" t="s">
        <v>479</v>
      </c>
      <c r="E70" t="s">
        <v>655</v>
      </c>
      <c r="F70" t="s">
        <v>656</v>
      </c>
      <c r="G70" t="s">
        <v>190</v>
      </c>
      <c r="H70" t="s">
        <v>662</v>
      </c>
      <c r="J70" t="s">
        <v>663</v>
      </c>
      <c r="K70" t="s">
        <v>664</v>
      </c>
      <c r="L70">
        <v>532865</v>
      </c>
      <c r="M70">
        <v>184163</v>
      </c>
      <c r="N70">
        <v>51.540736000000003</v>
      </c>
      <c r="O70">
        <v>-8.5531212999999995E-2</v>
      </c>
    </row>
    <row r="71" spans="1:15" x14ac:dyDescent="0.25">
      <c r="A71" t="s">
        <v>665</v>
      </c>
      <c r="B71" t="s">
        <v>666</v>
      </c>
      <c r="C71" t="s">
        <v>478</v>
      </c>
      <c r="D71" t="s">
        <v>479</v>
      </c>
      <c r="E71" t="s">
        <v>655</v>
      </c>
      <c r="F71" t="s">
        <v>656</v>
      </c>
      <c r="G71" t="s">
        <v>190</v>
      </c>
      <c r="H71" t="s">
        <v>667</v>
      </c>
      <c r="J71" t="s">
        <v>668</v>
      </c>
      <c r="K71" t="s">
        <v>669</v>
      </c>
      <c r="L71">
        <v>533377</v>
      </c>
      <c r="M71">
        <v>183922</v>
      </c>
      <c r="N71">
        <v>51.538449</v>
      </c>
      <c r="O71">
        <v>-7.8244064000000002E-2</v>
      </c>
    </row>
    <row r="72" spans="1:15" x14ac:dyDescent="0.25">
      <c r="A72" t="s">
        <v>670</v>
      </c>
      <c r="B72" t="s">
        <v>671</v>
      </c>
      <c r="C72" t="s">
        <v>478</v>
      </c>
      <c r="D72" t="s">
        <v>479</v>
      </c>
      <c r="E72" t="s">
        <v>655</v>
      </c>
      <c r="F72" t="s">
        <v>656</v>
      </c>
      <c r="G72" t="s">
        <v>190</v>
      </c>
      <c r="H72" t="s">
        <v>672</v>
      </c>
      <c r="I72" t="s">
        <v>673</v>
      </c>
      <c r="J72" t="s">
        <v>674</v>
      </c>
      <c r="K72" t="s">
        <v>675</v>
      </c>
      <c r="L72">
        <v>533302</v>
      </c>
      <c r="M72">
        <v>183395</v>
      </c>
      <c r="N72">
        <v>51.533731000000003</v>
      </c>
      <c r="O72">
        <v>-7.9524182999999998E-2</v>
      </c>
    </row>
    <row r="73" spans="1:15" x14ac:dyDescent="0.25">
      <c r="A73" t="s">
        <v>676</v>
      </c>
      <c r="B73" t="s">
        <v>677</v>
      </c>
      <c r="C73" t="s">
        <v>478</v>
      </c>
      <c r="D73" t="s">
        <v>479</v>
      </c>
      <c r="E73" t="s">
        <v>655</v>
      </c>
      <c r="F73" t="s">
        <v>656</v>
      </c>
      <c r="G73" t="s">
        <v>190</v>
      </c>
      <c r="H73" t="s">
        <v>678</v>
      </c>
      <c r="J73" t="s">
        <v>679</v>
      </c>
      <c r="K73" t="s">
        <v>680</v>
      </c>
      <c r="L73">
        <v>532796</v>
      </c>
      <c r="M73">
        <v>183359</v>
      </c>
      <c r="N73">
        <v>51.533526999999999</v>
      </c>
      <c r="O73">
        <v>-8.6828572000000007E-2</v>
      </c>
    </row>
    <row r="74" spans="1:15" x14ac:dyDescent="0.25">
      <c r="A74" t="s">
        <v>681</v>
      </c>
      <c r="B74" t="s">
        <v>682</v>
      </c>
      <c r="C74" t="s">
        <v>478</v>
      </c>
      <c r="D74" t="s">
        <v>479</v>
      </c>
      <c r="E74" t="s">
        <v>655</v>
      </c>
      <c r="F74" t="s">
        <v>656</v>
      </c>
      <c r="G74" t="s">
        <v>190</v>
      </c>
      <c r="H74" t="s">
        <v>683</v>
      </c>
      <c r="J74" t="s">
        <v>679</v>
      </c>
      <c r="K74" t="s">
        <v>680</v>
      </c>
      <c r="L74">
        <v>532796</v>
      </c>
      <c r="M74">
        <v>183359</v>
      </c>
      <c r="N74">
        <v>51.533526999999999</v>
      </c>
      <c r="O74">
        <v>-8.6828572000000007E-2</v>
      </c>
    </row>
    <row r="75" spans="1:15" x14ac:dyDescent="0.25">
      <c r="A75" t="s">
        <v>282</v>
      </c>
      <c r="B75" t="s">
        <v>283</v>
      </c>
      <c r="C75" t="s">
        <v>193</v>
      </c>
      <c r="D75" t="s">
        <v>194</v>
      </c>
      <c r="E75" t="s">
        <v>214</v>
      </c>
      <c r="F75" t="s">
        <v>215</v>
      </c>
      <c r="G75" t="s">
        <v>190</v>
      </c>
      <c r="H75" t="s">
        <v>684</v>
      </c>
      <c r="I75" t="s">
        <v>685</v>
      </c>
      <c r="J75" t="s">
        <v>686</v>
      </c>
      <c r="K75" t="s">
        <v>687</v>
      </c>
      <c r="L75">
        <v>551307</v>
      </c>
      <c r="M75">
        <v>189056</v>
      </c>
      <c r="N75">
        <v>51.580061000000001</v>
      </c>
      <c r="O75">
        <v>0.18230462</v>
      </c>
    </row>
    <row r="76" spans="1:15" x14ac:dyDescent="0.25">
      <c r="A76" t="s">
        <v>284</v>
      </c>
      <c r="B76" t="s">
        <v>285</v>
      </c>
      <c r="C76" t="s">
        <v>193</v>
      </c>
      <c r="D76" t="s">
        <v>194</v>
      </c>
      <c r="E76" t="s">
        <v>214</v>
      </c>
      <c r="F76" t="s">
        <v>215</v>
      </c>
      <c r="G76" t="s">
        <v>190</v>
      </c>
      <c r="H76" t="s">
        <v>688</v>
      </c>
      <c r="I76" t="s">
        <v>689</v>
      </c>
      <c r="J76" t="s">
        <v>690</v>
      </c>
      <c r="K76" t="s">
        <v>691</v>
      </c>
      <c r="L76">
        <v>548405</v>
      </c>
      <c r="M76">
        <v>188264</v>
      </c>
      <c r="N76">
        <v>51.573715</v>
      </c>
      <c r="O76">
        <v>0.14011965000000001</v>
      </c>
    </row>
    <row r="77" spans="1:15" x14ac:dyDescent="0.25">
      <c r="A77" t="s">
        <v>286</v>
      </c>
      <c r="B77" t="s">
        <v>287</v>
      </c>
      <c r="C77" t="s">
        <v>193</v>
      </c>
      <c r="D77" t="s">
        <v>194</v>
      </c>
      <c r="E77" t="s">
        <v>214</v>
      </c>
      <c r="F77" t="s">
        <v>215</v>
      </c>
      <c r="G77" t="s">
        <v>190</v>
      </c>
      <c r="H77" t="s">
        <v>692</v>
      </c>
      <c r="I77" t="s">
        <v>693</v>
      </c>
      <c r="J77" t="s">
        <v>694</v>
      </c>
      <c r="K77" t="s">
        <v>695</v>
      </c>
      <c r="L77">
        <v>551030</v>
      </c>
      <c r="M77">
        <v>187418</v>
      </c>
      <c r="N77">
        <v>51.565418000000001</v>
      </c>
      <c r="O77">
        <v>0.17760643000000001</v>
      </c>
    </row>
    <row r="78" spans="1:15" x14ac:dyDescent="0.25">
      <c r="A78" t="s">
        <v>288</v>
      </c>
      <c r="B78" t="s">
        <v>289</v>
      </c>
      <c r="C78" t="s">
        <v>193</v>
      </c>
      <c r="D78" t="s">
        <v>194</v>
      </c>
      <c r="E78" t="s">
        <v>214</v>
      </c>
      <c r="F78" t="s">
        <v>215</v>
      </c>
      <c r="G78" t="s">
        <v>190</v>
      </c>
      <c r="H78" t="s">
        <v>696</v>
      </c>
      <c r="I78" t="s">
        <v>693</v>
      </c>
      <c r="J78" t="s">
        <v>697</v>
      </c>
      <c r="K78" t="s">
        <v>698</v>
      </c>
      <c r="L78">
        <v>550932</v>
      </c>
      <c r="M78">
        <v>186893</v>
      </c>
      <c r="N78">
        <v>51.560727</v>
      </c>
      <c r="O78">
        <v>0.1759684</v>
      </c>
    </row>
    <row r="79" spans="1:15" x14ac:dyDescent="0.25">
      <c r="A79" t="s">
        <v>290</v>
      </c>
      <c r="B79" t="s">
        <v>291</v>
      </c>
      <c r="C79" t="s">
        <v>193</v>
      </c>
      <c r="D79" t="s">
        <v>194</v>
      </c>
      <c r="E79" t="s">
        <v>214</v>
      </c>
      <c r="F79" t="s">
        <v>215</v>
      </c>
      <c r="G79" t="s">
        <v>190</v>
      </c>
      <c r="H79" t="s">
        <v>696</v>
      </c>
      <c r="I79" t="s">
        <v>693</v>
      </c>
      <c r="J79" t="s">
        <v>697</v>
      </c>
      <c r="K79" t="s">
        <v>698</v>
      </c>
      <c r="L79">
        <v>550932</v>
      </c>
      <c r="M79">
        <v>186893</v>
      </c>
      <c r="N79">
        <v>51.560727</v>
      </c>
      <c r="O79">
        <v>0.1759684</v>
      </c>
    </row>
    <row r="80" spans="1:15" x14ac:dyDescent="0.25">
      <c r="A80" t="s">
        <v>292</v>
      </c>
      <c r="B80" t="s">
        <v>293</v>
      </c>
      <c r="C80" t="s">
        <v>193</v>
      </c>
      <c r="D80" t="s">
        <v>194</v>
      </c>
      <c r="E80" t="s">
        <v>214</v>
      </c>
      <c r="F80" t="s">
        <v>215</v>
      </c>
      <c r="G80" t="s">
        <v>190</v>
      </c>
      <c r="H80" t="s">
        <v>699</v>
      </c>
      <c r="I80" t="s">
        <v>700</v>
      </c>
      <c r="J80" t="s">
        <v>701</v>
      </c>
      <c r="K80" t="s">
        <v>702</v>
      </c>
      <c r="L80">
        <v>554233</v>
      </c>
      <c r="M80">
        <v>187089</v>
      </c>
      <c r="N80">
        <v>51.561596000000002</v>
      </c>
      <c r="O80">
        <v>0.22363675</v>
      </c>
    </row>
    <row r="81" spans="1:15" x14ac:dyDescent="0.25">
      <c r="A81" t="s">
        <v>294</v>
      </c>
      <c r="B81" t="s">
        <v>295</v>
      </c>
      <c r="C81" t="s">
        <v>193</v>
      </c>
      <c r="D81" t="s">
        <v>194</v>
      </c>
      <c r="E81" t="s">
        <v>214</v>
      </c>
      <c r="F81" t="s">
        <v>215</v>
      </c>
      <c r="G81" t="s">
        <v>190</v>
      </c>
      <c r="H81" t="s">
        <v>703</v>
      </c>
      <c r="I81" t="s">
        <v>700</v>
      </c>
      <c r="J81" t="s">
        <v>704</v>
      </c>
      <c r="K81" t="s">
        <v>705</v>
      </c>
      <c r="L81">
        <v>553895</v>
      </c>
      <c r="M81">
        <v>187670</v>
      </c>
      <c r="N81">
        <v>51.566907999999998</v>
      </c>
      <c r="O81">
        <v>0.21901872</v>
      </c>
    </row>
    <row r="82" spans="1:15" x14ac:dyDescent="0.25">
      <c r="A82" t="s">
        <v>296</v>
      </c>
      <c r="B82" t="s">
        <v>297</v>
      </c>
      <c r="C82" t="s">
        <v>193</v>
      </c>
      <c r="D82" t="s">
        <v>194</v>
      </c>
      <c r="E82" t="s">
        <v>214</v>
      </c>
      <c r="F82" t="s">
        <v>215</v>
      </c>
      <c r="G82" t="s">
        <v>190</v>
      </c>
      <c r="H82" t="s">
        <v>706</v>
      </c>
      <c r="I82" t="s">
        <v>685</v>
      </c>
      <c r="J82" t="s">
        <v>707</v>
      </c>
      <c r="K82" t="s">
        <v>708</v>
      </c>
      <c r="L82">
        <v>552030</v>
      </c>
      <c r="M82">
        <v>188243</v>
      </c>
      <c r="N82">
        <v>51.572561999999998</v>
      </c>
      <c r="O82">
        <v>0.19237934000000001</v>
      </c>
    </row>
    <row r="83" spans="1:15" x14ac:dyDescent="0.25">
      <c r="A83" t="s">
        <v>298</v>
      </c>
      <c r="B83" t="s">
        <v>299</v>
      </c>
      <c r="C83" t="s">
        <v>193</v>
      </c>
      <c r="D83" t="s">
        <v>194</v>
      </c>
      <c r="E83" t="s">
        <v>218</v>
      </c>
      <c r="F83" t="s">
        <v>219</v>
      </c>
      <c r="G83" t="s">
        <v>190</v>
      </c>
      <c r="H83" t="s">
        <v>709</v>
      </c>
      <c r="I83" t="s">
        <v>685</v>
      </c>
      <c r="J83" t="s">
        <v>710</v>
      </c>
      <c r="K83" t="s">
        <v>711</v>
      </c>
      <c r="L83">
        <v>551671</v>
      </c>
      <c r="M83">
        <v>188948</v>
      </c>
      <c r="N83">
        <v>51.578992</v>
      </c>
      <c r="O83">
        <v>0.18750723</v>
      </c>
    </row>
    <row r="84" spans="1:15" x14ac:dyDescent="0.25">
      <c r="A84" t="s">
        <v>300</v>
      </c>
      <c r="B84" t="s">
        <v>301</v>
      </c>
      <c r="C84" t="s">
        <v>193</v>
      </c>
      <c r="D84" t="s">
        <v>194</v>
      </c>
      <c r="E84" t="s">
        <v>218</v>
      </c>
      <c r="F84" t="s">
        <v>219</v>
      </c>
      <c r="G84" t="s">
        <v>190</v>
      </c>
      <c r="H84" t="s">
        <v>712</v>
      </c>
      <c r="I84" t="s">
        <v>685</v>
      </c>
      <c r="J84" t="s">
        <v>713</v>
      </c>
      <c r="K84" t="s">
        <v>714</v>
      </c>
      <c r="L84">
        <v>552819</v>
      </c>
      <c r="M84">
        <v>188475</v>
      </c>
      <c r="N84">
        <v>51.574432999999999</v>
      </c>
      <c r="O84">
        <v>0.20385631000000001</v>
      </c>
    </row>
    <row r="85" spans="1:15" x14ac:dyDescent="0.25">
      <c r="A85" t="s">
        <v>302</v>
      </c>
      <c r="B85" t="s">
        <v>303</v>
      </c>
      <c r="C85" t="s">
        <v>193</v>
      </c>
      <c r="D85" t="s">
        <v>194</v>
      </c>
      <c r="E85" t="s">
        <v>218</v>
      </c>
      <c r="F85" t="s">
        <v>219</v>
      </c>
      <c r="G85" t="s">
        <v>190</v>
      </c>
      <c r="H85" t="s">
        <v>715</v>
      </c>
      <c r="I85" t="s">
        <v>685</v>
      </c>
      <c r="J85" t="s">
        <v>716</v>
      </c>
      <c r="K85" t="s">
        <v>717</v>
      </c>
      <c r="L85">
        <v>550672</v>
      </c>
      <c r="M85">
        <v>189720</v>
      </c>
      <c r="N85">
        <v>51.586196000000001</v>
      </c>
      <c r="O85">
        <v>0.17343195</v>
      </c>
    </row>
    <row r="86" spans="1:15" x14ac:dyDescent="0.25">
      <c r="A86" t="s">
        <v>304</v>
      </c>
      <c r="B86" t="s">
        <v>305</v>
      </c>
      <c r="C86" t="s">
        <v>193</v>
      </c>
      <c r="D86" t="s">
        <v>194</v>
      </c>
      <c r="E86" t="s">
        <v>222</v>
      </c>
      <c r="F86" t="s">
        <v>223</v>
      </c>
      <c r="G86" t="s">
        <v>190</v>
      </c>
      <c r="H86" t="s">
        <v>718</v>
      </c>
      <c r="I86" t="s">
        <v>689</v>
      </c>
      <c r="J86" t="s">
        <v>690</v>
      </c>
      <c r="K86" t="s">
        <v>691</v>
      </c>
      <c r="L86">
        <v>548405</v>
      </c>
      <c r="M86">
        <v>188264</v>
      </c>
      <c r="N86">
        <v>51.573715</v>
      </c>
      <c r="O86">
        <v>0.14011965000000001</v>
      </c>
    </row>
    <row r="87" spans="1:15" x14ac:dyDescent="0.25">
      <c r="A87" t="s">
        <v>306</v>
      </c>
      <c r="B87" t="s">
        <v>307</v>
      </c>
      <c r="C87" t="s">
        <v>193</v>
      </c>
      <c r="D87" t="s">
        <v>194</v>
      </c>
      <c r="E87" t="s">
        <v>222</v>
      </c>
      <c r="F87" t="s">
        <v>223</v>
      </c>
      <c r="G87" t="s">
        <v>190</v>
      </c>
      <c r="H87" t="s">
        <v>719</v>
      </c>
      <c r="I87" t="s">
        <v>720</v>
      </c>
      <c r="J87" t="s">
        <v>721</v>
      </c>
      <c r="K87" t="s">
        <v>722</v>
      </c>
      <c r="L87">
        <v>554717</v>
      </c>
      <c r="M87">
        <v>192014</v>
      </c>
      <c r="N87">
        <v>51.605711999999997</v>
      </c>
      <c r="O87">
        <v>0.23278188999999999</v>
      </c>
    </row>
    <row r="88" spans="1:15" x14ac:dyDescent="0.25">
      <c r="A88" t="s">
        <v>308</v>
      </c>
      <c r="B88" t="s">
        <v>309</v>
      </c>
      <c r="C88" t="s">
        <v>193</v>
      </c>
      <c r="D88" t="s">
        <v>194</v>
      </c>
      <c r="E88" t="s">
        <v>222</v>
      </c>
      <c r="F88" t="s">
        <v>223</v>
      </c>
      <c r="G88" t="s">
        <v>190</v>
      </c>
      <c r="H88" t="s">
        <v>723</v>
      </c>
      <c r="I88" t="s">
        <v>720</v>
      </c>
      <c r="J88" t="s">
        <v>724</v>
      </c>
      <c r="K88" t="s">
        <v>725</v>
      </c>
      <c r="L88">
        <v>553197</v>
      </c>
      <c r="M88">
        <v>191366</v>
      </c>
      <c r="N88">
        <v>51.600304999999999</v>
      </c>
      <c r="O88">
        <v>0.21056731000000001</v>
      </c>
    </row>
    <row r="89" spans="1:15" x14ac:dyDescent="0.25">
      <c r="A89" t="s">
        <v>310</v>
      </c>
      <c r="B89" t="s">
        <v>311</v>
      </c>
      <c r="C89" t="s">
        <v>193</v>
      </c>
      <c r="D89" t="s">
        <v>194</v>
      </c>
      <c r="E89" t="s">
        <v>222</v>
      </c>
      <c r="F89" t="s">
        <v>223</v>
      </c>
      <c r="G89" t="s">
        <v>190</v>
      </c>
      <c r="H89" t="s">
        <v>726</v>
      </c>
      <c r="I89" t="s">
        <v>720</v>
      </c>
      <c r="J89" t="s">
        <v>724</v>
      </c>
      <c r="K89" t="s">
        <v>725</v>
      </c>
      <c r="L89">
        <v>553197</v>
      </c>
      <c r="M89">
        <v>191366</v>
      </c>
      <c r="N89">
        <v>51.600304999999999</v>
      </c>
      <c r="O89">
        <v>0.21056731000000001</v>
      </c>
    </row>
    <row r="90" spans="1:15" x14ac:dyDescent="0.25">
      <c r="A90" t="s">
        <v>312</v>
      </c>
      <c r="B90" t="s">
        <v>313</v>
      </c>
      <c r="C90" t="s">
        <v>193</v>
      </c>
      <c r="D90" t="s">
        <v>194</v>
      </c>
      <c r="E90" t="s">
        <v>222</v>
      </c>
      <c r="F90" t="s">
        <v>223</v>
      </c>
      <c r="G90" t="s">
        <v>190</v>
      </c>
      <c r="H90" t="s">
        <v>727</v>
      </c>
      <c r="I90" t="s">
        <v>720</v>
      </c>
      <c r="J90" t="s">
        <v>728</v>
      </c>
      <c r="K90" t="s">
        <v>729</v>
      </c>
      <c r="L90">
        <v>554169</v>
      </c>
      <c r="M90">
        <v>192056</v>
      </c>
      <c r="N90">
        <v>51.606239000000002</v>
      </c>
      <c r="O90">
        <v>0.22489343000000001</v>
      </c>
    </row>
    <row r="91" spans="1:15" x14ac:dyDescent="0.25">
      <c r="A91" t="s">
        <v>314</v>
      </c>
      <c r="B91" t="s">
        <v>315</v>
      </c>
      <c r="C91" t="s">
        <v>193</v>
      </c>
      <c r="D91" t="s">
        <v>194</v>
      </c>
      <c r="E91" t="s">
        <v>222</v>
      </c>
      <c r="F91" t="s">
        <v>223</v>
      </c>
      <c r="G91" t="s">
        <v>190</v>
      </c>
      <c r="H91" t="s">
        <v>727</v>
      </c>
      <c r="I91" t="s">
        <v>720</v>
      </c>
      <c r="J91" t="s">
        <v>728</v>
      </c>
      <c r="K91" t="s">
        <v>729</v>
      </c>
      <c r="L91">
        <v>554169</v>
      </c>
      <c r="M91">
        <v>192056</v>
      </c>
      <c r="N91">
        <v>51.606239000000002</v>
      </c>
      <c r="O91">
        <v>0.22489343000000001</v>
      </c>
    </row>
    <row r="92" spans="1:15" x14ac:dyDescent="0.25">
      <c r="A92" t="s">
        <v>316</v>
      </c>
      <c r="B92" t="s">
        <v>317</v>
      </c>
      <c r="C92" t="s">
        <v>193</v>
      </c>
      <c r="D92" t="s">
        <v>194</v>
      </c>
      <c r="E92" t="s">
        <v>222</v>
      </c>
      <c r="F92" t="s">
        <v>223</v>
      </c>
      <c r="G92" t="s">
        <v>190</v>
      </c>
      <c r="H92" t="s">
        <v>727</v>
      </c>
      <c r="I92" t="s">
        <v>720</v>
      </c>
      <c r="J92" t="s">
        <v>728</v>
      </c>
      <c r="K92" t="s">
        <v>729</v>
      </c>
      <c r="L92">
        <v>554169</v>
      </c>
      <c r="M92">
        <v>192056</v>
      </c>
      <c r="N92">
        <v>51.606239000000002</v>
      </c>
      <c r="O92">
        <v>0.22489343000000001</v>
      </c>
    </row>
    <row r="93" spans="1:15" x14ac:dyDescent="0.25">
      <c r="A93" t="s">
        <v>318</v>
      </c>
      <c r="B93" t="s">
        <v>319</v>
      </c>
      <c r="C93" t="s">
        <v>193</v>
      </c>
      <c r="D93" t="s">
        <v>194</v>
      </c>
      <c r="E93" t="s">
        <v>222</v>
      </c>
      <c r="F93" t="s">
        <v>223</v>
      </c>
      <c r="G93" t="s">
        <v>190</v>
      </c>
      <c r="H93" t="s">
        <v>727</v>
      </c>
      <c r="I93" t="s">
        <v>720</v>
      </c>
      <c r="J93" t="s">
        <v>728</v>
      </c>
      <c r="K93" t="s">
        <v>729</v>
      </c>
      <c r="L93">
        <v>554169</v>
      </c>
      <c r="M93">
        <v>192056</v>
      </c>
      <c r="N93">
        <v>51.606239000000002</v>
      </c>
      <c r="O93">
        <v>0.22489343000000001</v>
      </c>
    </row>
    <row r="94" spans="1:15" x14ac:dyDescent="0.25">
      <c r="A94" t="s">
        <v>320</v>
      </c>
      <c r="B94" t="s">
        <v>321</v>
      </c>
      <c r="C94" t="s">
        <v>193</v>
      </c>
      <c r="D94" t="s">
        <v>194</v>
      </c>
      <c r="E94" t="s">
        <v>222</v>
      </c>
      <c r="F94" t="s">
        <v>223</v>
      </c>
      <c r="G94" t="s">
        <v>190</v>
      </c>
      <c r="H94" t="s">
        <v>730</v>
      </c>
      <c r="I94" t="s">
        <v>731</v>
      </c>
      <c r="J94" t="s">
        <v>732</v>
      </c>
      <c r="K94" t="s">
        <v>733</v>
      </c>
      <c r="L94">
        <v>554748</v>
      </c>
      <c r="M94">
        <v>190860</v>
      </c>
      <c r="N94">
        <v>51.595334999999999</v>
      </c>
      <c r="O94">
        <v>0.23272048000000001</v>
      </c>
    </row>
    <row r="95" spans="1:15" x14ac:dyDescent="0.25">
      <c r="A95" t="s">
        <v>322</v>
      </c>
      <c r="B95" t="s">
        <v>323</v>
      </c>
      <c r="C95" t="s">
        <v>193</v>
      </c>
      <c r="D95" t="s">
        <v>194</v>
      </c>
      <c r="E95" t="s">
        <v>222</v>
      </c>
      <c r="F95" t="s">
        <v>223</v>
      </c>
      <c r="G95" t="s">
        <v>190</v>
      </c>
      <c r="H95" t="s">
        <v>734</v>
      </c>
      <c r="I95" t="s">
        <v>731</v>
      </c>
      <c r="J95" t="s">
        <v>735</v>
      </c>
      <c r="K95" t="s">
        <v>736</v>
      </c>
      <c r="L95">
        <v>554849</v>
      </c>
      <c r="M95">
        <v>190533</v>
      </c>
      <c r="N95">
        <v>51.592370000000003</v>
      </c>
      <c r="O95">
        <v>0.23403325</v>
      </c>
    </row>
    <row r="96" spans="1:15" x14ac:dyDescent="0.25">
      <c r="A96" t="s">
        <v>324</v>
      </c>
      <c r="B96" t="s">
        <v>737</v>
      </c>
      <c r="C96" t="s">
        <v>193</v>
      </c>
      <c r="D96" t="s">
        <v>194</v>
      </c>
      <c r="E96" t="s">
        <v>222</v>
      </c>
      <c r="F96" t="s">
        <v>223</v>
      </c>
      <c r="G96" t="s">
        <v>190</v>
      </c>
      <c r="H96" t="s">
        <v>738</v>
      </c>
      <c r="I96" t="s">
        <v>731</v>
      </c>
      <c r="J96" t="s">
        <v>739</v>
      </c>
      <c r="K96" t="s">
        <v>740</v>
      </c>
      <c r="L96">
        <v>554268</v>
      </c>
      <c r="M96">
        <v>190605</v>
      </c>
      <c r="N96">
        <v>51.593176</v>
      </c>
      <c r="O96">
        <v>0.22568427999999999</v>
      </c>
    </row>
    <row r="97" spans="1:15" x14ac:dyDescent="0.25">
      <c r="A97" t="s">
        <v>326</v>
      </c>
      <c r="B97" t="s">
        <v>327</v>
      </c>
      <c r="C97" t="s">
        <v>193</v>
      </c>
      <c r="D97" t="s">
        <v>194</v>
      </c>
      <c r="E97" t="s">
        <v>222</v>
      </c>
      <c r="F97" t="s">
        <v>223</v>
      </c>
      <c r="G97" t="s">
        <v>190</v>
      </c>
      <c r="H97" t="s">
        <v>741</v>
      </c>
      <c r="I97" t="s">
        <v>742</v>
      </c>
      <c r="J97" t="s">
        <v>743</v>
      </c>
      <c r="K97" t="s">
        <v>744</v>
      </c>
      <c r="L97">
        <v>549970</v>
      </c>
      <c r="M97">
        <v>191426</v>
      </c>
      <c r="N97">
        <v>51.601711999999999</v>
      </c>
      <c r="O97">
        <v>0.16403546999999999</v>
      </c>
    </row>
    <row r="98" spans="1:15" x14ac:dyDescent="0.25">
      <c r="A98" t="s">
        <v>328</v>
      </c>
      <c r="B98" t="s">
        <v>329</v>
      </c>
      <c r="C98" t="s">
        <v>193</v>
      </c>
      <c r="D98" t="s">
        <v>194</v>
      </c>
      <c r="E98" t="s">
        <v>222</v>
      </c>
      <c r="F98" t="s">
        <v>223</v>
      </c>
      <c r="G98" t="s">
        <v>190</v>
      </c>
      <c r="H98" t="s">
        <v>745</v>
      </c>
      <c r="I98" t="s">
        <v>742</v>
      </c>
      <c r="J98" t="s">
        <v>746</v>
      </c>
      <c r="K98" t="s">
        <v>747</v>
      </c>
      <c r="L98">
        <v>550027</v>
      </c>
      <c r="M98">
        <v>191251</v>
      </c>
      <c r="N98">
        <v>51.600124000000001</v>
      </c>
      <c r="O98">
        <v>0.16478307</v>
      </c>
    </row>
    <row r="99" spans="1:15" x14ac:dyDescent="0.25">
      <c r="A99" t="s">
        <v>330</v>
      </c>
      <c r="B99" t="s">
        <v>331</v>
      </c>
      <c r="C99" t="s">
        <v>193</v>
      </c>
      <c r="D99" t="s">
        <v>194</v>
      </c>
      <c r="E99" t="s">
        <v>222</v>
      </c>
      <c r="F99" t="s">
        <v>223</v>
      </c>
      <c r="G99" t="s">
        <v>190</v>
      </c>
      <c r="H99" t="s">
        <v>748</v>
      </c>
      <c r="I99" t="s">
        <v>685</v>
      </c>
      <c r="J99" t="s">
        <v>749</v>
      </c>
      <c r="K99" t="s">
        <v>750</v>
      </c>
      <c r="L99">
        <v>550077</v>
      </c>
      <c r="M99">
        <v>189338</v>
      </c>
      <c r="N99">
        <v>51.582923000000001</v>
      </c>
      <c r="O99">
        <v>0.16468706999999999</v>
      </c>
    </row>
    <row r="100" spans="1:15" x14ac:dyDescent="0.25">
      <c r="A100" t="s">
        <v>332</v>
      </c>
      <c r="B100" t="s">
        <v>333</v>
      </c>
      <c r="C100" t="s">
        <v>193</v>
      </c>
      <c r="D100" t="s">
        <v>194</v>
      </c>
      <c r="E100" t="s">
        <v>226</v>
      </c>
      <c r="F100" t="s">
        <v>227</v>
      </c>
      <c r="G100" t="s">
        <v>190</v>
      </c>
      <c r="H100" t="s">
        <v>703</v>
      </c>
      <c r="I100" t="s">
        <v>700</v>
      </c>
      <c r="J100" t="s">
        <v>704</v>
      </c>
      <c r="K100" t="s">
        <v>705</v>
      </c>
      <c r="L100">
        <v>553895</v>
      </c>
      <c r="M100">
        <v>187670</v>
      </c>
      <c r="N100">
        <v>51.566907999999998</v>
      </c>
      <c r="O100">
        <v>0.21901872</v>
      </c>
    </row>
    <row r="101" spans="1:15" x14ac:dyDescent="0.25">
      <c r="A101" t="s">
        <v>334</v>
      </c>
      <c r="B101" t="s">
        <v>335</v>
      </c>
      <c r="C101" t="s">
        <v>193</v>
      </c>
      <c r="D101" t="s">
        <v>194</v>
      </c>
      <c r="E101" t="s">
        <v>226</v>
      </c>
      <c r="F101" t="s">
        <v>227</v>
      </c>
      <c r="G101" t="s">
        <v>190</v>
      </c>
      <c r="H101" t="s">
        <v>751</v>
      </c>
      <c r="I101" t="s">
        <v>700</v>
      </c>
      <c r="J101" t="s">
        <v>752</v>
      </c>
      <c r="K101" t="s">
        <v>753</v>
      </c>
      <c r="L101">
        <v>553941</v>
      </c>
      <c r="M101">
        <v>186488</v>
      </c>
      <c r="N101">
        <v>51.556274999999999</v>
      </c>
      <c r="O101">
        <v>0.21916472000000001</v>
      </c>
    </row>
    <row r="102" spans="1:15" x14ac:dyDescent="0.25">
      <c r="A102" t="s">
        <v>336</v>
      </c>
      <c r="B102" t="s">
        <v>337</v>
      </c>
      <c r="C102" t="s">
        <v>193</v>
      </c>
      <c r="D102" t="s">
        <v>194</v>
      </c>
      <c r="E102" t="s">
        <v>226</v>
      </c>
      <c r="F102" t="s">
        <v>227</v>
      </c>
      <c r="G102" t="s">
        <v>190</v>
      </c>
      <c r="H102" t="s">
        <v>754</v>
      </c>
      <c r="I102" t="s">
        <v>755</v>
      </c>
      <c r="J102" t="s">
        <v>756</v>
      </c>
      <c r="K102" t="s">
        <v>757</v>
      </c>
      <c r="L102">
        <v>555913</v>
      </c>
      <c r="M102">
        <v>185795</v>
      </c>
      <c r="N102">
        <v>51.549508000000003</v>
      </c>
      <c r="O102">
        <v>0.24727998000000001</v>
      </c>
    </row>
    <row r="103" spans="1:15" x14ac:dyDescent="0.25">
      <c r="A103" t="s">
        <v>338</v>
      </c>
      <c r="B103" t="s">
        <v>339</v>
      </c>
      <c r="C103" t="s">
        <v>193</v>
      </c>
      <c r="D103" t="s">
        <v>194</v>
      </c>
      <c r="E103" t="s">
        <v>226</v>
      </c>
      <c r="F103" t="s">
        <v>227</v>
      </c>
      <c r="G103" t="s">
        <v>190</v>
      </c>
      <c r="H103" t="s">
        <v>758</v>
      </c>
      <c r="I103" t="s">
        <v>759</v>
      </c>
      <c r="J103" t="s">
        <v>760</v>
      </c>
      <c r="K103" t="s">
        <v>761</v>
      </c>
      <c r="L103">
        <v>551980</v>
      </c>
      <c r="M103">
        <v>186056</v>
      </c>
      <c r="N103">
        <v>51.552925000000002</v>
      </c>
      <c r="O103">
        <v>0.19071367</v>
      </c>
    </row>
    <row r="104" spans="1:15" x14ac:dyDescent="0.25">
      <c r="A104" t="s">
        <v>340</v>
      </c>
      <c r="B104" t="s">
        <v>762</v>
      </c>
      <c r="C104" t="s">
        <v>193</v>
      </c>
      <c r="D104" t="s">
        <v>194</v>
      </c>
      <c r="E104" t="s">
        <v>226</v>
      </c>
      <c r="F104" t="s">
        <v>227</v>
      </c>
      <c r="G104" t="s">
        <v>190</v>
      </c>
      <c r="H104" t="s">
        <v>763</v>
      </c>
      <c r="I104" t="s">
        <v>759</v>
      </c>
      <c r="J104" t="s">
        <v>764</v>
      </c>
      <c r="K104" t="s">
        <v>765</v>
      </c>
      <c r="L104">
        <v>552375</v>
      </c>
      <c r="M104">
        <v>185087</v>
      </c>
      <c r="N104">
        <v>51.544113000000003</v>
      </c>
      <c r="O104">
        <v>0.19598719000000001</v>
      </c>
    </row>
    <row r="105" spans="1:15" x14ac:dyDescent="0.25">
      <c r="A105" t="s">
        <v>342</v>
      </c>
      <c r="B105" t="s">
        <v>343</v>
      </c>
      <c r="C105" t="s">
        <v>193</v>
      </c>
      <c r="D105" t="s">
        <v>194</v>
      </c>
      <c r="E105" t="s">
        <v>226</v>
      </c>
      <c r="F105" t="s">
        <v>227</v>
      </c>
      <c r="G105" t="s">
        <v>190</v>
      </c>
      <c r="H105" t="s">
        <v>766</v>
      </c>
      <c r="I105" t="s">
        <v>759</v>
      </c>
      <c r="J105" t="s">
        <v>767</v>
      </c>
      <c r="K105" t="s">
        <v>768</v>
      </c>
      <c r="L105">
        <v>552924</v>
      </c>
      <c r="M105">
        <v>185456</v>
      </c>
      <c r="N105">
        <v>51.547280000000001</v>
      </c>
      <c r="O105">
        <v>0.20405819</v>
      </c>
    </row>
    <row r="106" spans="1:15" x14ac:dyDescent="0.25">
      <c r="A106" t="s">
        <v>344</v>
      </c>
      <c r="B106" t="s">
        <v>345</v>
      </c>
      <c r="C106" t="s">
        <v>193</v>
      </c>
      <c r="D106" t="s">
        <v>194</v>
      </c>
      <c r="E106" t="s">
        <v>226</v>
      </c>
      <c r="F106" t="s">
        <v>227</v>
      </c>
      <c r="G106" t="s">
        <v>190</v>
      </c>
      <c r="H106" t="s">
        <v>769</v>
      </c>
      <c r="I106" t="s">
        <v>700</v>
      </c>
      <c r="J106" t="s">
        <v>770</v>
      </c>
      <c r="K106" t="s">
        <v>771</v>
      </c>
      <c r="L106">
        <v>552722</v>
      </c>
      <c r="M106">
        <v>184935</v>
      </c>
      <c r="N106">
        <v>51.542653000000001</v>
      </c>
      <c r="O106">
        <v>0.20092135999999999</v>
      </c>
    </row>
    <row r="107" spans="1:15" x14ac:dyDescent="0.25">
      <c r="A107" t="s">
        <v>346</v>
      </c>
      <c r="B107" t="s">
        <v>347</v>
      </c>
      <c r="C107" t="s">
        <v>193</v>
      </c>
      <c r="D107" t="s">
        <v>194</v>
      </c>
      <c r="E107" t="s">
        <v>226</v>
      </c>
      <c r="F107" t="s">
        <v>227</v>
      </c>
      <c r="G107" t="s">
        <v>190</v>
      </c>
      <c r="H107" t="s">
        <v>772</v>
      </c>
      <c r="I107" t="s">
        <v>773</v>
      </c>
      <c r="J107" t="s">
        <v>774</v>
      </c>
      <c r="K107" t="s">
        <v>775</v>
      </c>
      <c r="L107">
        <v>551752</v>
      </c>
      <c r="M107">
        <v>183712</v>
      </c>
      <c r="N107">
        <v>51.531925999999999</v>
      </c>
      <c r="O107">
        <v>0.18641779999999999</v>
      </c>
    </row>
    <row r="108" spans="1:15" x14ac:dyDescent="0.25">
      <c r="A108" t="s">
        <v>348</v>
      </c>
      <c r="B108" t="s">
        <v>349</v>
      </c>
      <c r="C108" t="s">
        <v>193</v>
      </c>
      <c r="D108" t="s">
        <v>194</v>
      </c>
      <c r="E108" t="s">
        <v>226</v>
      </c>
      <c r="F108" t="s">
        <v>227</v>
      </c>
      <c r="G108" t="s">
        <v>190</v>
      </c>
      <c r="H108" t="s">
        <v>776</v>
      </c>
      <c r="I108" t="s">
        <v>773</v>
      </c>
      <c r="J108" t="s">
        <v>777</v>
      </c>
      <c r="K108" t="s">
        <v>778</v>
      </c>
      <c r="L108">
        <v>552533</v>
      </c>
      <c r="M108">
        <v>182337</v>
      </c>
      <c r="N108">
        <v>51.519362000000001</v>
      </c>
      <c r="O108">
        <v>0.19707374999999999</v>
      </c>
    </row>
    <row r="109" spans="1:15" x14ac:dyDescent="0.25">
      <c r="A109" t="s">
        <v>350</v>
      </c>
      <c r="B109" t="s">
        <v>351</v>
      </c>
      <c r="C109" t="s">
        <v>193</v>
      </c>
      <c r="D109" t="s">
        <v>194</v>
      </c>
      <c r="E109" t="s">
        <v>226</v>
      </c>
      <c r="F109" t="s">
        <v>227</v>
      </c>
      <c r="G109" t="s">
        <v>190</v>
      </c>
      <c r="H109" t="s">
        <v>779</v>
      </c>
      <c r="I109" t="s">
        <v>773</v>
      </c>
      <c r="J109" t="s">
        <v>780</v>
      </c>
      <c r="K109" t="s">
        <v>781</v>
      </c>
      <c r="L109">
        <v>553679</v>
      </c>
      <c r="M109">
        <v>183242</v>
      </c>
      <c r="N109">
        <v>51.527183000000001</v>
      </c>
      <c r="O109">
        <v>0.21397231999999999</v>
      </c>
    </row>
    <row r="110" spans="1:15" x14ac:dyDescent="0.25">
      <c r="A110" t="s">
        <v>352</v>
      </c>
      <c r="B110" t="s">
        <v>353</v>
      </c>
      <c r="C110" t="s">
        <v>193</v>
      </c>
      <c r="D110" t="s">
        <v>194</v>
      </c>
      <c r="E110" t="s">
        <v>226</v>
      </c>
      <c r="F110" t="s">
        <v>227</v>
      </c>
      <c r="G110" t="s">
        <v>190</v>
      </c>
      <c r="H110" t="s">
        <v>782</v>
      </c>
      <c r="I110" t="s">
        <v>783</v>
      </c>
      <c r="J110" t="s">
        <v>784</v>
      </c>
      <c r="K110" t="s">
        <v>785</v>
      </c>
      <c r="L110">
        <v>553703</v>
      </c>
      <c r="M110">
        <v>182663</v>
      </c>
      <c r="N110">
        <v>51.521974</v>
      </c>
      <c r="O110">
        <v>0.21406560999999999</v>
      </c>
    </row>
    <row r="111" spans="1:15" x14ac:dyDescent="0.25">
      <c r="A111" t="s">
        <v>354</v>
      </c>
      <c r="B111" t="s">
        <v>355</v>
      </c>
      <c r="C111" t="s">
        <v>193</v>
      </c>
      <c r="D111" t="s">
        <v>194</v>
      </c>
      <c r="E111" t="s">
        <v>226</v>
      </c>
      <c r="F111" t="s">
        <v>227</v>
      </c>
      <c r="G111" t="s">
        <v>190</v>
      </c>
      <c r="H111" t="s">
        <v>786</v>
      </c>
      <c r="I111" t="s">
        <v>787</v>
      </c>
      <c r="J111" t="s">
        <v>788</v>
      </c>
      <c r="K111" t="s">
        <v>789</v>
      </c>
      <c r="L111">
        <v>557095</v>
      </c>
      <c r="M111">
        <v>187988</v>
      </c>
      <c r="N111">
        <v>51.568883</v>
      </c>
      <c r="O111">
        <v>0.26529226</v>
      </c>
    </row>
    <row r="112" spans="1:15" x14ac:dyDescent="0.25">
      <c r="A112" t="s">
        <v>356</v>
      </c>
      <c r="B112" t="s">
        <v>357</v>
      </c>
      <c r="C112" t="s">
        <v>193</v>
      </c>
      <c r="D112" t="s">
        <v>194</v>
      </c>
      <c r="E112" t="s">
        <v>226</v>
      </c>
      <c r="F112" t="s">
        <v>227</v>
      </c>
      <c r="G112" t="s">
        <v>190</v>
      </c>
      <c r="H112" t="s">
        <v>790</v>
      </c>
      <c r="I112" t="s">
        <v>787</v>
      </c>
      <c r="J112" t="s">
        <v>791</v>
      </c>
      <c r="K112" t="s">
        <v>792</v>
      </c>
      <c r="L112">
        <v>556984</v>
      </c>
      <c r="M112">
        <v>187288</v>
      </c>
      <c r="N112">
        <v>51.562624999999997</v>
      </c>
      <c r="O112">
        <v>0.26337961999999998</v>
      </c>
    </row>
    <row r="113" spans="1:15" x14ac:dyDescent="0.25">
      <c r="A113" t="s">
        <v>358</v>
      </c>
      <c r="B113" t="s">
        <v>359</v>
      </c>
      <c r="C113" t="s">
        <v>193</v>
      </c>
      <c r="D113" t="s">
        <v>194</v>
      </c>
      <c r="E113" t="s">
        <v>226</v>
      </c>
      <c r="F113" t="s">
        <v>227</v>
      </c>
      <c r="G113" t="s">
        <v>190</v>
      </c>
      <c r="H113" t="s">
        <v>793</v>
      </c>
      <c r="I113" t="s">
        <v>755</v>
      </c>
      <c r="J113" t="s">
        <v>794</v>
      </c>
      <c r="K113" t="s">
        <v>795</v>
      </c>
      <c r="L113">
        <v>556440</v>
      </c>
      <c r="M113">
        <v>186625</v>
      </c>
      <c r="N113">
        <v>51.556818999999997</v>
      </c>
      <c r="O113">
        <v>0.25524323999999998</v>
      </c>
    </row>
    <row r="114" spans="1:15" x14ac:dyDescent="0.25">
      <c r="A114" t="s">
        <v>360</v>
      </c>
      <c r="B114" t="s">
        <v>361</v>
      </c>
      <c r="C114" t="s">
        <v>193</v>
      </c>
      <c r="D114" t="s">
        <v>194</v>
      </c>
      <c r="E114" t="s">
        <v>226</v>
      </c>
      <c r="F114" t="s">
        <v>227</v>
      </c>
      <c r="G114" t="s">
        <v>190</v>
      </c>
      <c r="H114" t="s">
        <v>796</v>
      </c>
      <c r="I114" t="s">
        <v>755</v>
      </c>
      <c r="J114" t="s">
        <v>797</v>
      </c>
      <c r="K114" t="s">
        <v>798</v>
      </c>
      <c r="L114">
        <v>555046</v>
      </c>
      <c r="M114">
        <v>186819</v>
      </c>
      <c r="N114">
        <v>51.558947000000003</v>
      </c>
      <c r="O114">
        <v>0.23523689</v>
      </c>
    </row>
    <row r="115" spans="1:15" x14ac:dyDescent="0.25">
      <c r="A115" t="s">
        <v>362</v>
      </c>
      <c r="B115" t="s">
        <v>799</v>
      </c>
      <c r="C115" t="s">
        <v>193</v>
      </c>
      <c r="D115" t="s">
        <v>194</v>
      </c>
      <c r="E115" t="s">
        <v>226</v>
      </c>
      <c r="F115" t="s">
        <v>227</v>
      </c>
      <c r="G115" t="s">
        <v>265</v>
      </c>
      <c r="H115" t="s">
        <v>800</v>
      </c>
      <c r="I115" t="s">
        <v>700</v>
      </c>
      <c r="J115" t="s">
        <v>801</v>
      </c>
      <c r="K115" t="s">
        <v>802</v>
      </c>
      <c r="L115">
        <v>554586</v>
      </c>
      <c r="M115">
        <v>187037</v>
      </c>
      <c r="N115">
        <v>51.561031999999997</v>
      </c>
      <c r="O115">
        <v>0.22870229</v>
      </c>
    </row>
    <row r="116" spans="1:15" x14ac:dyDescent="0.25">
      <c r="A116" t="s">
        <v>803</v>
      </c>
      <c r="B116" t="s">
        <v>804</v>
      </c>
      <c r="C116" t="s">
        <v>805</v>
      </c>
      <c r="D116" t="s">
        <v>806</v>
      </c>
      <c r="E116" t="s">
        <v>807</v>
      </c>
      <c r="F116" t="s">
        <v>808</v>
      </c>
      <c r="G116" t="s">
        <v>190</v>
      </c>
      <c r="H116" t="s">
        <v>809</v>
      </c>
      <c r="J116" t="s">
        <v>810</v>
      </c>
      <c r="K116" t="s">
        <v>811</v>
      </c>
      <c r="L116">
        <v>540635</v>
      </c>
      <c r="M116">
        <v>181244</v>
      </c>
      <c r="N116">
        <v>51.512625</v>
      </c>
      <c r="O116">
        <v>2.5271616E-2</v>
      </c>
    </row>
    <row r="117" spans="1:15" x14ac:dyDescent="0.25">
      <c r="A117" t="s">
        <v>812</v>
      </c>
      <c r="B117" t="s">
        <v>813</v>
      </c>
      <c r="C117" t="s">
        <v>805</v>
      </c>
      <c r="D117" t="s">
        <v>806</v>
      </c>
      <c r="E117" t="s">
        <v>807</v>
      </c>
      <c r="F117" t="s">
        <v>808</v>
      </c>
      <c r="G117" t="s">
        <v>190</v>
      </c>
      <c r="H117" t="s">
        <v>814</v>
      </c>
      <c r="J117" t="s">
        <v>815</v>
      </c>
      <c r="K117" t="s">
        <v>816</v>
      </c>
      <c r="L117">
        <v>539825</v>
      </c>
      <c r="M117">
        <v>181135</v>
      </c>
      <c r="N117">
        <v>51.511847000000003</v>
      </c>
      <c r="O117">
        <v>1.3563443E-2</v>
      </c>
    </row>
    <row r="118" spans="1:15" x14ac:dyDescent="0.25">
      <c r="A118" t="s">
        <v>817</v>
      </c>
      <c r="B118" t="s">
        <v>818</v>
      </c>
      <c r="C118" t="s">
        <v>805</v>
      </c>
      <c r="D118" t="s">
        <v>806</v>
      </c>
      <c r="E118" t="s">
        <v>807</v>
      </c>
      <c r="F118" t="s">
        <v>808</v>
      </c>
      <c r="G118" t="s">
        <v>190</v>
      </c>
      <c r="H118" t="s">
        <v>819</v>
      </c>
      <c r="J118" t="s">
        <v>820</v>
      </c>
      <c r="K118" t="s">
        <v>821</v>
      </c>
      <c r="L118">
        <v>540666</v>
      </c>
      <c r="M118">
        <v>182033</v>
      </c>
      <c r="N118">
        <v>51.519706999999997</v>
      </c>
      <c r="O118">
        <v>2.6032652E-2</v>
      </c>
    </row>
    <row r="119" spans="1:15" x14ac:dyDescent="0.25">
      <c r="A119" t="s">
        <v>822</v>
      </c>
      <c r="B119" t="s">
        <v>823</v>
      </c>
      <c r="C119" t="s">
        <v>805</v>
      </c>
      <c r="D119" t="s">
        <v>806</v>
      </c>
      <c r="E119" t="s">
        <v>807</v>
      </c>
      <c r="F119" t="s">
        <v>808</v>
      </c>
      <c r="G119" t="s">
        <v>190</v>
      </c>
      <c r="H119" t="s">
        <v>824</v>
      </c>
      <c r="J119" t="s">
        <v>825</v>
      </c>
      <c r="K119" t="s">
        <v>826</v>
      </c>
      <c r="L119">
        <v>541109</v>
      </c>
      <c r="M119">
        <v>182327</v>
      </c>
      <c r="N119">
        <v>51.522238999999999</v>
      </c>
      <c r="O119">
        <v>3.2530946999999998E-2</v>
      </c>
    </row>
    <row r="120" spans="1:15" x14ac:dyDescent="0.25">
      <c r="A120" t="s">
        <v>827</v>
      </c>
      <c r="B120" t="s">
        <v>828</v>
      </c>
      <c r="C120" t="s">
        <v>805</v>
      </c>
      <c r="D120" t="s">
        <v>806</v>
      </c>
      <c r="E120" t="s">
        <v>807</v>
      </c>
      <c r="F120" t="s">
        <v>808</v>
      </c>
      <c r="G120" t="s">
        <v>190</v>
      </c>
      <c r="H120" t="s">
        <v>829</v>
      </c>
      <c r="J120" t="s">
        <v>830</v>
      </c>
      <c r="K120" t="s">
        <v>831</v>
      </c>
      <c r="L120">
        <v>539602</v>
      </c>
      <c r="M120">
        <v>182012</v>
      </c>
      <c r="N120">
        <v>51.519781999999999</v>
      </c>
      <c r="O120">
        <v>1.0699055000000001E-2</v>
      </c>
    </row>
    <row r="121" spans="1:15" x14ac:dyDescent="0.25">
      <c r="A121" t="s">
        <v>832</v>
      </c>
      <c r="B121" t="s">
        <v>833</v>
      </c>
      <c r="C121" t="s">
        <v>805</v>
      </c>
      <c r="D121" t="s">
        <v>806</v>
      </c>
      <c r="E121" t="s">
        <v>834</v>
      </c>
      <c r="F121" t="s">
        <v>835</v>
      </c>
      <c r="G121" t="s">
        <v>190</v>
      </c>
      <c r="H121" t="s">
        <v>836</v>
      </c>
      <c r="J121" t="s">
        <v>837</v>
      </c>
      <c r="K121" t="s">
        <v>838</v>
      </c>
      <c r="L121">
        <v>543258</v>
      </c>
      <c r="M121">
        <v>180969</v>
      </c>
      <c r="N121">
        <v>51.509495999999999</v>
      </c>
      <c r="O121">
        <v>6.2933420000000004E-2</v>
      </c>
    </row>
    <row r="122" spans="1:15" x14ac:dyDescent="0.25">
      <c r="A122" t="s">
        <v>839</v>
      </c>
      <c r="B122" t="s">
        <v>840</v>
      </c>
      <c r="C122" t="s">
        <v>805</v>
      </c>
      <c r="D122" t="s">
        <v>806</v>
      </c>
      <c r="E122" t="s">
        <v>834</v>
      </c>
      <c r="F122" t="s">
        <v>835</v>
      </c>
      <c r="G122" t="s">
        <v>190</v>
      </c>
      <c r="H122" t="s">
        <v>841</v>
      </c>
      <c r="J122" t="s">
        <v>842</v>
      </c>
      <c r="K122" t="s">
        <v>843</v>
      </c>
      <c r="L122">
        <v>542787</v>
      </c>
      <c r="M122">
        <v>181629</v>
      </c>
      <c r="N122">
        <v>51.515546000000001</v>
      </c>
      <c r="O122">
        <v>5.6418168999999997E-2</v>
      </c>
    </row>
    <row r="123" spans="1:15" x14ac:dyDescent="0.25">
      <c r="A123" t="s">
        <v>844</v>
      </c>
      <c r="B123" t="s">
        <v>845</v>
      </c>
      <c r="C123" t="s">
        <v>805</v>
      </c>
      <c r="D123" t="s">
        <v>806</v>
      </c>
      <c r="E123" t="s">
        <v>834</v>
      </c>
      <c r="F123" t="s">
        <v>835</v>
      </c>
      <c r="G123" t="s">
        <v>190</v>
      </c>
      <c r="H123" t="s">
        <v>846</v>
      </c>
      <c r="J123" t="s">
        <v>847</v>
      </c>
      <c r="K123" t="s">
        <v>848</v>
      </c>
      <c r="L123">
        <v>542593</v>
      </c>
      <c r="M123">
        <v>180059</v>
      </c>
      <c r="N123">
        <v>51.501486999999997</v>
      </c>
      <c r="O123">
        <v>5.2989908000000002E-2</v>
      </c>
    </row>
    <row r="124" spans="1:15" x14ac:dyDescent="0.25">
      <c r="A124" t="s">
        <v>849</v>
      </c>
      <c r="B124" t="s">
        <v>850</v>
      </c>
      <c r="C124" t="s">
        <v>805</v>
      </c>
      <c r="D124" t="s">
        <v>806</v>
      </c>
      <c r="E124" t="s">
        <v>851</v>
      </c>
      <c r="F124" t="s">
        <v>852</v>
      </c>
      <c r="G124" t="s">
        <v>190</v>
      </c>
      <c r="H124" t="s">
        <v>853</v>
      </c>
      <c r="J124" t="s">
        <v>854</v>
      </c>
      <c r="K124" t="s">
        <v>855</v>
      </c>
      <c r="L124">
        <v>541930</v>
      </c>
      <c r="M124">
        <v>183350</v>
      </c>
      <c r="N124">
        <v>51.531225999999997</v>
      </c>
      <c r="O124">
        <v>4.4768458999999997E-2</v>
      </c>
    </row>
    <row r="125" spans="1:15" x14ac:dyDescent="0.25">
      <c r="A125" t="s">
        <v>856</v>
      </c>
      <c r="B125" t="s">
        <v>857</v>
      </c>
      <c r="C125" t="s">
        <v>805</v>
      </c>
      <c r="D125" t="s">
        <v>806</v>
      </c>
      <c r="E125" t="s">
        <v>851</v>
      </c>
      <c r="F125" t="s">
        <v>852</v>
      </c>
      <c r="G125" t="s">
        <v>190</v>
      </c>
      <c r="H125" t="s">
        <v>858</v>
      </c>
      <c r="J125" t="s">
        <v>859</v>
      </c>
      <c r="K125" t="s">
        <v>860</v>
      </c>
      <c r="L125">
        <v>541405</v>
      </c>
      <c r="M125">
        <v>183360</v>
      </c>
      <c r="N125">
        <v>51.531447</v>
      </c>
      <c r="O125">
        <v>3.7208861000000003E-2</v>
      </c>
    </row>
    <row r="126" spans="1:15" x14ac:dyDescent="0.25">
      <c r="A126" t="s">
        <v>861</v>
      </c>
      <c r="B126" t="s">
        <v>862</v>
      </c>
      <c r="C126" t="s">
        <v>805</v>
      </c>
      <c r="D126" t="s">
        <v>806</v>
      </c>
      <c r="E126" t="s">
        <v>851</v>
      </c>
      <c r="F126" t="s">
        <v>852</v>
      </c>
      <c r="G126" t="s">
        <v>190</v>
      </c>
      <c r="H126" t="s">
        <v>863</v>
      </c>
      <c r="J126" t="s">
        <v>864</v>
      </c>
      <c r="K126" t="s">
        <v>865</v>
      </c>
      <c r="L126">
        <v>542477</v>
      </c>
      <c r="M126">
        <v>183507</v>
      </c>
      <c r="N126">
        <v>51.532499000000001</v>
      </c>
      <c r="O126">
        <v>5.2712424000000001E-2</v>
      </c>
    </row>
    <row r="127" spans="1:15" x14ac:dyDescent="0.25">
      <c r="A127" t="s">
        <v>866</v>
      </c>
      <c r="B127" t="s">
        <v>867</v>
      </c>
      <c r="C127" t="s">
        <v>805</v>
      </c>
      <c r="D127" t="s">
        <v>806</v>
      </c>
      <c r="E127" t="s">
        <v>851</v>
      </c>
      <c r="F127" t="s">
        <v>852</v>
      </c>
      <c r="G127" t="s">
        <v>190</v>
      </c>
      <c r="H127" t="s">
        <v>868</v>
      </c>
      <c r="J127" t="s">
        <v>869</v>
      </c>
      <c r="K127" t="s">
        <v>870</v>
      </c>
      <c r="L127">
        <v>542814</v>
      </c>
      <c r="M127">
        <v>183350</v>
      </c>
      <c r="N127">
        <v>51.531002999999998</v>
      </c>
      <c r="O127">
        <v>5.7504007000000003E-2</v>
      </c>
    </row>
    <row r="128" spans="1:15" x14ac:dyDescent="0.25">
      <c r="A128" t="s">
        <v>871</v>
      </c>
      <c r="B128" t="s">
        <v>872</v>
      </c>
      <c r="C128" t="s">
        <v>805</v>
      </c>
      <c r="D128" t="s">
        <v>806</v>
      </c>
      <c r="E128" t="s">
        <v>851</v>
      </c>
      <c r="F128" t="s">
        <v>852</v>
      </c>
      <c r="G128" t="s">
        <v>190</v>
      </c>
      <c r="H128" t="s">
        <v>873</v>
      </c>
      <c r="J128" t="s">
        <v>874</v>
      </c>
      <c r="K128" t="s">
        <v>875</v>
      </c>
      <c r="L128">
        <v>540757</v>
      </c>
      <c r="M128">
        <v>182646</v>
      </c>
      <c r="N128">
        <v>51.525193000000002</v>
      </c>
      <c r="O128">
        <v>2.7588027000000001E-2</v>
      </c>
    </row>
    <row r="129" spans="1:15" x14ac:dyDescent="0.25">
      <c r="A129" t="s">
        <v>876</v>
      </c>
      <c r="B129" t="s">
        <v>877</v>
      </c>
      <c r="C129" t="s">
        <v>805</v>
      </c>
      <c r="D129" t="s">
        <v>806</v>
      </c>
      <c r="E129" t="s">
        <v>851</v>
      </c>
      <c r="F129" t="s">
        <v>852</v>
      </c>
      <c r="G129" t="s">
        <v>190</v>
      </c>
      <c r="H129" t="s">
        <v>878</v>
      </c>
      <c r="J129" t="s">
        <v>879</v>
      </c>
      <c r="K129" t="s">
        <v>880</v>
      </c>
      <c r="L129">
        <v>540253</v>
      </c>
      <c r="M129">
        <v>183419</v>
      </c>
      <c r="N129">
        <v>51.532263999999998</v>
      </c>
      <c r="O129">
        <v>2.0635384999999999E-2</v>
      </c>
    </row>
    <row r="130" spans="1:15" x14ac:dyDescent="0.25">
      <c r="A130" t="s">
        <v>881</v>
      </c>
      <c r="B130" t="s">
        <v>882</v>
      </c>
      <c r="C130" t="s">
        <v>805</v>
      </c>
      <c r="D130" t="s">
        <v>806</v>
      </c>
      <c r="E130" t="s">
        <v>851</v>
      </c>
      <c r="F130" t="s">
        <v>852</v>
      </c>
      <c r="G130" t="s">
        <v>190</v>
      </c>
      <c r="H130" t="s">
        <v>853</v>
      </c>
      <c r="J130" t="s">
        <v>854</v>
      </c>
      <c r="K130" t="s">
        <v>855</v>
      </c>
      <c r="L130">
        <v>541930</v>
      </c>
      <c r="M130">
        <v>183350</v>
      </c>
      <c r="N130">
        <v>51.531225999999997</v>
      </c>
      <c r="O130">
        <v>4.4768458999999997E-2</v>
      </c>
    </row>
    <row r="131" spans="1:15" x14ac:dyDescent="0.25">
      <c r="A131" t="s">
        <v>883</v>
      </c>
      <c r="B131" t="s">
        <v>884</v>
      </c>
      <c r="C131" t="s">
        <v>805</v>
      </c>
      <c r="D131" t="s">
        <v>806</v>
      </c>
      <c r="E131" t="s">
        <v>885</v>
      </c>
      <c r="F131" t="s">
        <v>886</v>
      </c>
      <c r="G131" t="s">
        <v>190</v>
      </c>
      <c r="H131" t="s">
        <v>887</v>
      </c>
      <c r="J131" t="s">
        <v>888</v>
      </c>
      <c r="K131" t="s">
        <v>889</v>
      </c>
      <c r="L131">
        <v>540684</v>
      </c>
      <c r="M131">
        <v>182946</v>
      </c>
      <c r="N131">
        <v>51.527906999999999</v>
      </c>
      <c r="O131">
        <v>2.6656164E-2</v>
      </c>
    </row>
    <row r="132" spans="1:15" x14ac:dyDescent="0.25">
      <c r="A132" t="s">
        <v>890</v>
      </c>
      <c r="B132" t="s">
        <v>891</v>
      </c>
      <c r="C132" t="s">
        <v>805</v>
      </c>
      <c r="D132" t="s">
        <v>806</v>
      </c>
      <c r="E132" t="s">
        <v>885</v>
      </c>
      <c r="F132" t="s">
        <v>886</v>
      </c>
      <c r="G132" t="s">
        <v>190</v>
      </c>
      <c r="H132" t="s">
        <v>892</v>
      </c>
      <c r="J132" t="s">
        <v>893</v>
      </c>
      <c r="K132" t="s">
        <v>894</v>
      </c>
      <c r="L132">
        <v>540488</v>
      </c>
      <c r="M132">
        <v>182808</v>
      </c>
      <c r="N132">
        <v>51.526716</v>
      </c>
      <c r="O132">
        <v>2.3777605E-2</v>
      </c>
    </row>
    <row r="133" spans="1:15" x14ac:dyDescent="0.25">
      <c r="A133" t="s">
        <v>895</v>
      </c>
      <c r="B133" t="s">
        <v>896</v>
      </c>
      <c r="C133" t="s">
        <v>805</v>
      </c>
      <c r="D133" t="s">
        <v>806</v>
      </c>
      <c r="E133" t="s">
        <v>885</v>
      </c>
      <c r="F133" t="s">
        <v>886</v>
      </c>
      <c r="G133" t="s">
        <v>190</v>
      </c>
      <c r="J133" t="s">
        <v>897</v>
      </c>
      <c r="K133" t="s">
        <v>898</v>
      </c>
      <c r="L133">
        <v>540943</v>
      </c>
      <c r="M133">
        <v>183883</v>
      </c>
      <c r="N133">
        <v>51.536262000000001</v>
      </c>
      <c r="O133">
        <v>3.0761987000000001E-2</v>
      </c>
    </row>
    <row r="134" spans="1:15" x14ac:dyDescent="0.25">
      <c r="A134" t="s">
        <v>899</v>
      </c>
      <c r="B134" t="s">
        <v>900</v>
      </c>
      <c r="C134" t="s">
        <v>805</v>
      </c>
      <c r="D134" t="s">
        <v>806</v>
      </c>
      <c r="E134" t="s">
        <v>885</v>
      </c>
      <c r="F134" t="s">
        <v>886</v>
      </c>
      <c r="G134" t="s">
        <v>190</v>
      </c>
      <c r="H134" t="s">
        <v>901</v>
      </c>
      <c r="J134" t="s">
        <v>902</v>
      </c>
      <c r="K134" t="s">
        <v>903</v>
      </c>
      <c r="L134">
        <v>538568</v>
      </c>
      <c r="M134">
        <v>183938</v>
      </c>
      <c r="N134">
        <v>51.537343999999997</v>
      </c>
      <c r="O134">
        <v>-3.4372387999999999E-3</v>
      </c>
    </row>
    <row r="135" spans="1:15" x14ac:dyDescent="0.25">
      <c r="A135" t="s">
        <v>904</v>
      </c>
      <c r="B135" t="s">
        <v>905</v>
      </c>
      <c r="C135" t="s">
        <v>805</v>
      </c>
      <c r="D135" t="s">
        <v>806</v>
      </c>
      <c r="E135" t="s">
        <v>906</v>
      </c>
      <c r="F135" t="s">
        <v>907</v>
      </c>
      <c r="G135" t="s">
        <v>190</v>
      </c>
      <c r="H135" t="s">
        <v>908</v>
      </c>
      <c r="J135" t="s">
        <v>909</v>
      </c>
      <c r="K135" t="s">
        <v>910</v>
      </c>
      <c r="L135">
        <v>542142</v>
      </c>
      <c r="M135">
        <v>185378</v>
      </c>
      <c r="N135">
        <v>51.549394999999997</v>
      </c>
      <c r="O135">
        <v>4.8640959999999997E-2</v>
      </c>
    </row>
    <row r="136" spans="1:15" x14ac:dyDescent="0.25">
      <c r="A136" t="s">
        <v>911</v>
      </c>
      <c r="B136" t="s">
        <v>912</v>
      </c>
      <c r="C136" t="s">
        <v>805</v>
      </c>
      <c r="D136" t="s">
        <v>806</v>
      </c>
      <c r="E136" t="s">
        <v>906</v>
      </c>
      <c r="F136" t="s">
        <v>907</v>
      </c>
      <c r="G136" t="s">
        <v>190</v>
      </c>
      <c r="H136" t="s">
        <v>913</v>
      </c>
      <c r="J136" t="s">
        <v>914</v>
      </c>
      <c r="K136" t="s">
        <v>915</v>
      </c>
      <c r="L136">
        <v>541250</v>
      </c>
      <c r="M136">
        <v>184414</v>
      </c>
      <c r="N136">
        <v>51.540956999999999</v>
      </c>
      <c r="O136">
        <v>3.5398279999999997E-2</v>
      </c>
    </row>
    <row r="137" spans="1:15" x14ac:dyDescent="0.25">
      <c r="A137" t="s">
        <v>916</v>
      </c>
      <c r="B137" t="s">
        <v>917</v>
      </c>
      <c r="C137" t="s">
        <v>805</v>
      </c>
      <c r="D137" t="s">
        <v>806</v>
      </c>
      <c r="E137" t="s">
        <v>906</v>
      </c>
      <c r="F137" t="s">
        <v>907</v>
      </c>
      <c r="G137" t="s">
        <v>190</v>
      </c>
      <c r="H137" t="s">
        <v>918</v>
      </c>
      <c r="J137" t="s">
        <v>919</v>
      </c>
      <c r="K137" t="s">
        <v>920</v>
      </c>
      <c r="L137">
        <v>541097</v>
      </c>
      <c r="M137">
        <v>184021</v>
      </c>
      <c r="N137">
        <v>51.537464</v>
      </c>
      <c r="O137">
        <v>3.3036159000000002E-2</v>
      </c>
    </row>
    <row r="138" spans="1:15" x14ac:dyDescent="0.25">
      <c r="A138" t="s">
        <v>921</v>
      </c>
      <c r="B138" t="s">
        <v>922</v>
      </c>
      <c r="C138" t="s">
        <v>805</v>
      </c>
      <c r="D138" t="s">
        <v>806</v>
      </c>
      <c r="E138" t="s">
        <v>906</v>
      </c>
      <c r="F138" t="s">
        <v>907</v>
      </c>
      <c r="G138" t="s">
        <v>190</v>
      </c>
      <c r="H138" t="s">
        <v>923</v>
      </c>
      <c r="J138" t="s">
        <v>924</v>
      </c>
      <c r="K138" t="s">
        <v>925</v>
      </c>
      <c r="L138">
        <v>540876</v>
      </c>
      <c r="M138">
        <v>184941</v>
      </c>
      <c r="N138">
        <v>51.545786</v>
      </c>
      <c r="O138">
        <v>3.0219711999999999E-2</v>
      </c>
    </row>
    <row r="139" spans="1:15" x14ac:dyDescent="0.25">
      <c r="A139" t="s">
        <v>926</v>
      </c>
      <c r="B139" t="s">
        <v>927</v>
      </c>
      <c r="C139" t="s">
        <v>805</v>
      </c>
      <c r="D139" t="s">
        <v>806</v>
      </c>
      <c r="E139" t="s">
        <v>906</v>
      </c>
      <c r="F139" t="s">
        <v>907</v>
      </c>
      <c r="G139" t="s">
        <v>190</v>
      </c>
      <c r="H139" t="s">
        <v>928</v>
      </c>
      <c r="J139" t="s">
        <v>929</v>
      </c>
      <c r="K139" t="s">
        <v>930</v>
      </c>
      <c r="L139">
        <v>542725</v>
      </c>
      <c r="M139">
        <v>185896</v>
      </c>
      <c r="N139">
        <v>51.553902999999998</v>
      </c>
      <c r="O139">
        <v>5.7253423999999997E-2</v>
      </c>
    </row>
    <row r="140" spans="1:15" x14ac:dyDescent="0.25">
      <c r="A140" t="s">
        <v>931</v>
      </c>
      <c r="B140" t="s">
        <v>932</v>
      </c>
      <c r="C140" t="s">
        <v>805</v>
      </c>
      <c r="D140" t="s">
        <v>806</v>
      </c>
      <c r="E140" t="s">
        <v>906</v>
      </c>
      <c r="F140" t="s">
        <v>907</v>
      </c>
      <c r="G140" t="s">
        <v>190</v>
      </c>
      <c r="H140" t="s">
        <v>933</v>
      </c>
      <c r="J140" t="s">
        <v>934</v>
      </c>
      <c r="K140" t="s">
        <v>935</v>
      </c>
      <c r="L140">
        <v>541441</v>
      </c>
      <c r="M140">
        <v>185069</v>
      </c>
      <c r="N140">
        <v>51.546795000000003</v>
      </c>
      <c r="O140">
        <v>3.8413612E-2</v>
      </c>
    </row>
    <row r="141" spans="1:15" x14ac:dyDescent="0.25">
      <c r="A141" t="s">
        <v>936</v>
      </c>
      <c r="B141" t="s">
        <v>937</v>
      </c>
      <c r="C141" t="s">
        <v>805</v>
      </c>
      <c r="D141" t="s">
        <v>806</v>
      </c>
      <c r="E141" t="s">
        <v>938</v>
      </c>
      <c r="F141" t="s">
        <v>939</v>
      </c>
      <c r="G141" t="s">
        <v>190</v>
      </c>
      <c r="H141" t="s">
        <v>940</v>
      </c>
      <c r="J141" t="s">
        <v>941</v>
      </c>
      <c r="K141" t="s">
        <v>942</v>
      </c>
      <c r="L141">
        <v>542286</v>
      </c>
      <c r="M141">
        <v>184464</v>
      </c>
      <c r="N141">
        <v>51.541145999999998</v>
      </c>
      <c r="O141">
        <v>5.0347099999999999E-2</v>
      </c>
    </row>
    <row r="142" spans="1:15" x14ac:dyDescent="0.25">
      <c r="A142" t="s">
        <v>943</v>
      </c>
      <c r="B142" t="s">
        <v>944</v>
      </c>
      <c r="C142" t="s">
        <v>805</v>
      </c>
      <c r="D142" t="s">
        <v>806</v>
      </c>
      <c r="E142" t="s">
        <v>938</v>
      </c>
      <c r="F142" t="s">
        <v>939</v>
      </c>
      <c r="G142" t="s">
        <v>190</v>
      </c>
      <c r="H142" t="s">
        <v>945</v>
      </c>
      <c r="J142" t="s">
        <v>946</v>
      </c>
      <c r="K142" t="s">
        <v>947</v>
      </c>
      <c r="L142">
        <v>541796</v>
      </c>
      <c r="M142">
        <v>184426</v>
      </c>
      <c r="N142">
        <v>51.540928000000001</v>
      </c>
      <c r="O142">
        <v>4.3270927000000001E-2</v>
      </c>
    </row>
    <row r="143" spans="1:15" x14ac:dyDescent="0.25">
      <c r="A143" t="s">
        <v>948</v>
      </c>
      <c r="B143" t="s">
        <v>949</v>
      </c>
      <c r="C143" t="s">
        <v>805</v>
      </c>
      <c r="D143" t="s">
        <v>806</v>
      </c>
      <c r="E143" t="s">
        <v>938</v>
      </c>
      <c r="F143" t="s">
        <v>939</v>
      </c>
      <c r="G143" t="s">
        <v>190</v>
      </c>
      <c r="H143" t="s">
        <v>950</v>
      </c>
      <c r="J143" t="s">
        <v>951</v>
      </c>
      <c r="K143" t="s">
        <v>952</v>
      </c>
      <c r="L143">
        <v>542172</v>
      </c>
      <c r="M143">
        <v>184503</v>
      </c>
      <c r="N143">
        <v>51.541525</v>
      </c>
      <c r="O143">
        <v>4.8720109999999997E-2</v>
      </c>
    </row>
    <row r="144" spans="1:15" x14ac:dyDescent="0.25">
      <c r="A144" t="s">
        <v>953</v>
      </c>
      <c r="B144" t="s">
        <v>954</v>
      </c>
      <c r="C144" t="s">
        <v>805</v>
      </c>
      <c r="D144" t="s">
        <v>806</v>
      </c>
      <c r="E144" t="s">
        <v>938</v>
      </c>
      <c r="F144" t="s">
        <v>939</v>
      </c>
      <c r="G144" t="s">
        <v>190</v>
      </c>
      <c r="H144" t="s">
        <v>955</v>
      </c>
      <c r="J144" t="s">
        <v>946</v>
      </c>
      <c r="K144" t="s">
        <v>947</v>
      </c>
      <c r="L144">
        <v>541796</v>
      </c>
      <c r="M144">
        <v>184426</v>
      </c>
      <c r="N144">
        <v>51.540928000000001</v>
      </c>
      <c r="O144">
        <v>4.3270927000000001E-2</v>
      </c>
    </row>
    <row r="145" spans="1:15" x14ac:dyDescent="0.25">
      <c r="A145" t="s">
        <v>956</v>
      </c>
      <c r="B145" t="s">
        <v>957</v>
      </c>
      <c r="C145" t="s">
        <v>805</v>
      </c>
      <c r="D145" t="s">
        <v>806</v>
      </c>
      <c r="E145" t="s">
        <v>938</v>
      </c>
      <c r="F145" t="s">
        <v>939</v>
      </c>
      <c r="G145" t="s">
        <v>190</v>
      </c>
      <c r="H145" t="s">
        <v>958</v>
      </c>
      <c r="J145" t="s">
        <v>959</v>
      </c>
      <c r="K145" t="s">
        <v>960</v>
      </c>
      <c r="L145">
        <v>541670</v>
      </c>
      <c r="M145">
        <v>184155</v>
      </c>
      <c r="N145">
        <v>51.538524000000002</v>
      </c>
      <c r="O145">
        <v>4.1346302000000001E-2</v>
      </c>
    </row>
    <row r="146" spans="1:15" x14ac:dyDescent="0.25">
      <c r="A146" t="s">
        <v>961</v>
      </c>
      <c r="B146" t="s">
        <v>962</v>
      </c>
      <c r="C146" t="s">
        <v>805</v>
      </c>
      <c r="D146" t="s">
        <v>806</v>
      </c>
      <c r="E146" t="s">
        <v>938</v>
      </c>
      <c r="F146" t="s">
        <v>939</v>
      </c>
      <c r="G146" t="s">
        <v>190</v>
      </c>
      <c r="H146" t="s">
        <v>963</v>
      </c>
      <c r="J146" t="s">
        <v>964</v>
      </c>
      <c r="K146" t="s">
        <v>965</v>
      </c>
      <c r="L146">
        <v>542458</v>
      </c>
      <c r="M146">
        <v>184130</v>
      </c>
      <c r="N146">
        <v>51.538102000000002</v>
      </c>
      <c r="O146">
        <v>5.2690542999999999E-2</v>
      </c>
    </row>
    <row r="147" spans="1:15" x14ac:dyDescent="0.25">
      <c r="A147" t="s">
        <v>966</v>
      </c>
      <c r="B147" t="s">
        <v>967</v>
      </c>
      <c r="C147" t="s">
        <v>805</v>
      </c>
      <c r="D147" t="s">
        <v>806</v>
      </c>
      <c r="E147" t="s">
        <v>968</v>
      </c>
      <c r="F147" t="s">
        <v>969</v>
      </c>
      <c r="G147" t="s">
        <v>190</v>
      </c>
      <c r="H147" t="s">
        <v>970</v>
      </c>
      <c r="J147" t="s">
        <v>971</v>
      </c>
      <c r="K147" t="s">
        <v>972</v>
      </c>
      <c r="L147">
        <v>539102</v>
      </c>
      <c r="M147">
        <v>185361</v>
      </c>
      <c r="N147">
        <v>51.55</v>
      </c>
      <c r="O147">
        <v>4.8192100999999996E-3</v>
      </c>
    </row>
    <row r="148" spans="1:15" x14ac:dyDescent="0.25">
      <c r="A148" t="s">
        <v>973</v>
      </c>
      <c r="B148" t="s">
        <v>974</v>
      </c>
      <c r="C148" t="s">
        <v>805</v>
      </c>
      <c r="D148" t="s">
        <v>806</v>
      </c>
      <c r="E148" t="s">
        <v>968</v>
      </c>
      <c r="F148" t="s">
        <v>969</v>
      </c>
      <c r="G148" t="s">
        <v>190</v>
      </c>
      <c r="H148" t="s">
        <v>975</v>
      </c>
      <c r="J148" t="s">
        <v>976</v>
      </c>
      <c r="K148" t="s">
        <v>977</v>
      </c>
      <c r="L148">
        <v>541105</v>
      </c>
      <c r="M148">
        <v>185137</v>
      </c>
      <c r="N148">
        <v>51.547490000000003</v>
      </c>
      <c r="O148">
        <v>3.3598484999999997E-2</v>
      </c>
    </row>
    <row r="149" spans="1:15" x14ac:dyDescent="0.25">
      <c r="A149" t="s">
        <v>978</v>
      </c>
      <c r="B149" t="s">
        <v>979</v>
      </c>
      <c r="C149" t="s">
        <v>805</v>
      </c>
      <c r="D149" t="s">
        <v>806</v>
      </c>
      <c r="E149" t="s">
        <v>968</v>
      </c>
      <c r="F149" t="s">
        <v>969</v>
      </c>
      <c r="G149" t="s">
        <v>190</v>
      </c>
      <c r="H149" t="s">
        <v>980</v>
      </c>
      <c r="J149" t="s">
        <v>981</v>
      </c>
      <c r="K149" t="s">
        <v>982</v>
      </c>
      <c r="L149">
        <v>540516</v>
      </c>
      <c r="M149">
        <v>185243</v>
      </c>
      <c r="N149">
        <v>51.548589</v>
      </c>
      <c r="O149">
        <v>2.5152046000000001E-2</v>
      </c>
    </row>
    <row r="150" spans="1:15" x14ac:dyDescent="0.25">
      <c r="A150" t="s">
        <v>983</v>
      </c>
      <c r="B150" t="s">
        <v>984</v>
      </c>
      <c r="C150" t="s">
        <v>805</v>
      </c>
      <c r="D150" t="s">
        <v>806</v>
      </c>
      <c r="E150" t="s">
        <v>985</v>
      </c>
      <c r="F150" t="s">
        <v>986</v>
      </c>
      <c r="G150" t="s">
        <v>190</v>
      </c>
      <c r="H150" t="s">
        <v>987</v>
      </c>
      <c r="J150" t="s">
        <v>988</v>
      </c>
      <c r="K150" t="s">
        <v>989</v>
      </c>
      <c r="L150">
        <v>539225</v>
      </c>
      <c r="M150">
        <v>183671</v>
      </c>
      <c r="N150">
        <v>51.534782999999997</v>
      </c>
      <c r="O150">
        <v>5.9240574000000001E-3</v>
      </c>
    </row>
    <row r="151" spans="1:15" x14ac:dyDescent="0.25">
      <c r="A151" t="s">
        <v>990</v>
      </c>
      <c r="B151" t="s">
        <v>991</v>
      </c>
      <c r="C151" t="s">
        <v>805</v>
      </c>
      <c r="D151" t="s">
        <v>806</v>
      </c>
      <c r="E151" t="s">
        <v>985</v>
      </c>
      <c r="F151" t="s">
        <v>986</v>
      </c>
      <c r="G151" t="s">
        <v>190</v>
      </c>
      <c r="H151" t="s">
        <v>992</v>
      </c>
      <c r="J151" t="s">
        <v>993</v>
      </c>
      <c r="K151" t="s">
        <v>994</v>
      </c>
      <c r="L151">
        <v>538349</v>
      </c>
      <c r="M151">
        <v>185140</v>
      </c>
      <c r="N151">
        <v>51.548198999999997</v>
      </c>
      <c r="O151">
        <v>-6.1207496000000002E-3</v>
      </c>
    </row>
    <row r="152" spans="1:15" x14ac:dyDescent="0.25">
      <c r="A152" t="s">
        <v>995</v>
      </c>
      <c r="B152" t="s">
        <v>996</v>
      </c>
      <c r="C152" t="s">
        <v>805</v>
      </c>
      <c r="D152" t="s">
        <v>806</v>
      </c>
      <c r="E152" t="s">
        <v>985</v>
      </c>
      <c r="F152" t="s">
        <v>986</v>
      </c>
      <c r="G152" t="s">
        <v>190</v>
      </c>
      <c r="H152" t="s">
        <v>997</v>
      </c>
      <c r="J152" t="s">
        <v>998</v>
      </c>
      <c r="K152" t="s">
        <v>999</v>
      </c>
      <c r="L152">
        <v>539553</v>
      </c>
      <c r="M152">
        <v>184332</v>
      </c>
      <c r="N152">
        <v>51.540641999999998</v>
      </c>
      <c r="O152">
        <v>1.0911766999999999E-2</v>
      </c>
    </row>
    <row r="153" spans="1:15" x14ac:dyDescent="0.25">
      <c r="A153" t="s">
        <v>1000</v>
      </c>
      <c r="B153" t="s">
        <v>1001</v>
      </c>
      <c r="C153" t="s">
        <v>805</v>
      </c>
      <c r="D153" t="s">
        <v>806</v>
      </c>
      <c r="E153" t="s">
        <v>985</v>
      </c>
      <c r="F153" t="s">
        <v>986</v>
      </c>
      <c r="G153" t="s">
        <v>190</v>
      </c>
      <c r="H153" t="s">
        <v>1002</v>
      </c>
      <c r="J153" t="s">
        <v>1003</v>
      </c>
      <c r="K153" t="s">
        <v>1004</v>
      </c>
      <c r="L153">
        <v>542460</v>
      </c>
      <c r="M153">
        <v>185199</v>
      </c>
      <c r="N153">
        <v>51.547707000000003</v>
      </c>
      <c r="O153">
        <v>5.3151713000000003E-2</v>
      </c>
    </row>
    <row r="154" spans="1:15" x14ac:dyDescent="0.25">
      <c r="A154" t="s">
        <v>1005</v>
      </c>
      <c r="B154" t="s">
        <v>1006</v>
      </c>
      <c r="C154" t="s">
        <v>805</v>
      </c>
      <c r="D154" t="s">
        <v>806</v>
      </c>
      <c r="E154" t="s">
        <v>985</v>
      </c>
      <c r="F154" t="s">
        <v>986</v>
      </c>
      <c r="G154" t="s">
        <v>190</v>
      </c>
      <c r="H154" t="s">
        <v>1007</v>
      </c>
      <c r="J154" t="s">
        <v>1008</v>
      </c>
      <c r="K154" t="s">
        <v>1009</v>
      </c>
      <c r="L154">
        <v>539233</v>
      </c>
      <c r="M154">
        <v>184486</v>
      </c>
      <c r="N154">
        <v>51.542104999999999</v>
      </c>
      <c r="O154">
        <v>6.3613932999999996E-3</v>
      </c>
    </row>
    <row r="155" spans="1:15" x14ac:dyDescent="0.25">
      <c r="A155" t="s">
        <v>1010</v>
      </c>
      <c r="B155" t="s">
        <v>1011</v>
      </c>
      <c r="C155" t="s">
        <v>805</v>
      </c>
      <c r="D155" t="s">
        <v>806</v>
      </c>
      <c r="E155" t="s">
        <v>985</v>
      </c>
      <c r="F155" t="s">
        <v>986</v>
      </c>
      <c r="G155" t="s">
        <v>190</v>
      </c>
      <c r="H155" t="s">
        <v>1012</v>
      </c>
      <c r="J155" t="s">
        <v>1003</v>
      </c>
      <c r="K155" t="s">
        <v>1004</v>
      </c>
      <c r="L155">
        <v>542460</v>
      </c>
      <c r="M155">
        <v>185199</v>
      </c>
      <c r="N155">
        <v>51.547707000000003</v>
      </c>
      <c r="O155">
        <v>5.3151713000000003E-2</v>
      </c>
    </row>
    <row r="156" spans="1:15" x14ac:dyDescent="0.25">
      <c r="A156" t="s">
        <v>1013</v>
      </c>
      <c r="B156" t="s">
        <v>1014</v>
      </c>
      <c r="C156" t="s">
        <v>805</v>
      </c>
      <c r="D156" t="s">
        <v>806</v>
      </c>
      <c r="E156" t="s">
        <v>1015</v>
      </c>
      <c r="F156" t="s">
        <v>1016</v>
      </c>
      <c r="G156" t="s">
        <v>190</v>
      </c>
      <c r="H156" t="s">
        <v>997</v>
      </c>
      <c r="J156" t="s">
        <v>1017</v>
      </c>
      <c r="K156" t="s">
        <v>1018</v>
      </c>
      <c r="L156">
        <v>539491</v>
      </c>
      <c r="M156">
        <v>184416</v>
      </c>
      <c r="N156">
        <v>51.541412000000001</v>
      </c>
      <c r="O156">
        <v>1.0051602E-2</v>
      </c>
    </row>
    <row r="157" spans="1:15" x14ac:dyDescent="0.25">
      <c r="A157" t="s">
        <v>1019</v>
      </c>
      <c r="B157" t="s">
        <v>1020</v>
      </c>
      <c r="C157" t="s">
        <v>805</v>
      </c>
      <c r="D157" t="s">
        <v>806</v>
      </c>
      <c r="E157" t="s">
        <v>1015</v>
      </c>
      <c r="F157" t="s">
        <v>1016</v>
      </c>
      <c r="G157" t="s">
        <v>190</v>
      </c>
      <c r="H157" t="s">
        <v>1021</v>
      </c>
      <c r="J157" t="s">
        <v>1022</v>
      </c>
      <c r="K157" t="s">
        <v>1023</v>
      </c>
      <c r="L157">
        <v>540567</v>
      </c>
      <c r="M157">
        <v>183994</v>
      </c>
      <c r="N157">
        <v>51.537353000000003</v>
      </c>
      <c r="O157">
        <v>2.5388643999999998E-2</v>
      </c>
    </row>
    <row r="158" spans="1:15" x14ac:dyDescent="0.25">
      <c r="A158" t="s">
        <v>1024</v>
      </c>
      <c r="B158" t="s">
        <v>1025</v>
      </c>
      <c r="C158" t="s">
        <v>805</v>
      </c>
      <c r="D158" t="s">
        <v>806</v>
      </c>
      <c r="E158" t="s">
        <v>1015</v>
      </c>
      <c r="F158" t="s">
        <v>1016</v>
      </c>
      <c r="G158" t="s">
        <v>190</v>
      </c>
      <c r="H158" t="s">
        <v>1026</v>
      </c>
      <c r="J158" t="s">
        <v>1027</v>
      </c>
      <c r="K158" t="s">
        <v>1028</v>
      </c>
      <c r="L158">
        <v>539112</v>
      </c>
      <c r="M158">
        <v>184766</v>
      </c>
      <c r="N158">
        <v>51.544649999999997</v>
      </c>
      <c r="O158">
        <v>4.7282946000000003E-3</v>
      </c>
    </row>
    <row r="159" spans="1:15" x14ac:dyDescent="0.25">
      <c r="A159" t="s">
        <v>1029</v>
      </c>
      <c r="B159" t="s">
        <v>1030</v>
      </c>
      <c r="C159" t="s">
        <v>805</v>
      </c>
      <c r="D159" t="s">
        <v>806</v>
      </c>
      <c r="E159" t="s">
        <v>1015</v>
      </c>
      <c r="F159" t="s">
        <v>1016</v>
      </c>
      <c r="G159" t="s">
        <v>190</v>
      </c>
      <c r="H159" t="s">
        <v>1031</v>
      </c>
      <c r="J159" t="s">
        <v>1032</v>
      </c>
      <c r="K159" t="s">
        <v>1033</v>
      </c>
      <c r="L159">
        <v>540492</v>
      </c>
      <c r="M159">
        <v>185464</v>
      </c>
      <c r="N159">
        <v>51.550581000000001</v>
      </c>
      <c r="O159">
        <v>2.4894327000000001E-2</v>
      </c>
    </row>
    <row r="160" spans="1:15" x14ac:dyDescent="0.25">
      <c r="A160" t="s">
        <v>1034</v>
      </c>
      <c r="B160" t="s">
        <v>1035</v>
      </c>
      <c r="C160" t="s">
        <v>805</v>
      </c>
      <c r="D160" t="s">
        <v>806</v>
      </c>
      <c r="E160" t="s">
        <v>1015</v>
      </c>
      <c r="F160" t="s">
        <v>1016</v>
      </c>
      <c r="G160" t="s">
        <v>190</v>
      </c>
      <c r="H160" t="s">
        <v>1036</v>
      </c>
      <c r="J160" t="s">
        <v>1037</v>
      </c>
      <c r="K160" t="s">
        <v>1038</v>
      </c>
      <c r="L160">
        <v>540620</v>
      </c>
      <c r="M160">
        <v>184636</v>
      </c>
      <c r="N160">
        <v>51.543109000000001</v>
      </c>
      <c r="O160">
        <v>2.6408576E-2</v>
      </c>
    </row>
    <row r="161" spans="1:15" x14ac:dyDescent="0.25">
      <c r="A161" t="s">
        <v>25</v>
      </c>
      <c r="B161" t="s">
        <v>27</v>
      </c>
      <c r="C161" t="s">
        <v>199</v>
      </c>
      <c r="D161" t="s">
        <v>0</v>
      </c>
      <c r="E161" t="s">
        <v>26</v>
      </c>
      <c r="F161" t="s">
        <v>230</v>
      </c>
      <c r="G161" t="s">
        <v>190</v>
      </c>
      <c r="H161" t="s">
        <v>1039</v>
      </c>
      <c r="I161" t="s">
        <v>1040</v>
      </c>
      <c r="J161" t="s">
        <v>1041</v>
      </c>
      <c r="K161" t="s">
        <v>1042</v>
      </c>
      <c r="L161">
        <v>542899</v>
      </c>
      <c r="M161">
        <v>187429</v>
      </c>
      <c r="N161">
        <v>51.567633999999998</v>
      </c>
      <c r="O161">
        <v>6.0384001E-2</v>
      </c>
    </row>
    <row r="162" spans="1:15" x14ac:dyDescent="0.25">
      <c r="A162" t="s">
        <v>28</v>
      </c>
      <c r="B162" t="s">
        <v>29</v>
      </c>
      <c r="C162" t="s">
        <v>199</v>
      </c>
      <c r="D162" t="s">
        <v>0</v>
      </c>
      <c r="E162" t="s">
        <v>26</v>
      </c>
      <c r="F162" t="s">
        <v>230</v>
      </c>
      <c r="G162" t="s">
        <v>190</v>
      </c>
      <c r="H162" t="s">
        <v>1043</v>
      </c>
      <c r="I162" t="s">
        <v>1040</v>
      </c>
      <c r="J162" t="s">
        <v>1044</v>
      </c>
      <c r="K162" t="s">
        <v>1045</v>
      </c>
      <c r="L162">
        <v>543751</v>
      </c>
      <c r="M162">
        <v>187002</v>
      </c>
      <c r="N162">
        <v>51.563580999999999</v>
      </c>
      <c r="O162">
        <v>7.2493724999999995E-2</v>
      </c>
    </row>
    <row r="163" spans="1:15" x14ac:dyDescent="0.25">
      <c r="A163" t="s">
        <v>30</v>
      </c>
      <c r="B163" t="s">
        <v>31</v>
      </c>
      <c r="C163" t="s">
        <v>199</v>
      </c>
      <c r="D163" t="s">
        <v>0</v>
      </c>
      <c r="E163" t="s">
        <v>26</v>
      </c>
      <c r="F163" t="s">
        <v>230</v>
      </c>
      <c r="G163" t="s">
        <v>190</v>
      </c>
      <c r="H163" t="s">
        <v>1046</v>
      </c>
      <c r="I163" t="s">
        <v>1040</v>
      </c>
      <c r="J163" t="s">
        <v>1047</v>
      </c>
      <c r="K163" t="s">
        <v>1048</v>
      </c>
      <c r="L163">
        <v>543646</v>
      </c>
      <c r="M163">
        <v>186952</v>
      </c>
      <c r="N163">
        <v>51.563158000000001</v>
      </c>
      <c r="O163">
        <v>7.0959545999999998E-2</v>
      </c>
    </row>
    <row r="164" spans="1:15" x14ac:dyDescent="0.25">
      <c r="A164" t="s">
        <v>32</v>
      </c>
      <c r="B164" t="s">
        <v>33</v>
      </c>
      <c r="C164" t="s">
        <v>199</v>
      </c>
      <c r="D164" t="s">
        <v>0</v>
      </c>
      <c r="E164" t="s">
        <v>26</v>
      </c>
      <c r="F164" t="s">
        <v>230</v>
      </c>
      <c r="G164" t="s">
        <v>190</v>
      </c>
      <c r="H164" t="s">
        <v>1049</v>
      </c>
      <c r="I164" t="s">
        <v>1040</v>
      </c>
      <c r="J164" t="s">
        <v>1050</v>
      </c>
      <c r="K164" t="s">
        <v>1051</v>
      </c>
      <c r="L164">
        <v>543990</v>
      </c>
      <c r="M164">
        <v>186949</v>
      </c>
      <c r="N164">
        <v>51.563043</v>
      </c>
      <c r="O164">
        <v>7.5917640999999994E-2</v>
      </c>
    </row>
    <row r="165" spans="1:15" x14ac:dyDescent="0.25">
      <c r="A165" t="s">
        <v>34</v>
      </c>
      <c r="B165" t="s">
        <v>35</v>
      </c>
      <c r="C165" t="s">
        <v>199</v>
      </c>
      <c r="D165" t="s">
        <v>0</v>
      </c>
      <c r="E165" t="s">
        <v>26</v>
      </c>
      <c r="F165" t="s">
        <v>230</v>
      </c>
      <c r="G165" t="s">
        <v>190</v>
      </c>
      <c r="H165" t="s">
        <v>1052</v>
      </c>
      <c r="I165" t="s">
        <v>1040</v>
      </c>
      <c r="J165" t="s">
        <v>1053</v>
      </c>
      <c r="K165" t="s">
        <v>1054</v>
      </c>
      <c r="L165">
        <v>543201</v>
      </c>
      <c r="M165">
        <v>188032</v>
      </c>
      <c r="N165">
        <v>51.572975</v>
      </c>
      <c r="O165">
        <v>6.4983819999999998E-2</v>
      </c>
    </row>
    <row r="166" spans="1:15" x14ac:dyDescent="0.25">
      <c r="A166" t="s">
        <v>36</v>
      </c>
      <c r="B166" t="s">
        <v>37</v>
      </c>
      <c r="C166" t="s">
        <v>199</v>
      </c>
      <c r="D166" t="s">
        <v>0</v>
      </c>
      <c r="E166" t="s">
        <v>26</v>
      </c>
      <c r="F166" t="s">
        <v>230</v>
      </c>
      <c r="G166" t="s">
        <v>190</v>
      </c>
      <c r="H166" t="s">
        <v>1055</v>
      </c>
      <c r="I166" t="s">
        <v>1056</v>
      </c>
      <c r="J166" t="s">
        <v>1057</v>
      </c>
      <c r="K166" t="s">
        <v>1058</v>
      </c>
      <c r="L166">
        <v>543151</v>
      </c>
      <c r="M166">
        <v>188496</v>
      </c>
      <c r="N166">
        <v>51.577157</v>
      </c>
      <c r="O166">
        <v>6.4451751000000002E-2</v>
      </c>
    </row>
    <row r="167" spans="1:15" x14ac:dyDescent="0.25">
      <c r="A167" t="s">
        <v>38</v>
      </c>
      <c r="B167" t="s">
        <v>39</v>
      </c>
      <c r="C167" t="s">
        <v>199</v>
      </c>
      <c r="D167" t="s">
        <v>0</v>
      </c>
      <c r="E167" t="s">
        <v>26</v>
      </c>
      <c r="F167" t="s">
        <v>230</v>
      </c>
      <c r="G167" t="s">
        <v>190</v>
      </c>
      <c r="H167" t="s">
        <v>1059</v>
      </c>
      <c r="I167" t="s">
        <v>1056</v>
      </c>
      <c r="J167" t="s">
        <v>1060</v>
      </c>
      <c r="K167" t="s">
        <v>1061</v>
      </c>
      <c r="L167">
        <v>542406</v>
      </c>
      <c r="M167">
        <v>188530</v>
      </c>
      <c r="N167">
        <v>51.577651000000003</v>
      </c>
      <c r="O167">
        <v>5.3721702000000003E-2</v>
      </c>
    </row>
    <row r="168" spans="1:15" x14ac:dyDescent="0.25">
      <c r="A168" t="s">
        <v>40</v>
      </c>
      <c r="B168" t="s">
        <v>41</v>
      </c>
      <c r="C168" t="s">
        <v>199</v>
      </c>
      <c r="D168" t="s">
        <v>0</v>
      </c>
      <c r="E168" t="s">
        <v>26</v>
      </c>
      <c r="F168" t="s">
        <v>230</v>
      </c>
      <c r="G168" t="s">
        <v>258</v>
      </c>
      <c r="H168" t="s">
        <v>1062</v>
      </c>
      <c r="I168" t="s">
        <v>1040</v>
      </c>
      <c r="J168" t="s">
        <v>1063</v>
      </c>
      <c r="K168" t="s">
        <v>1064</v>
      </c>
      <c r="L168">
        <v>543305</v>
      </c>
      <c r="M168">
        <v>186498</v>
      </c>
      <c r="N168">
        <v>51.559165</v>
      </c>
      <c r="O168">
        <v>6.5858546000000004E-2</v>
      </c>
    </row>
    <row r="169" spans="1:15" x14ac:dyDescent="0.25">
      <c r="A169" t="s">
        <v>42</v>
      </c>
      <c r="B169" t="s">
        <v>44</v>
      </c>
      <c r="C169" t="s">
        <v>199</v>
      </c>
      <c r="D169" t="s">
        <v>0</v>
      </c>
      <c r="E169" t="s">
        <v>43</v>
      </c>
      <c r="F169" t="s">
        <v>233</v>
      </c>
      <c r="G169" t="s">
        <v>190</v>
      </c>
      <c r="H169" t="s">
        <v>1065</v>
      </c>
      <c r="I169" t="s">
        <v>1056</v>
      </c>
      <c r="J169" t="s">
        <v>1066</v>
      </c>
      <c r="K169" t="s">
        <v>1067</v>
      </c>
      <c r="L169">
        <v>543661</v>
      </c>
      <c r="M169">
        <v>188984</v>
      </c>
      <c r="N169">
        <v>51.581412999999998</v>
      </c>
      <c r="O169">
        <v>7.2005967000000004E-2</v>
      </c>
    </row>
    <row r="170" spans="1:15" x14ac:dyDescent="0.25">
      <c r="A170" t="s">
        <v>45</v>
      </c>
      <c r="B170" t="s">
        <v>46</v>
      </c>
      <c r="C170" t="s">
        <v>199</v>
      </c>
      <c r="D170" t="s">
        <v>0</v>
      </c>
      <c r="E170" t="s">
        <v>43</v>
      </c>
      <c r="F170" t="s">
        <v>233</v>
      </c>
      <c r="G170" t="s">
        <v>190</v>
      </c>
      <c r="H170" t="s">
        <v>1068</v>
      </c>
      <c r="I170" t="s">
        <v>1056</v>
      </c>
      <c r="J170" t="s">
        <v>1069</v>
      </c>
      <c r="K170" t="s">
        <v>1070</v>
      </c>
      <c r="L170">
        <v>542226</v>
      </c>
      <c r="M170">
        <v>188390</v>
      </c>
      <c r="N170">
        <v>51.576439000000001</v>
      </c>
      <c r="O170">
        <v>5.1069203000000001E-2</v>
      </c>
    </row>
    <row r="171" spans="1:15" x14ac:dyDescent="0.25">
      <c r="A171" t="s">
        <v>47</v>
      </c>
      <c r="B171" t="s">
        <v>48</v>
      </c>
      <c r="C171" t="s">
        <v>199</v>
      </c>
      <c r="D171" t="s">
        <v>0</v>
      </c>
      <c r="E171" t="s">
        <v>43</v>
      </c>
      <c r="F171" t="s">
        <v>233</v>
      </c>
      <c r="G171" t="s">
        <v>190</v>
      </c>
      <c r="H171" t="s">
        <v>1071</v>
      </c>
      <c r="I171" t="s">
        <v>1072</v>
      </c>
      <c r="J171" t="s">
        <v>1073</v>
      </c>
      <c r="K171" t="s">
        <v>1074</v>
      </c>
      <c r="L171">
        <v>543621</v>
      </c>
      <c r="M171">
        <v>190647</v>
      </c>
      <c r="N171">
        <v>51.596366000000003</v>
      </c>
      <c r="O171">
        <v>7.2108948000000006E-2</v>
      </c>
    </row>
    <row r="172" spans="1:15" x14ac:dyDescent="0.25">
      <c r="A172" t="s">
        <v>49</v>
      </c>
      <c r="B172" t="s">
        <v>50</v>
      </c>
      <c r="C172" t="s">
        <v>199</v>
      </c>
      <c r="D172" t="s">
        <v>0</v>
      </c>
      <c r="E172" t="s">
        <v>43</v>
      </c>
      <c r="F172" t="s">
        <v>233</v>
      </c>
      <c r="G172" t="s">
        <v>190</v>
      </c>
      <c r="H172" t="s">
        <v>1075</v>
      </c>
      <c r="I172" t="s">
        <v>1076</v>
      </c>
      <c r="J172" t="s">
        <v>1077</v>
      </c>
      <c r="K172" t="s">
        <v>1078</v>
      </c>
      <c r="L172">
        <v>542982</v>
      </c>
      <c r="M172">
        <v>190347</v>
      </c>
      <c r="N172">
        <v>51.593831999999999</v>
      </c>
      <c r="O172">
        <v>6.2767795000000001E-2</v>
      </c>
    </row>
    <row r="173" spans="1:15" x14ac:dyDescent="0.25">
      <c r="A173" t="s">
        <v>51</v>
      </c>
      <c r="B173" t="s">
        <v>52</v>
      </c>
      <c r="C173" t="s">
        <v>199</v>
      </c>
      <c r="D173" t="s">
        <v>0</v>
      </c>
      <c r="E173" t="s">
        <v>43</v>
      </c>
      <c r="F173" t="s">
        <v>233</v>
      </c>
      <c r="G173" t="s">
        <v>190</v>
      </c>
      <c r="H173" t="s">
        <v>1079</v>
      </c>
      <c r="I173" t="s">
        <v>233</v>
      </c>
      <c r="J173" t="s">
        <v>1080</v>
      </c>
      <c r="K173" t="s">
        <v>1081</v>
      </c>
      <c r="L173">
        <v>544453</v>
      </c>
      <c r="M173">
        <v>191094</v>
      </c>
      <c r="N173">
        <v>51.600169999999999</v>
      </c>
      <c r="O173">
        <v>8.4296185999999995E-2</v>
      </c>
    </row>
    <row r="174" spans="1:15" x14ac:dyDescent="0.25">
      <c r="A174" t="s">
        <v>53</v>
      </c>
      <c r="B174" t="s">
        <v>54</v>
      </c>
      <c r="C174" t="s">
        <v>199</v>
      </c>
      <c r="D174" t="s">
        <v>0</v>
      </c>
      <c r="E174" t="s">
        <v>43</v>
      </c>
      <c r="F174" t="s">
        <v>233</v>
      </c>
      <c r="G174" t="s">
        <v>190</v>
      </c>
      <c r="H174" t="s">
        <v>1082</v>
      </c>
      <c r="I174" t="s">
        <v>1083</v>
      </c>
      <c r="J174" t="s">
        <v>1084</v>
      </c>
      <c r="K174" t="s">
        <v>1085</v>
      </c>
      <c r="L174">
        <v>545822</v>
      </c>
      <c r="M174">
        <v>191978</v>
      </c>
      <c r="N174">
        <v>51.607759999999999</v>
      </c>
      <c r="O174">
        <v>0.10441554</v>
      </c>
    </row>
    <row r="175" spans="1:15" x14ac:dyDescent="0.25">
      <c r="A175" t="s">
        <v>55</v>
      </c>
      <c r="B175" t="s">
        <v>56</v>
      </c>
      <c r="C175" t="s">
        <v>199</v>
      </c>
      <c r="D175" t="s">
        <v>0</v>
      </c>
      <c r="E175" t="s">
        <v>43</v>
      </c>
      <c r="F175" t="s">
        <v>233</v>
      </c>
      <c r="G175" t="s">
        <v>190</v>
      </c>
      <c r="H175" t="s">
        <v>1082</v>
      </c>
      <c r="I175" t="s">
        <v>1083</v>
      </c>
      <c r="J175" t="s">
        <v>1084</v>
      </c>
      <c r="K175" t="s">
        <v>1085</v>
      </c>
      <c r="L175">
        <v>545822</v>
      </c>
      <c r="M175">
        <v>191978</v>
      </c>
      <c r="N175">
        <v>51.607759999999999</v>
      </c>
      <c r="O175">
        <v>0.10441554</v>
      </c>
    </row>
    <row r="176" spans="1:15" x14ac:dyDescent="0.25">
      <c r="A176" t="s">
        <v>57</v>
      </c>
      <c r="B176" t="s">
        <v>59</v>
      </c>
      <c r="C176" t="s">
        <v>199</v>
      </c>
      <c r="D176" t="s">
        <v>0</v>
      </c>
      <c r="E176" t="s">
        <v>58</v>
      </c>
      <c r="F176" t="s">
        <v>236</v>
      </c>
      <c r="G176" t="s">
        <v>190</v>
      </c>
      <c r="H176" t="s">
        <v>1086</v>
      </c>
      <c r="I176" t="s">
        <v>1087</v>
      </c>
      <c r="J176" t="s">
        <v>1088</v>
      </c>
      <c r="K176" t="s">
        <v>1089</v>
      </c>
      <c r="L176">
        <v>544820</v>
      </c>
      <c r="M176">
        <v>188524</v>
      </c>
      <c r="N176">
        <v>51.576982999999998</v>
      </c>
      <c r="O176">
        <v>8.8531907000000007E-2</v>
      </c>
    </row>
    <row r="177" spans="1:15" x14ac:dyDescent="0.25">
      <c r="A177" t="s">
        <v>60</v>
      </c>
      <c r="B177" t="s">
        <v>61</v>
      </c>
      <c r="C177" t="s">
        <v>199</v>
      </c>
      <c r="D177" t="s">
        <v>0</v>
      </c>
      <c r="E177" t="s">
        <v>58</v>
      </c>
      <c r="F177" t="s">
        <v>236</v>
      </c>
      <c r="G177" t="s">
        <v>190</v>
      </c>
      <c r="H177" t="s">
        <v>1090</v>
      </c>
      <c r="I177" t="s">
        <v>1091</v>
      </c>
      <c r="J177" t="s">
        <v>1092</v>
      </c>
      <c r="K177" t="s">
        <v>1093</v>
      </c>
      <c r="L177">
        <v>546331</v>
      </c>
      <c r="M177">
        <v>187526</v>
      </c>
      <c r="N177">
        <v>51.567625999999997</v>
      </c>
      <c r="O177">
        <v>0.10990630999999999</v>
      </c>
    </row>
    <row r="178" spans="1:15" x14ac:dyDescent="0.25">
      <c r="A178" t="s">
        <v>62</v>
      </c>
      <c r="B178" t="s">
        <v>63</v>
      </c>
      <c r="C178" t="s">
        <v>199</v>
      </c>
      <c r="D178" t="s">
        <v>0</v>
      </c>
      <c r="E178" t="s">
        <v>58</v>
      </c>
      <c r="F178" t="s">
        <v>236</v>
      </c>
      <c r="G178" t="s">
        <v>190</v>
      </c>
      <c r="H178" t="s">
        <v>1094</v>
      </c>
      <c r="I178" t="s">
        <v>236</v>
      </c>
      <c r="J178" t="s">
        <v>1095</v>
      </c>
      <c r="K178" t="s">
        <v>1096</v>
      </c>
      <c r="L178">
        <v>545438</v>
      </c>
      <c r="M178">
        <v>187037</v>
      </c>
      <c r="N178">
        <v>51.563462999999999</v>
      </c>
      <c r="O178">
        <v>9.6829019000000002E-2</v>
      </c>
    </row>
    <row r="179" spans="1:15" x14ac:dyDescent="0.25">
      <c r="A179" t="s">
        <v>64</v>
      </c>
      <c r="B179" t="s">
        <v>65</v>
      </c>
      <c r="C179" t="s">
        <v>199</v>
      </c>
      <c r="D179" t="s">
        <v>0</v>
      </c>
      <c r="E179" t="s">
        <v>58</v>
      </c>
      <c r="F179" t="s">
        <v>236</v>
      </c>
      <c r="G179" t="s">
        <v>190</v>
      </c>
      <c r="H179" t="s">
        <v>1097</v>
      </c>
      <c r="I179" t="s">
        <v>236</v>
      </c>
      <c r="J179" t="s">
        <v>1098</v>
      </c>
      <c r="K179" t="s">
        <v>1099</v>
      </c>
      <c r="L179">
        <v>545249</v>
      </c>
      <c r="M179">
        <v>187246</v>
      </c>
      <c r="N179">
        <v>51.565389000000003</v>
      </c>
      <c r="O179">
        <v>9.4190582999999994E-2</v>
      </c>
    </row>
    <row r="180" spans="1:15" x14ac:dyDescent="0.25">
      <c r="A180" t="s">
        <v>66</v>
      </c>
      <c r="B180" t="s">
        <v>67</v>
      </c>
      <c r="C180" t="s">
        <v>199</v>
      </c>
      <c r="D180" t="s">
        <v>0</v>
      </c>
      <c r="E180" t="s">
        <v>58</v>
      </c>
      <c r="F180" t="s">
        <v>236</v>
      </c>
      <c r="G180" t="s">
        <v>190</v>
      </c>
      <c r="H180" t="s">
        <v>1100</v>
      </c>
      <c r="I180" t="s">
        <v>1091</v>
      </c>
      <c r="J180" t="s">
        <v>1101</v>
      </c>
      <c r="K180" t="s">
        <v>1102</v>
      </c>
      <c r="L180">
        <v>546598</v>
      </c>
      <c r="M180">
        <v>187054</v>
      </c>
      <c r="N180">
        <v>51.563316</v>
      </c>
      <c r="O180">
        <v>0.11355912999999999</v>
      </c>
    </row>
    <row r="181" spans="1:15" x14ac:dyDescent="0.25">
      <c r="A181" t="s">
        <v>68</v>
      </c>
      <c r="B181" t="s">
        <v>69</v>
      </c>
      <c r="C181" t="s">
        <v>199</v>
      </c>
      <c r="D181" t="s">
        <v>0</v>
      </c>
      <c r="E181" t="s">
        <v>58</v>
      </c>
      <c r="F181" t="s">
        <v>236</v>
      </c>
      <c r="G181" t="s">
        <v>190</v>
      </c>
      <c r="H181" t="s">
        <v>1103</v>
      </c>
      <c r="I181" t="s">
        <v>1091</v>
      </c>
      <c r="J181" t="s">
        <v>1104</v>
      </c>
      <c r="K181" t="s">
        <v>1105</v>
      </c>
      <c r="L181">
        <v>546532</v>
      </c>
      <c r="M181">
        <v>187121</v>
      </c>
      <c r="N181">
        <v>51.563935000000001</v>
      </c>
      <c r="O181">
        <v>0.11263556</v>
      </c>
    </row>
    <row r="182" spans="1:15" x14ac:dyDescent="0.25">
      <c r="A182" t="s">
        <v>70</v>
      </c>
      <c r="B182" t="s">
        <v>71</v>
      </c>
      <c r="C182" t="s">
        <v>199</v>
      </c>
      <c r="D182" t="s">
        <v>0</v>
      </c>
      <c r="E182" t="s">
        <v>58</v>
      </c>
      <c r="F182" t="s">
        <v>236</v>
      </c>
      <c r="G182" t="s">
        <v>190</v>
      </c>
      <c r="H182" t="s">
        <v>1106</v>
      </c>
      <c r="I182" t="s">
        <v>689</v>
      </c>
      <c r="J182" t="s">
        <v>1107</v>
      </c>
      <c r="K182" t="s">
        <v>1108</v>
      </c>
      <c r="L182">
        <v>547352</v>
      </c>
      <c r="M182">
        <v>188216</v>
      </c>
      <c r="N182">
        <v>51.573560000000001</v>
      </c>
      <c r="O182">
        <v>0.12491581</v>
      </c>
    </row>
    <row r="183" spans="1:15" x14ac:dyDescent="0.25">
      <c r="A183" t="s">
        <v>72</v>
      </c>
      <c r="B183" t="s">
        <v>73</v>
      </c>
      <c r="C183" t="s">
        <v>199</v>
      </c>
      <c r="D183" t="s">
        <v>0</v>
      </c>
      <c r="E183" t="s">
        <v>58</v>
      </c>
      <c r="F183" t="s">
        <v>236</v>
      </c>
      <c r="G183" t="s">
        <v>258</v>
      </c>
      <c r="H183" t="s">
        <v>1109</v>
      </c>
      <c r="I183" t="s">
        <v>689</v>
      </c>
      <c r="J183" t="s">
        <v>1110</v>
      </c>
      <c r="K183" t="s">
        <v>1111</v>
      </c>
      <c r="L183">
        <v>547178</v>
      </c>
      <c r="M183">
        <v>188535</v>
      </c>
      <c r="N183">
        <v>51.576472000000003</v>
      </c>
      <c r="O183">
        <v>0.12254036</v>
      </c>
    </row>
    <row r="184" spans="1:15" x14ac:dyDescent="0.25">
      <c r="A184" t="s">
        <v>74</v>
      </c>
      <c r="B184" t="s">
        <v>76</v>
      </c>
      <c r="C184" t="s">
        <v>199</v>
      </c>
      <c r="D184" t="s">
        <v>0</v>
      </c>
      <c r="E184" t="s">
        <v>75</v>
      </c>
      <c r="F184" t="s">
        <v>239</v>
      </c>
      <c r="G184" t="s">
        <v>258</v>
      </c>
      <c r="H184" t="s">
        <v>1112</v>
      </c>
      <c r="I184" t="s">
        <v>1113</v>
      </c>
      <c r="J184" t="s">
        <v>1114</v>
      </c>
      <c r="K184" t="s">
        <v>1115</v>
      </c>
      <c r="L184">
        <v>540897</v>
      </c>
      <c r="M184">
        <v>191927</v>
      </c>
      <c r="N184">
        <v>51.608555000000003</v>
      </c>
      <c r="O184">
        <v>3.3322327999999998E-2</v>
      </c>
    </row>
    <row r="185" spans="1:15" x14ac:dyDescent="0.25">
      <c r="A185" t="s">
        <v>77</v>
      </c>
      <c r="B185" t="s">
        <v>78</v>
      </c>
      <c r="C185" t="s">
        <v>199</v>
      </c>
      <c r="D185" t="s">
        <v>0</v>
      </c>
      <c r="E185" t="s">
        <v>75</v>
      </c>
      <c r="F185" t="s">
        <v>239</v>
      </c>
      <c r="G185" t="s">
        <v>190</v>
      </c>
      <c r="H185" t="s">
        <v>1116</v>
      </c>
      <c r="I185" t="s">
        <v>1117</v>
      </c>
      <c r="J185" t="s">
        <v>1118</v>
      </c>
      <c r="K185" t="s">
        <v>1119</v>
      </c>
      <c r="L185">
        <v>540453</v>
      </c>
      <c r="M185">
        <v>188526</v>
      </c>
      <c r="N185">
        <v>51.578105000000001</v>
      </c>
      <c r="O185">
        <v>2.5554684000000001E-2</v>
      </c>
    </row>
    <row r="186" spans="1:15" x14ac:dyDescent="0.25">
      <c r="A186" t="s">
        <v>79</v>
      </c>
      <c r="B186" t="s">
        <v>80</v>
      </c>
      <c r="C186" t="s">
        <v>199</v>
      </c>
      <c r="D186" t="s">
        <v>0</v>
      </c>
      <c r="E186" t="s">
        <v>75</v>
      </c>
      <c r="F186" t="s">
        <v>239</v>
      </c>
      <c r="G186" t="s">
        <v>190</v>
      </c>
      <c r="H186" t="s">
        <v>1120</v>
      </c>
      <c r="I186" t="s">
        <v>1117</v>
      </c>
      <c r="J186" t="s">
        <v>1121</v>
      </c>
      <c r="K186" t="s">
        <v>1122</v>
      </c>
      <c r="L186">
        <v>540289</v>
      </c>
      <c r="M186">
        <v>188521</v>
      </c>
      <c r="N186">
        <v>51.578100999999997</v>
      </c>
      <c r="O186">
        <v>2.3187508999999999E-2</v>
      </c>
    </row>
    <row r="187" spans="1:15" x14ac:dyDescent="0.25">
      <c r="A187" t="s">
        <v>81</v>
      </c>
      <c r="B187" t="s">
        <v>82</v>
      </c>
      <c r="C187" t="s">
        <v>199</v>
      </c>
      <c r="D187" t="s">
        <v>0</v>
      </c>
      <c r="E187" t="s">
        <v>75</v>
      </c>
      <c r="F187" t="s">
        <v>239</v>
      </c>
      <c r="G187" t="s">
        <v>190</v>
      </c>
      <c r="H187" t="s">
        <v>1123</v>
      </c>
      <c r="I187" t="s">
        <v>1124</v>
      </c>
      <c r="J187" t="s">
        <v>1125</v>
      </c>
      <c r="K187" t="s">
        <v>1126</v>
      </c>
      <c r="L187">
        <v>541394</v>
      </c>
      <c r="M187">
        <v>186612</v>
      </c>
      <c r="N187">
        <v>51.560670999999999</v>
      </c>
      <c r="O187">
        <v>3.8356031999999998E-2</v>
      </c>
    </row>
    <row r="188" spans="1:15" x14ac:dyDescent="0.25">
      <c r="A188" t="s">
        <v>83</v>
      </c>
      <c r="B188" t="s">
        <v>84</v>
      </c>
      <c r="C188" t="s">
        <v>199</v>
      </c>
      <c r="D188" t="s">
        <v>0</v>
      </c>
      <c r="E188" t="s">
        <v>75</v>
      </c>
      <c r="F188" t="s">
        <v>239</v>
      </c>
      <c r="G188" t="s">
        <v>190</v>
      </c>
      <c r="H188" t="s">
        <v>1127</v>
      </c>
      <c r="I188" t="s">
        <v>1128</v>
      </c>
      <c r="J188" t="s">
        <v>1129</v>
      </c>
      <c r="K188" t="s">
        <v>1130</v>
      </c>
      <c r="L188">
        <v>540404</v>
      </c>
      <c r="M188">
        <v>190279</v>
      </c>
      <c r="N188">
        <v>51.593868999999998</v>
      </c>
      <c r="O188">
        <v>2.554851E-2</v>
      </c>
    </row>
    <row r="189" spans="1:15" x14ac:dyDescent="0.25">
      <c r="A189" t="s">
        <v>85</v>
      </c>
      <c r="B189" t="s">
        <v>86</v>
      </c>
      <c r="C189" t="s">
        <v>199</v>
      </c>
      <c r="D189" t="s">
        <v>0</v>
      </c>
      <c r="E189" t="s">
        <v>75</v>
      </c>
      <c r="F189" t="s">
        <v>239</v>
      </c>
      <c r="G189" t="s">
        <v>190</v>
      </c>
      <c r="H189" t="s">
        <v>1131</v>
      </c>
      <c r="I189" t="s">
        <v>1128</v>
      </c>
      <c r="J189" t="s">
        <v>1129</v>
      </c>
      <c r="K189" t="s">
        <v>1130</v>
      </c>
      <c r="L189">
        <v>540404</v>
      </c>
      <c r="M189">
        <v>190279</v>
      </c>
      <c r="N189">
        <v>51.593868999999998</v>
      </c>
      <c r="O189">
        <v>2.554851E-2</v>
      </c>
    </row>
    <row r="190" spans="1:15" x14ac:dyDescent="0.25">
      <c r="A190" t="s">
        <v>87</v>
      </c>
      <c r="B190" t="s">
        <v>88</v>
      </c>
      <c r="C190" t="s">
        <v>199</v>
      </c>
      <c r="D190" t="s">
        <v>0</v>
      </c>
      <c r="E190" t="s">
        <v>75</v>
      </c>
      <c r="F190" t="s">
        <v>239</v>
      </c>
      <c r="G190" t="s">
        <v>190</v>
      </c>
      <c r="H190" t="s">
        <v>1132</v>
      </c>
      <c r="I190" t="s">
        <v>1128</v>
      </c>
      <c r="J190" t="s">
        <v>1133</v>
      </c>
      <c r="K190" t="s">
        <v>1134</v>
      </c>
      <c r="L190">
        <v>540310</v>
      </c>
      <c r="M190">
        <v>190124</v>
      </c>
      <c r="N190">
        <v>51.592500000000001</v>
      </c>
      <c r="O190">
        <v>2.4130467999999999E-2</v>
      </c>
    </row>
    <row r="191" spans="1:15" x14ac:dyDescent="0.25">
      <c r="A191" t="s">
        <v>89</v>
      </c>
      <c r="B191" t="s">
        <v>90</v>
      </c>
      <c r="C191" t="s">
        <v>199</v>
      </c>
      <c r="D191" t="s">
        <v>0</v>
      </c>
      <c r="E191" t="s">
        <v>75</v>
      </c>
      <c r="F191" t="s">
        <v>239</v>
      </c>
      <c r="G191" t="s">
        <v>190</v>
      </c>
      <c r="H191" t="s">
        <v>1135</v>
      </c>
      <c r="I191" t="s">
        <v>1128</v>
      </c>
      <c r="J191" t="s">
        <v>1136</v>
      </c>
      <c r="K191" t="s">
        <v>1137</v>
      </c>
      <c r="L191">
        <v>540129</v>
      </c>
      <c r="M191">
        <v>190669</v>
      </c>
      <c r="N191">
        <v>51.597442000000001</v>
      </c>
      <c r="O191">
        <v>2.1736756999999999E-2</v>
      </c>
    </row>
    <row r="192" spans="1:15" x14ac:dyDescent="0.25">
      <c r="A192" t="s">
        <v>91</v>
      </c>
      <c r="B192" t="s">
        <v>92</v>
      </c>
      <c r="C192" t="s">
        <v>199</v>
      </c>
      <c r="D192" t="s">
        <v>0</v>
      </c>
      <c r="E192" t="s">
        <v>75</v>
      </c>
      <c r="F192" t="s">
        <v>239</v>
      </c>
      <c r="G192" t="s">
        <v>190</v>
      </c>
      <c r="H192" t="s">
        <v>1138</v>
      </c>
      <c r="I192" t="s">
        <v>1040</v>
      </c>
      <c r="J192" t="s">
        <v>1139</v>
      </c>
      <c r="K192" t="s">
        <v>1140</v>
      </c>
      <c r="L192">
        <v>542206</v>
      </c>
      <c r="M192">
        <v>190038</v>
      </c>
      <c r="N192">
        <v>51.591251999999997</v>
      </c>
      <c r="O192">
        <v>5.1447693000000003E-2</v>
      </c>
    </row>
    <row r="193" spans="1:15" x14ac:dyDescent="0.25">
      <c r="A193" t="s">
        <v>93</v>
      </c>
      <c r="B193" t="s">
        <v>94</v>
      </c>
      <c r="C193" t="s">
        <v>199</v>
      </c>
      <c r="D193" t="s">
        <v>0</v>
      </c>
      <c r="E193" t="s">
        <v>75</v>
      </c>
      <c r="F193" t="s">
        <v>239</v>
      </c>
      <c r="G193" t="s">
        <v>190</v>
      </c>
      <c r="H193" t="s">
        <v>1141</v>
      </c>
      <c r="I193" t="s">
        <v>1113</v>
      </c>
      <c r="J193" t="s">
        <v>1142</v>
      </c>
      <c r="K193" t="s">
        <v>1143</v>
      </c>
      <c r="L193">
        <v>539982</v>
      </c>
      <c r="M193">
        <v>191888</v>
      </c>
      <c r="N193">
        <v>51.608432000000001</v>
      </c>
      <c r="O193">
        <v>2.0101964E-2</v>
      </c>
    </row>
    <row r="194" spans="1:15" x14ac:dyDescent="0.25">
      <c r="A194" t="s">
        <v>95</v>
      </c>
      <c r="B194" t="s">
        <v>96</v>
      </c>
      <c r="C194" t="s">
        <v>199</v>
      </c>
      <c r="D194" t="s">
        <v>0</v>
      </c>
      <c r="E194" t="s">
        <v>75</v>
      </c>
      <c r="F194" t="s">
        <v>239</v>
      </c>
      <c r="G194" t="s">
        <v>190</v>
      </c>
      <c r="H194" t="s">
        <v>1135</v>
      </c>
      <c r="I194" t="s">
        <v>1128</v>
      </c>
      <c r="J194" t="s">
        <v>1136</v>
      </c>
      <c r="K194" t="s">
        <v>1137</v>
      </c>
      <c r="L194">
        <v>540129</v>
      </c>
      <c r="M194">
        <v>190669</v>
      </c>
      <c r="N194">
        <v>51.597442000000001</v>
      </c>
      <c r="O194">
        <v>2.1736756999999999E-2</v>
      </c>
    </row>
    <row r="195" spans="1:15" x14ac:dyDescent="0.25">
      <c r="A195" t="s">
        <v>97</v>
      </c>
      <c r="B195" t="s">
        <v>99</v>
      </c>
      <c r="C195" t="s">
        <v>199</v>
      </c>
      <c r="D195" t="s">
        <v>0</v>
      </c>
      <c r="E195" t="s">
        <v>98</v>
      </c>
      <c r="F195" t="s">
        <v>242</v>
      </c>
      <c r="G195" t="s">
        <v>190</v>
      </c>
      <c r="H195" t="s">
        <v>1144</v>
      </c>
      <c r="I195" t="s">
        <v>1040</v>
      </c>
      <c r="J195" t="s">
        <v>1145</v>
      </c>
      <c r="K195" t="s">
        <v>1146</v>
      </c>
      <c r="L195">
        <v>543897</v>
      </c>
      <c r="M195">
        <v>186254</v>
      </c>
      <c r="N195">
        <v>51.556821999999997</v>
      </c>
      <c r="O195">
        <v>7.4292691999999994E-2</v>
      </c>
    </row>
    <row r="196" spans="1:15" x14ac:dyDescent="0.25">
      <c r="A196" t="s">
        <v>100</v>
      </c>
      <c r="B196" t="s">
        <v>101</v>
      </c>
      <c r="C196" t="s">
        <v>199</v>
      </c>
      <c r="D196" t="s">
        <v>0</v>
      </c>
      <c r="E196" t="s">
        <v>98</v>
      </c>
      <c r="F196" t="s">
        <v>242</v>
      </c>
      <c r="G196" t="s">
        <v>190</v>
      </c>
      <c r="H196" t="s">
        <v>1147</v>
      </c>
      <c r="I196" t="s">
        <v>1040</v>
      </c>
      <c r="J196" t="s">
        <v>1148</v>
      </c>
      <c r="K196" t="s">
        <v>1149</v>
      </c>
      <c r="L196">
        <v>544106</v>
      </c>
      <c r="M196">
        <v>185110</v>
      </c>
      <c r="N196">
        <v>51.546489000000001</v>
      </c>
      <c r="O196">
        <v>7.6837077000000004E-2</v>
      </c>
    </row>
    <row r="197" spans="1:15" x14ac:dyDescent="0.25">
      <c r="A197" t="s">
        <v>102</v>
      </c>
      <c r="B197" t="s">
        <v>103</v>
      </c>
      <c r="C197" t="s">
        <v>199</v>
      </c>
      <c r="D197" t="s">
        <v>0</v>
      </c>
      <c r="E197" t="s">
        <v>98</v>
      </c>
      <c r="F197" t="s">
        <v>242</v>
      </c>
      <c r="G197" t="s">
        <v>190</v>
      </c>
      <c r="H197" t="s">
        <v>1150</v>
      </c>
      <c r="I197" t="s">
        <v>1040</v>
      </c>
      <c r="J197" t="s">
        <v>1151</v>
      </c>
      <c r="K197" t="s">
        <v>1152</v>
      </c>
      <c r="L197">
        <v>543991</v>
      </c>
      <c r="M197">
        <v>185477</v>
      </c>
      <c r="N197">
        <v>51.549816</v>
      </c>
      <c r="O197">
        <v>7.5329842999999994E-2</v>
      </c>
    </row>
    <row r="198" spans="1:15" x14ac:dyDescent="0.25">
      <c r="A198" t="s">
        <v>104</v>
      </c>
      <c r="B198" t="s">
        <v>105</v>
      </c>
      <c r="C198" t="s">
        <v>199</v>
      </c>
      <c r="D198" t="s">
        <v>0</v>
      </c>
      <c r="E198" t="s">
        <v>98</v>
      </c>
      <c r="F198" t="s">
        <v>242</v>
      </c>
      <c r="G198" t="s">
        <v>258</v>
      </c>
      <c r="H198" t="s">
        <v>1147</v>
      </c>
      <c r="I198" t="s">
        <v>1040</v>
      </c>
      <c r="J198" t="s">
        <v>1148</v>
      </c>
      <c r="K198" t="s">
        <v>1149</v>
      </c>
      <c r="L198">
        <v>544106</v>
      </c>
      <c r="M198">
        <v>185110</v>
      </c>
      <c r="N198">
        <v>51.546489000000001</v>
      </c>
      <c r="O198">
        <v>7.6837077000000004E-2</v>
      </c>
    </row>
    <row r="199" spans="1:15" x14ac:dyDescent="0.25">
      <c r="A199" t="s">
        <v>106</v>
      </c>
      <c r="B199" t="s">
        <v>107</v>
      </c>
      <c r="C199" t="s">
        <v>199</v>
      </c>
      <c r="D199" t="s">
        <v>0</v>
      </c>
      <c r="E199" t="s">
        <v>98</v>
      </c>
      <c r="F199" t="s">
        <v>242</v>
      </c>
      <c r="G199" t="s">
        <v>258</v>
      </c>
      <c r="H199" t="s">
        <v>1153</v>
      </c>
      <c r="I199" t="s">
        <v>236</v>
      </c>
      <c r="J199" t="s">
        <v>1154</v>
      </c>
      <c r="K199" t="s">
        <v>1155</v>
      </c>
      <c r="L199">
        <v>545422</v>
      </c>
      <c r="M199">
        <v>186734</v>
      </c>
      <c r="N199">
        <v>51.560744</v>
      </c>
      <c r="O199">
        <v>9.6473119999999996E-2</v>
      </c>
    </row>
    <row r="200" spans="1:15" x14ac:dyDescent="0.25">
      <c r="A200" t="s">
        <v>108</v>
      </c>
      <c r="B200" t="s">
        <v>110</v>
      </c>
      <c r="C200" t="s">
        <v>199</v>
      </c>
      <c r="D200" t="s">
        <v>0</v>
      </c>
      <c r="E200" t="s">
        <v>109</v>
      </c>
      <c r="F200" t="s">
        <v>245</v>
      </c>
      <c r="G200" t="s">
        <v>190</v>
      </c>
      <c r="H200" t="s">
        <v>1156</v>
      </c>
      <c r="I200" t="s">
        <v>1157</v>
      </c>
      <c r="J200" t="s">
        <v>1158</v>
      </c>
      <c r="K200" t="s">
        <v>1159</v>
      </c>
      <c r="L200">
        <v>544572</v>
      </c>
      <c r="M200">
        <v>191321</v>
      </c>
      <c r="N200">
        <v>51.602179</v>
      </c>
      <c r="O200">
        <v>8.6106632000000002E-2</v>
      </c>
    </row>
    <row r="201" spans="1:15" x14ac:dyDescent="0.25">
      <c r="A201" t="s">
        <v>111</v>
      </c>
      <c r="B201" t="s">
        <v>112</v>
      </c>
      <c r="C201" t="s">
        <v>199</v>
      </c>
      <c r="D201" t="s">
        <v>0</v>
      </c>
      <c r="E201" t="s">
        <v>109</v>
      </c>
      <c r="F201" t="s">
        <v>245</v>
      </c>
      <c r="G201" t="s">
        <v>190</v>
      </c>
      <c r="H201" t="s">
        <v>1160</v>
      </c>
      <c r="I201" t="s">
        <v>233</v>
      </c>
      <c r="J201" t="s">
        <v>1161</v>
      </c>
      <c r="K201" t="s">
        <v>1162</v>
      </c>
      <c r="L201">
        <v>544435</v>
      </c>
      <c r="M201">
        <v>190476</v>
      </c>
      <c r="N201">
        <v>51.594620999999997</v>
      </c>
      <c r="O201">
        <v>8.3782263999999995E-2</v>
      </c>
    </row>
    <row r="202" spans="1:15" x14ac:dyDescent="0.25">
      <c r="A202" t="s">
        <v>113</v>
      </c>
      <c r="B202" t="s">
        <v>114</v>
      </c>
      <c r="C202" t="s">
        <v>199</v>
      </c>
      <c r="D202" t="s">
        <v>0</v>
      </c>
      <c r="E202" t="s">
        <v>109</v>
      </c>
      <c r="F202" t="s">
        <v>245</v>
      </c>
      <c r="G202" t="s">
        <v>190</v>
      </c>
      <c r="H202" t="s">
        <v>1163</v>
      </c>
      <c r="I202" t="s">
        <v>1087</v>
      </c>
      <c r="J202" t="s">
        <v>1164</v>
      </c>
      <c r="K202" t="s">
        <v>1165</v>
      </c>
      <c r="L202">
        <v>544654</v>
      </c>
      <c r="M202">
        <v>188447</v>
      </c>
      <c r="N202">
        <v>51.576334000000003</v>
      </c>
      <c r="O202">
        <v>8.6106352999999997E-2</v>
      </c>
    </row>
    <row r="203" spans="1:15" x14ac:dyDescent="0.25">
      <c r="A203" t="s">
        <v>1166</v>
      </c>
      <c r="B203" t="s">
        <v>1167</v>
      </c>
      <c r="C203" t="s">
        <v>1168</v>
      </c>
      <c r="D203" t="s">
        <v>1169</v>
      </c>
      <c r="E203" t="s">
        <v>1170</v>
      </c>
      <c r="F203" t="s">
        <v>1171</v>
      </c>
      <c r="G203" t="s">
        <v>190</v>
      </c>
      <c r="H203" t="s">
        <v>1172</v>
      </c>
      <c r="J203" t="s">
        <v>1173</v>
      </c>
      <c r="K203" t="s">
        <v>1174</v>
      </c>
      <c r="L203">
        <v>534381</v>
      </c>
      <c r="M203">
        <v>182665</v>
      </c>
      <c r="N203">
        <v>51.526916</v>
      </c>
      <c r="O203">
        <v>-6.4255604999999993E-2</v>
      </c>
    </row>
    <row r="204" spans="1:15" x14ac:dyDescent="0.25">
      <c r="A204" t="s">
        <v>1175</v>
      </c>
      <c r="B204" t="s">
        <v>1176</v>
      </c>
      <c r="C204" t="s">
        <v>1168</v>
      </c>
      <c r="D204" t="s">
        <v>1169</v>
      </c>
      <c r="E204" t="s">
        <v>1170</v>
      </c>
      <c r="F204" t="s">
        <v>1171</v>
      </c>
      <c r="G204" t="s">
        <v>190</v>
      </c>
      <c r="H204" t="s">
        <v>1177</v>
      </c>
      <c r="J204" t="s">
        <v>1178</v>
      </c>
      <c r="K204" t="s">
        <v>1179</v>
      </c>
      <c r="L204">
        <v>534907</v>
      </c>
      <c r="M204">
        <v>183175</v>
      </c>
      <c r="N204">
        <v>51.531373000000002</v>
      </c>
      <c r="O204">
        <v>-5.6482689000000003E-2</v>
      </c>
    </row>
    <row r="205" spans="1:15" x14ac:dyDescent="0.25">
      <c r="A205" t="s">
        <v>1180</v>
      </c>
      <c r="B205" t="s">
        <v>1181</v>
      </c>
      <c r="C205" t="s">
        <v>1168</v>
      </c>
      <c r="D205" t="s">
        <v>1169</v>
      </c>
      <c r="E205" t="s">
        <v>1170</v>
      </c>
      <c r="F205" t="s">
        <v>1171</v>
      </c>
      <c r="G205" t="s">
        <v>190</v>
      </c>
      <c r="H205" t="s">
        <v>1182</v>
      </c>
      <c r="J205" t="s">
        <v>1183</v>
      </c>
      <c r="K205" t="s">
        <v>1184</v>
      </c>
      <c r="L205">
        <v>535420</v>
      </c>
      <c r="M205">
        <v>182859</v>
      </c>
      <c r="N205">
        <v>51.528410999999998</v>
      </c>
      <c r="O205">
        <v>-4.9212931000000001E-2</v>
      </c>
    </row>
    <row r="206" spans="1:15" x14ac:dyDescent="0.25">
      <c r="A206" t="s">
        <v>1185</v>
      </c>
      <c r="B206" t="s">
        <v>1186</v>
      </c>
      <c r="C206" t="s">
        <v>1168</v>
      </c>
      <c r="D206" t="s">
        <v>1169</v>
      </c>
      <c r="E206" t="s">
        <v>1170</v>
      </c>
      <c r="F206" t="s">
        <v>1171</v>
      </c>
      <c r="G206" t="s">
        <v>190</v>
      </c>
      <c r="H206" t="s">
        <v>1187</v>
      </c>
      <c r="J206" t="s">
        <v>1188</v>
      </c>
      <c r="K206" t="s">
        <v>1189</v>
      </c>
      <c r="L206">
        <v>533683</v>
      </c>
      <c r="M206">
        <v>182924</v>
      </c>
      <c r="N206">
        <v>51.529409000000001</v>
      </c>
      <c r="O206">
        <v>-7.4213118999999994E-2</v>
      </c>
    </row>
    <row r="207" spans="1:15" x14ac:dyDescent="0.25">
      <c r="A207" t="s">
        <v>1190</v>
      </c>
      <c r="B207" t="s">
        <v>1191</v>
      </c>
      <c r="C207" t="s">
        <v>1168</v>
      </c>
      <c r="D207" t="s">
        <v>1169</v>
      </c>
      <c r="E207" t="s">
        <v>1192</v>
      </c>
      <c r="F207" t="s">
        <v>1193</v>
      </c>
      <c r="G207" t="s">
        <v>190</v>
      </c>
      <c r="H207" t="s">
        <v>1194</v>
      </c>
      <c r="J207" t="s">
        <v>1195</v>
      </c>
      <c r="K207" t="s">
        <v>1196</v>
      </c>
      <c r="L207">
        <v>534066</v>
      </c>
      <c r="M207">
        <v>181571</v>
      </c>
      <c r="N207">
        <v>51.517158999999999</v>
      </c>
      <c r="O207">
        <v>-6.9209514E-2</v>
      </c>
    </row>
    <row r="208" spans="1:15" x14ac:dyDescent="0.25">
      <c r="A208" t="s">
        <v>1197</v>
      </c>
      <c r="B208" t="s">
        <v>1198</v>
      </c>
      <c r="C208" t="s">
        <v>1168</v>
      </c>
      <c r="D208" t="s">
        <v>1169</v>
      </c>
      <c r="E208" t="s">
        <v>1192</v>
      </c>
      <c r="F208" t="s">
        <v>1193</v>
      </c>
      <c r="G208" t="s">
        <v>190</v>
      </c>
      <c r="H208" t="s">
        <v>1199</v>
      </c>
      <c r="J208" t="s">
        <v>1200</v>
      </c>
      <c r="K208" t="s">
        <v>1201</v>
      </c>
      <c r="L208">
        <v>534306</v>
      </c>
      <c r="M208">
        <v>182311</v>
      </c>
      <c r="N208">
        <v>51.523752000000002</v>
      </c>
      <c r="O208">
        <v>-6.5470924E-2</v>
      </c>
    </row>
    <row r="209" spans="1:15" x14ac:dyDescent="0.25">
      <c r="A209" t="s">
        <v>1202</v>
      </c>
      <c r="B209" t="s">
        <v>1203</v>
      </c>
      <c r="C209" t="s">
        <v>1168</v>
      </c>
      <c r="D209" t="s">
        <v>1169</v>
      </c>
      <c r="E209" t="s">
        <v>1192</v>
      </c>
      <c r="F209" t="s">
        <v>1193</v>
      </c>
      <c r="G209" t="s">
        <v>190</v>
      </c>
      <c r="H209" t="s">
        <v>1204</v>
      </c>
      <c r="J209" t="s">
        <v>1205</v>
      </c>
      <c r="K209" t="s">
        <v>1206</v>
      </c>
      <c r="L209">
        <v>533910</v>
      </c>
      <c r="M209">
        <v>181676</v>
      </c>
      <c r="N209">
        <v>51.518140000000002</v>
      </c>
      <c r="O209">
        <v>-7.1416585000000005E-2</v>
      </c>
    </row>
    <row r="210" spans="1:15" x14ac:dyDescent="0.25">
      <c r="A210" t="s">
        <v>1207</v>
      </c>
      <c r="B210" t="s">
        <v>1208</v>
      </c>
      <c r="C210" t="s">
        <v>1168</v>
      </c>
      <c r="D210" t="s">
        <v>1169</v>
      </c>
      <c r="E210" t="s">
        <v>1192</v>
      </c>
      <c r="F210" t="s">
        <v>1193</v>
      </c>
      <c r="G210" t="s">
        <v>190</v>
      </c>
      <c r="H210" t="s">
        <v>1209</v>
      </c>
      <c r="J210" t="s">
        <v>1210</v>
      </c>
      <c r="K210" t="s">
        <v>1211</v>
      </c>
      <c r="L210">
        <v>534859</v>
      </c>
      <c r="M210">
        <v>181910</v>
      </c>
      <c r="N210">
        <v>51.520017000000003</v>
      </c>
      <c r="O210">
        <v>-5.7658092000000001E-2</v>
      </c>
    </row>
    <row r="211" spans="1:15" x14ac:dyDescent="0.25">
      <c r="A211" t="s">
        <v>1212</v>
      </c>
      <c r="B211" t="s">
        <v>1213</v>
      </c>
      <c r="C211" t="s">
        <v>1168</v>
      </c>
      <c r="D211" t="s">
        <v>1169</v>
      </c>
      <c r="E211" t="s">
        <v>1214</v>
      </c>
      <c r="F211" t="s">
        <v>1215</v>
      </c>
      <c r="G211" t="s">
        <v>190</v>
      </c>
      <c r="H211" t="s">
        <v>1216</v>
      </c>
      <c r="J211" t="s">
        <v>1217</v>
      </c>
      <c r="K211" t="s">
        <v>1218</v>
      </c>
      <c r="L211">
        <v>535898</v>
      </c>
      <c r="M211">
        <v>181752</v>
      </c>
      <c r="N211">
        <v>51.518349000000001</v>
      </c>
      <c r="O211">
        <v>-4.2753129000000001E-2</v>
      </c>
    </row>
    <row r="212" spans="1:15" x14ac:dyDescent="0.25">
      <c r="A212" t="s">
        <v>1219</v>
      </c>
      <c r="B212" t="s">
        <v>1220</v>
      </c>
      <c r="C212" t="s">
        <v>1168</v>
      </c>
      <c r="D212" t="s">
        <v>1169</v>
      </c>
      <c r="E212" t="s">
        <v>1214</v>
      </c>
      <c r="F212" t="s">
        <v>1215</v>
      </c>
      <c r="G212" t="s">
        <v>190</v>
      </c>
      <c r="H212" t="s">
        <v>1221</v>
      </c>
      <c r="J212" t="s">
        <v>1222</v>
      </c>
      <c r="K212" t="s">
        <v>1223</v>
      </c>
      <c r="L212">
        <v>534537</v>
      </c>
      <c r="M212">
        <v>181246</v>
      </c>
      <c r="N212">
        <v>51.514127000000002</v>
      </c>
      <c r="O212">
        <v>-6.2549480000000005E-2</v>
      </c>
    </row>
    <row r="213" spans="1:15" x14ac:dyDescent="0.25">
      <c r="A213" t="s">
        <v>1224</v>
      </c>
      <c r="B213" t="s">
        <v>1225</v>
      </c>
      <c r="C213" t="s">
        <v>1168</v>
      </c>
      <c r="D213" t="s">
        <v>1169</v>
      </c>
      <c r="E213" t="s">
        <v>1214</v>
      </c>
      <c r="F213" t="s">
        <v>1215</v>
      </c>
      <c r="G213" t="s">
        <v>190</v>
      </c>
      <c r="H213" t="s">
        <v>1226</v>
      </c>
      <c r="J213" t="s">
        <v>1227</v>
      </c>
      <c r="K213" t="s">
        <v>1228</v>
      </c>
      <c r="L213">
        <v>534595</v>
      </c>
      <c r="M213">
        <v>181156</v>
      </c>
      <c r="N213">
        <v>51.513303999999998</v>
      </c>
      <c r="O213">
        <v>-6.1748474999999997E-2</v>
      </c>
    </row>
    <row r="214" spans="1:15" x14ac:dyDescent="0.25">
      <c r="A214" t="s">
        <v>1229</v>
      </c>
      <c r="B214" t="s">
        <v>1230</v>
      </c>
      <c r="C214" t="s">
        <v>1168</v>
      </c>
      <c r="D214" t="s">
        <v>1169</v>
      </c>
      <c r="E214" t="s">
        <v>1214</v>
      </c>
      <c r="F214" t="s">
        <v>1215</v>
      </c>
      <c r="G214" t="s">
        <v>190</v>
      </c>
      <c r="H214" t="s">
        <v>1231</v>
      </c>
      <c r="J214" t="s">
        <v>1232</v>
      </c>
      <c r="K214" t="s">
        <v>1233</v>
      </c>
      <c r="L214">
        <v>534810</v>
      </c>
      <c r="M214">
        <v>180364</v>
      </c>
      <c r="N214">
        <v>51.506135999999998</v>
      </c>
      <c r="O214">
        <v>-5.8954558999999997E-2</v>
      </c>
    </row>
    <row r="215" spans="1:15" x14ac:dyDescent="0.25">
      <c r="A215" t="s">
        <v>1234</v>
      </c>
      <c r="B215" t="s">
        <v>1235</v>
      </c>
      <c r="C215" t="s">
        <v>1168</v>
      </c>
      <c r="D215" t="s">
        <v>1169</v>
      </c>
      <c r="E215" t="s">
        <v>1214</v>
      </c>
      <c r="F215" t="s">
        <v>1215</v>
      </c>
      <c r="G215" t="s">
        <v>190</v>
      </c>
      <c r="H215" t="s">
        <v>1236</v>
      </c>
      <c r="J215" t="s">
        <v>1237</v>
      </c>
      <c r="K215" t="s">
        <v>1238</v>
      </c>
      <c r="L215">
        <v>535359</v>
      </c>
      <c r="M215">
        <v>181212</v>
      </c>
      <c r="N215">
        <v>51.513624999999998</v>
      </c>
      <c r="O215">
        <v>-5.0723846000000003E-2</v>
      </c>
    </row>
    <row r="216" spans="1:15" x14ac:dyDescent="0.25">
      <c r="A216" t="s">
        <v>1239</v>
      </c>
      <c r="B216" t="s">
        <v>1240</v>
      </c>
      <c r="C216" t="s">
        <v>1168</v>
      </c>
      <c r="D216" t="s">
        <v>1169</v>
      </c>
      <c r="E216" t="s">
        <v>1214</v>
      </c>
      <c r="F216" t="s">
        <v>1215</v>
      </c>
      <c r="G216" t="s">
        <v>190</v>
      </c>
      <c r="H216" t="s">
        <v>1241</v>
      </c>
      <c r="J216" t="s">
        <v>1242</v>
      </c>
      <c r="K216" t="s">
        <v>1243</v>
      </c>
      <c r="L216">
        <v>534160</v>
      </c>
      <c r="M216">
        <v>180441</v>
      </c>
      <c r="N216">
        <v>51.506982999999998</v>
      </c>
      <c r="O216">
        <v>-6.8285214999999996E-2</v>
      </c>
    </row>
    <row r="217" spans="1:15" x14ac:dyDescent="0.25">
      <c r="A217" t="s">
        <v>1244</v>
      </c>
      <c r="B217" t="s">
        <v>1245</v>
      </c>
      <c r="C217" t="s">
        <v>1168</v>
      </c>
      <c r="D217" t="s">
        <v>1169</v>
      </c>
      <c r="E217" t="s">
        <v>1246</v>
      </c>
      <c r="F217" t="s">
        <v>1247</v>
      </c>
      <c r="G217" t="s">
        <v>190</v>
      </c>
      <c r="H217" t="s">
        <v>1248</v>
      </c>
      <c r="J217" t="s">
        <v>1249</v>
      </c>
      <c r="K217" t="s">
        <v>1250</v>
      </c>
      <c r="L217">
        <v>536903</v>
      </c>
      <c r="M217">
        <v>182836</v>
      </c>
      <c r="N217">
        <v>51.527847000000001</v>
      </c>
      <c r="O217">
        <v>-2.7856860000000001E-2</v>
      </c>
    </row>
    <row r="218" spans="1:15" x14ac:dyDescent="0.25">
      <c r="A218" t="s">
        <v>1251</v>
      </c>
      <c r="B218" t="s">
        <v>1252</v>
      </c>
      <c r="C218" t="s">
        <v>1168</v>
      </c>
      <c r="D218" t="s">
        <v>1169</v>
      </c>
      <c r="E218" t="s">
        <v>1246</v>
      </c>
      <c r="F218" t="s">
        <v>1247</v>
      </c>
      <c r="G218" t="s">
        <v>190</v>
      </c>
      <c r="H218" t="s">
        <v>1253</v>
      </c>
      <c r="J218" t="s">
        <v>1254</v>
      </c>
      <c r="K218" t="s">
        <v>1255</v>
      </c>
      <c r="L218">
        <v>536678</v>
      </c>
      <c r="M218">
        <v>183316</v>
      </c>
      <c r="N218">
        <v>51.532215000000001</v>
      </c>
      <c r="O218">
        <v>-3.0912192000000002E-2</v>
      </c>
    </row>
    <row r="219" spans="1:15" x14ac:dyDescent="0.25">
      <c r="A219" t="s">
        <v>1256</v>
      </c>
      <c r="B219" t="s">
        <v>1257</v>
      </c>
      <c r="C219" t="s">
        <v>1168</v>
      </c>
      <c r="D219" t="s">
        <v>1169</v>
      </c>
      <c r="E219" t="s">
        <v>1246</v>
      </c>
      <c r="F219" t="s">
        <v>1247</v>
      </c>
      <c r="G219" t="s">
        <v>190</v>
      </c>
      <c r="H219" t="s">
        <v>1258</v>
      </c>
      <c r="J219" t="s">
        <v>1259</v>
      </c>
      <c r="K219" t="s">
        <v>1260</v>
      </c>
      <c r="L219">
        <v>536931</v>
      </c>
      <c r="M219">
        <v>183782</v>
      </c>
      <c r="N219">
        <v>51.536341</v>
      </c>
      <c r="O219">
        <v>-2.7085962000000002E-2</v>
      </c>
    </row>
    <row r="220" spans="1:15" x14ac:dyDescent="0.25">
      <c r="A220" t="s">
        <v>1261</v>
      </c>
      <c r="B220" t="s">
        <v>1262</v>
      </c>
      <c r="C220" t="s">
        <v>1168</v>
      </c>
      <c r="D220" t="s">
        <v>1169</v>
      </c>
      <c r="E220" t="s">
        <v>1246</v>
      </c>
      <c r="F220" t="s">
        <v>1247</v>
      </c>
      <c r="G220" t="s">
        <v>190</v>
      </c>
      <c r="H220" t="s">
        <v>1263</v>
      </c>
      <c r="J220" t="s">
        <v>1264</v>
      </c>
      <c r="K220" t="s">
        <v>1265</v>
      </c>
      <c r="L220">
        <v>536133</v>
      </c>
      <c r="M220">
        <v>183031</v>
      </c>
      <c r="N220">
        <v>51.529784999999997</v>
      </c>
      <c r="O220">
        <v>-3.8874542999999998E-2</v>
      </c>
    </row>
    <row r="221" spans="1:15" x14ac:dyDescent="0.25">
      <c r="A221" t="s">
        <v>1266</v>
      </c>
      <c r="B221" t="s">
        <v>1267</v>
      </c>
      <c r="C221" t="s">
        <v>1168</v>
      </c>
      <c r="D221" t="s">
        <v>1169</v>
      </c>
      <c r="E221" t="s">
        <v>1246</v>
      </c>
      <c r="F221" t="s">
        <v>1247</v>
      </c>
      <c r="G221" t="s">
        <v>190</v>
      </c>
      <c r="H221" t="s">
        <v>1268</v>
      </c>
      <c r="J221" t="s">
        <v>1269</v>
      </c>
      <c r="K221" t="s">
        <v>1270</v>
      </c>
      <c r="L221">
        <v>536617</v>
      </c>
      <c r="M221">
        <v>183214</v>
      </c>
      <c r="N221">
        <v>51.531312999999997</v>
      </c>
      <c r="O221">
        <v>-3.1830602999999999E-2</v>
      </c>
    </row>
    <row r="222" spans="1:15" x14ac:dyDescent="0.25">
      <c r="A222" t="s">
        <v>1271</v>
      </c>
      <c r="B222" t="s">
        <v>1272</v>
      </c>
      <c r="C222" t="s">
        <v>1168</v>
      </c>
      <c r="D222" t="s">
        <v>1169</v>
      </c>
      <c r="E222" t="s">
        <v>1273</v>
      </c>
      <c r="F222" t="s">
        <v>1274</v>
      </c>
      <c r="G222" t="s">
        <v>190</v>
      </c>
      <c r="H222" t="s">
        <v>1275</v>
      </c>
      <c r="J222" t="s">
        <v>1276</v>
      </c>
      <c r="K222" t="s">
        <v>1277</v>
      </c>
      <c r="L222">
        <v>537650</v>
      </c>
      <c r="M222">
        <v>182725</v>
      </c>
      <c r="N222">
        <v>51.526668000000001</v>
      </c>
      <c r="O222">
        <v>-1.7138677000000001E-2</v>
      </c>
    </row>
    <row r="223" spans="1:15" x14ac:dyDescent="0.25">
      <c r="A223" t="s">
        <v>1278</v>
      </c>
      <c r="B223" t="s">
        <v>1279</v>
      </c>
      <c r="C223" t="s">
        <v>1168</v>
      </c>
      <c r="D223" t="s">
        <v>1169</v>
      </c>
      <c r="E223" t="s">
        <v>1273</v>
      </c>
      <c r="F223" t="s">
        <v>1274</v>
      </c>
      <c r="G223" t="s">
        <v>190</v>
      </c>
      <c r="H223" t="s">
        <v>1280</v>
      </c>
      <c r="J223" t="s">
        <v>1281</v>
      </c>
      <c r="K223" t="s">
        <v>1282</v>
      </c>
      <c r="L223">
        <v>537837</v>
      </c>
      <c r="M223">
        <v>182418</v>
      </c>
      <c r="N223">
        <v>51.523864000000003</v>
      </c>
      <c r="O223">
        <v>-1.4564782E-2</v>
      </c>
    </row>
    <row r="224" spans="1:15" x14ac:dyDescent="0.25">
      <c r="A224" t="s">
        <v>1283</v>
      </c>
      <c r="B224" t="s">
        <v>1284</v>
      </c>
      <c r="C224" t="s">
        <v>1168</v>
      </c>
      <c r="D224" t="s">
        <v>1169</v>
      </c>
      <c r="E224" t="s">
        <v>1273</v>
      </c>
      <c r="F224" t="s">
        <v>1274</v>
      </c>
      <c r="G224" t="s">
        <v>190</v>
      </c>
      <c r="H224" t="s">
        <v>1285</v>
      </c>
      <c r="J224" t="s">
        <v>1286</v>
      </c>
      <c r="K224" t="s">
        <v>1287</v>
      </c>
      <c r="L224">
        <v>536940</v>
      </c>
      <c r="M224">
        <v>182648</v>
      </c>
      <c r="N224">
        <v>51.526148999999997</v>
      </c>
      <c r="O224">
        <v>-2.7396845E-2</v>
      </c>
    </row>
    <row r="225" spans="1:15" x14ac:dyDescent="0.25">
      <c r="A225" t="s">
        <v>1288</v>
      </c>
      <c r="B225" t="s">
        <v>1289</v>
      </c>
      <c r="C225" t="s">
        <v>1168</v>
      </c>
      <c r="D225" t="s">
        <v>1169</v>
      </c>
      <c r="E225" t="s">
        <v>1273</v>
      </c>
      <c r="F225" t="s">
        <v>1274</v>
      </c>
      <c r="G225" t="s">
        <v>190</v>
      </c>
      <c r="H225" t="s">
        <v>1290</v>
      </c>
      <c r="J225" t="s">
        <v>1291</v>
      </c>
      <c r="K225" t="s">
        <v>1292</v>
      </c>
      <c r="L225">
        <v>537160</v>
      </c>
      <c r="M225">
        <v>181748</v>
      </c>
      <c r="N225">
        <v>51.518008000000002</v>
      </c>
      <c r="O225">
        <v>-2.4577591999999999E-2</v>
      </c>
    </row>
    <row r="226" spans="1:15" x14ac:dyDescent="0.25">
      <c r="A226" t="s">
        <v>1293</v>
      </c>
      <c r="B226" t="s">
        <v>1294</v>
      </c>
      <c r="C226" t="s">
        <v>1168</v>
      </c>
      <c r="D226" t="s">
        <v>1169</v>
      </c>
      <c r="E226" t="s">
        <v>1273</v>
      </c>
      <c r="F226" t="s">
        <v>1274</v>
      </c>
      <c r="G226" t="s">
        <v>190</v>
      </c>
      <c r="H226" t="s">
        <v>1295</v>
      </c>
      <c r="J226" t="s">
        <v>1296</v>
      </c>
      <c r="K226" t="s">
        <v>1297</v>
      </c>
      <c r="L226">
        <v>537975</v>
      </c>
      <c r="M226">
        <v>182706</v>
      </c>
      <c r="N226">
        <v>51.526418</v>
      </c>
      <c r="O226">
        <v>-1.2464196E-2</v>
      </c>
    </row>
    <row r="227" spans="1:15" x14ac:dyDescent="0.25">
      <c r="A227" t="s">
        <v>1298</v>
      </c>
      <c r="B227" t="s">
        <v>1299</v>
      </c>
      <c r="C227" t="s">
        <v>1168</v>
      </c>
      <c r="D227" t="s">
        <v>1169</v>
      </c>
      <c r="E227" t="s">
        <v>1300</v>
      </c>
      <c r="F227" t="s">
        <v>1301</v>
      </c>
      <c r="G227" t="s">
        <v>190</v>
      </c>
      <c r="H227" t="s">
        <v>1302</v>
      </c>
      <c r="J227" t="s">
        <v>1303</v>
      </c>
      <c r="K227" t="s">
        <v>1304</v>
      </c>
      <c r="L227">
        <v>536891</v>
      </c>
      <c r="M227">
        <v>180989</v>
      </c>
      <c r="N227">
        <v>51.511253000000004</v>
      </c>
      <c r="O227">
        <v>-2.8746565000000002E-2</v>
      </c>
    </row>
    <row r="228" spans="1:15" x14ac:dyDescent="0.25">
      <c r="A228" t="s">
        <v>1305</v>
      </c>
      <c r="B228" t="s">
        <v>1306</v>
      </c>
      <c r="C228" t="s">
        <v>1168</v>
      </c>
      <c r="D228" t="s">
        <v>1169</v>
      </c>
      <c r="E228" t="s">
        <v>1300</v>
      </c>
      <c r="F228" t="s">
        <v>1301</v>
      </c>
      <c r="G228" t="s">
        <v>190</v>
      </c>
      <c r="H228" t="s">
        <v>1307</v>
      </c>
      <c r="J228" t="s">
        <v>1308</v>
      </c>
      <c r="K228" t="s">
        <v>1309</v>
      </c>
      <c r="L228">
        <v>537882</v>
      </c>
      <c r="M228">
        <v>181345</v>
      </c>
      <c r="N228">
        <v>51.514211000000003</v>
      </c>
      <c r="O228">
        <v>-1.4335996E-2</v>
      </c>
    </row>
    <row r="229" spans="1:15" x14ac:dyDescent="0.25">
      <c r="A229" t="s">
        <v>1310</v>
      </c>
      <c r="B229" t="s">
        <v>1311</v>
      </c>
      <c r="C229" t="s">
        <v>1168</v>
      </c>
      <c r="D229" t="s">
        <v>1169</v>
      </c>
      <c r="E229" t="s">
        <v>1300</v>
      </c>
      <c r="F229" t="s">
        <v>1301</v>
      </c>
      <c r="G229" t="s">
        <v>190</v>
      </c>
      <c r="H229" t="s">
        <v>1312</v>
      </c>
      <c r="J229" t="s">
        <v>1313</v>
      </c>
      <c r="K229" t="s">
        <v>1314</v>
      </c>
      <c r="L229">
        <v>538534</v>
      </c>
      <c r="M229">
        <v>181393</v>
      </c>
      <c r="N229">
        <v>51.514482999999998</v>
      </c>
      <c r="O229">
        <v>-4.9271033000000001E-3</v>
      </c>
    </row>
    <row r="230" spans="1:15" x14ac:dyDescent="0.25">
      <c r="A230" t="s">
        <v>1315</v>
      </c>
      <c r="B230" t="s">
        <v>1316</v>
      </c>
      <c r="C230" t="s">
        <v>1168</v>
      </c>
      <c r="D230" t="s">
        <v>1169</v>
      </c>
      <c r="E230" t="s">
        <v>1300</v>
      </c>
      <c r="F230" t="s">
        <v>1301</v>
      </c>
      <c r="G230" t="s">
        <v>190</v>
      </c>
      <c r="H230" t="s">
        <v>1317</v>
      </c>
      <c r="J230" t="s">
        <v>1318</v>
      </c>
      <c r="K230" t="s">
        <v>1319</v>
      </c>
      <c r="L230">
        <v>538012</v>
      </c>
      <c r="M230">
        <v>180933</v>
      </c>
      <c r="N230">
        <v>51.510477000000002</v>
      </c>
      <c r="O230">
        <v>-1.2624882E-2</v>
      </c>
    </row>
    <row r="231" spans="1:15" x14ac:dyDescent="0.25">
      <c r="A231" t="s">
        <v>1320</v>
      </c>
      <c r="B231" t="s">
        <v>1321</v>
      </c>
      <c r="C231" t="s">
        <v>1168</v>
      </c>
      <c r="D231" t="s">
        <v>1169</v>
      </c>
      <c r="E231" t="s">
        <v>1322</v>
      </c>
      <c r="F231" t="s">
        <v>1323</v>
      </c>
      <c r="G231" t="s">
        <v>190</v>
      </c>
      <c r="H231" t="s">
        <v>1324</v>
      </c>
      <c r="J231" t="s">
        <v>1325</v>
      </c>
      <c r="K231" t="s">
        <v>1326</v>
      </c>
      <c r="L231">
        <v>537996</v>
      </c>
      <c r="M231">
        <v>179250</v>
      </c>
      <c r="N231">
        <v>51.495356999999998</v>
      </c>
      <c r="O231">
        <v>-1.3513117E-2</v>
      </c>
    </row>
    <row r="232" spans="1:15" x14ac:dyDescent="0.25">
      <c r="A232" t="s">
        <v>1327</v>
      </c>
      <c r="B232" t="s">
        <v>1328</v>
      </c>
      <c r="C232" t="s">
        <v>1168</v>
      </c>
      <c r="D232" t="s">
        <v>1169</v>
      </c>
      <c r="E232" t="s">
        <v>1322</v>
      </c>
      <c r="F232" t="s">
        <v>1323</v>
      </c>
      <c r="G232" t="s">
        <v>190</v>
      </c>
      <c r="H232" t="s">
        <v>1329</v>
      </c>
      <c r="J232" t="s">
        <v>1330</v>
      </c>
      <c r="K232" t="s">
        <v>1331</v>
      </c>
      <c r="L232">
        <v>537480</v>
      </c>
      <c r="M232">
        <v>178772</v>
      </c>
      <c r="N232">
        <v>51.491188000000001</v>
      </c>
      <c r="O232">
        <v>-2.1127525000000001E-2</v>
      </c>
    </row>
    <row r="233" spans="1:15" x14ac:dyDescent="0.25">
      <c r="A233" t="s">
        <v>1332</v>
      </c>
      <c r="B233" t="s">
        <v>1333</v>
      </c>
      <c r="C233" t="s">
        <v>1168</v>
      </c>
      <c r="D233" t="s">
        <v>1169</v>
      </c>
      <c r="E233" t="s">
        <v>1322</v>
      </c>
      <c r="F233" t="s">
        <v>1323</v>
      </c>
      <c r="G233" t="s">
        <v>190</v>
      </c>
      <c r="H233" t="s">
        <v>1334</v>
      </c>
      <c r="J233" t="s">
        <v>1335</v>
      </c>
      <c r="K233" t="s">
        <v>1336</v>
      </c>
      <c r="L233">
        <v>538227</v>
      </c>
      <c r="M233">
        <v>179604</v>
      </c>
      <c r="N233">
        <v>51.498482000000003</v>
      </c>
      <c r="O233">
        <v>-1.0049091E-2</v>
      </c>
    </row>
    <row r="234" spans="1:15" x14ac:dyDescent="0.25">
      <c r="A234" t="s">
        <v>1337</v>
      </c>
      <c r="B234" t="s">
        <v>1338</v>
      </c>
      <c r="C234" t="s">
        <v>1168</v>
      </c>
      <c r="D234" t="s">
        <v>1169</v>
      </c>
      <c r="E234" t="s">
        <v>1322</v>
      </c>
      <c r="F234" t="s">
        <v>1323</v>
      </c>
      <c r="G234" t="s">
        <v>190</v>
      </c>
      <c r="H234" t="s">
        <v>1339</v>
      </c>
      <c r="J234" t="s">
        <v>1340</v>
      </c>
      <c r="K234" t="s">
        <v>1341</v>
      </c>
      <c r="L234">
        <v>537136</v>
      </c>
      <c r="M234">
        <v>179834</v>
      </c>
      <c r="N234">
        <v>51.500813999999998</v>
      </c>
      <c r="O234">
        <v>-2.5666996000000001E-2</v>
      </c>
    </row>
    <row r="235" spans="1:15" x14ac:dyDescent="0.25">
      <c r="A235" t="s">
        <v>1342</v>
      </c>
      <c r="B235" t="s">
        <v>1343</v>
      </c>
      <c r="C235" t="s">
        <v>1344</v>
      </c>
      <c r="D235" t="s">
        <v>1345</v>
      </c>
      <c r="E235" t="s">
        <v>1346</v>
      </c>
      <c r="F235" t="s">
        <v>1347</v>
      </c>
      <c r="G235" t="s">
        <v>258</v>
      </c>
      <c r="H235" t="s">
        <v>1348</v>
      </c>
      <c r="I235" t="s">
        <v>1349</v>
      </c>
      <c r="J235" t="s">
        <v>1350</v>
      </c>
      <c r="K235" t="s">
        <v>1351</v>
      </c>
      <c r="L235">
        <v>538283</v>
      </c>
      <c r="M235">
        <v>190316</v>
      </c>
      <c r="N235">
        <v>51.594726000000001</v>
      </c>
      <c r="O235">
        <v>-5.0366318E-3</v>
      </c>
    </row>
    <row r="236" spans="1:15" x14ac:dyDescent="0.25">
      <c r="A236" t="s">
        <v>1352</v>
      </c>
      <c r="B236" t="s">
        <v>1353</v>
      </c>
      <c r="C236" t="s">
        <v>1344</v>
      </c>
      <c r="D236" t="s">
        <v>1345</v>
      </c>
      <c r="E236" t="s">
        <v>1346</v>
      </c>
      <c r="F236" t="s">
        <v>1347</v>
      </c>
      <c r="G236" t="s">
        <v>190</v>
      </c>
      <c r="H236" t="s">
        <v>1354</v>
      </c>
      <c r="I236" t="s">
        <v>1355</v>
      </c>
      <c r="J236" t="s">
        <v>1356</v>
      </c>
      <c r="K236" t="s">
        <v>1357</v>
      </c>
      <c r="L236">
        <v>537715</v>
      </c>
      <c r="M236">
        <v>194859</v>
      </c>
      <c r="N236">
        <v>51.635688000000002</v>
      </c>
      <c r="O236">
        <v>-1.1447793E-2</v>
      </c>
    </row>
    <row r="237" spans="1:15" x14ac:dyDescent="0.25">
      <c r="A237" t="s">
        <v>1358</v>
      </c>
      <c r="B237" t="s">
        <v>1359</v>
      </c>
      <c r="C237" t="s">
        <v>1344</v>
      </c>
      <c r="D237" t="s">
        <v>1345</v>
      </c>
      <c r="E237" t="s">
        <v>1346</v>
      </c>
      <c r="F237" t="s">
        <v>1347</v>
      </c>
      <c r="G237" t="s">
        <v>190</v>
      </c>
      <c r="H237" t="s">
        <v>1360</v>
      </c>
      <c r="I237" t="s">
        <v>1355</v>
      </c>
      <c r="J237" t="s">
        <v>1361</v>
      </c>
      <c r="K237" t="s">
        <v>1362</v>
      </c>
      <c r="L237">
        <v>538739</v>
      </c>
      <c r="M237">
        <v>193914</v>
      </c>
      <c r="N237">
        <v>51.626944999999999</v>
      </c>
      <c r="O237">
        <v>2.9649466000000002E-3</v>
      </c>
    </row>
    <row r="238" spans="1:15" x14ac:dyDescent="0.25">
      <c r="A238" t="s">
        <v>1363</v>
      </c>
      <c r="B238" t="s">
        <v>1364</v>
      </c>
      <c r="C238" t="s">
        <v>1344</v>
      </c>
      <c r="D238" t="s">
        <v>1345</v>
      </c>
      <c r="E238" t="s">
        <v>1346</v>
      </c>
      <c r="F238" t="s">
        <v>1347</v>
      </c>
      <c r="G238" t="s">
        <v>190</v>
      </c>
      <c r="H238" t="s">
        <v>1365</v>
      </c>
      <c r="I238" t="s">
        <v>1349</v>
      </c>
      <c r="J238" t="s">
        <v>1366</v>
      </c>
      <c r="K238" t="s">
        <v>1367</v>
      </c>
      <c r="L238">
        <v>536985</v>
      </c>
      <c r="M238">
        <v>190544</v>
      </c>
      <c r="N238">
        <v>51.597090999999999</v>
      </c>
      <c r="O238">
        <v>-2.3674555E-2</v>
      </c>
    </row>
    <row r="239" spans="1:15" x14ac:dyDescent="0.25">
      <c r="A239" t="s">
        <v>1368</v>
      </c>
      <c r="B239" t="s">
        <v>1369</v>
      </c>
      <c r="C239" t="s">
        <v>1344</v>
      </c>
      <c r="D239" t="s">
        <v>1345</v>
      </c>
      <c r="E239" t="s">
        <v>1346</v>
      </c>
      <c r="F239" t="s">
        <v>1347</v>
      </c>
      <c r="G239" t="s">
        <v>190</v>
      </c>
      <c r="H239" t="s">
        <v>1370</v>
      </c>
      <c r="I239" t="s">
        <v>1349</v>
      </c>
      <c r="J239" t="s">
        <v>1371</v>
      </c>
      <c r="K239" t="s">
        <v>1372</v>
      </c>
      <c r="L239">
        <v>536694</v>
      </c>
      <c r="M239">
        <v>189687</v>
      </c>
      <c r="N239">
        <v>51.589461</v>
      </c>
      <c r="O239">
        <v>-2.8206729E-2</v>
      </c>
    </row>
    <row r="240" spans="1:15" x14ac:dyDescent="0.25">
      <c r="A240" t="s">
        <v>1373</v>
      </c>
      <c r="B240" t="s">
        <v>1374</v>
      </c>
      <c r="C240" t="s">
        <v>1344</v>
      </c>
      <c r="D240" t="s">
        <v>1345</v>
      </c>
      <c r="E240" t="s">
        <v>1346</v>
      </c>
      <c r="F240" t="s">
        <v>1347</v>
      </c>
      <c r="G240" t="s">
        <v>190</v>
      </c>
      <c r="H240" t="s">
        <v>1375</v>
      </c>
      <c r="I240" t="s">
        <v>1349</v>
      </c>
      <c r="J240" t="s">
        <v>1376</v>
      </c>
      <c r="K240" t="s">
        <v>1377</v>
      </c>
      <c r="L240">
        <v>535891</v>
      </c>
      <c r="M240">
        <v>190652</v>
      </c>
      <c r="N240">
        <v>51.598326999999998</v>
      </c>
      <c r="O240">
        <v>-3.9417391000000003E-2</v>
      </c>
    </row>
    <row r="241" spans="1:15" x14ac:dyDescent="0.25">
      <c r="A241" t="s">
        <v>1378</v>
      </c>
      <c r="B241" t="s">
        <v>1379</v>
      </c>
      <c r="C241" t="s">
        <v>1344</v>
      </c>
      <c r="D241" t="s">
        <v>1345</v>
      </c>
      <c r="E241" t="s">
        <v>1346</v>
      </c>
      <c r="F241" t="s">
        <v>1347</v>
      </c>
      <c r="G241" t="s">
        <v>190</v>
      </c>
      <c r="H241" t="s">
        <v>1380</v>
      </c>
      <c r="I241" t="s">
        <v>1349</v>
      </c>
      <c r="J241" t="s">
        <v>1381</v>
      </c>
      <c r="K241" t="s">
        <v>1382</v>
      </c>
      <c r="L241">
        <v>538167</v>
      </c>
      <c r="M241">
        <v>189081</v>
      </c>
      <c r="N241">
        <v>51.583657000000002</v>
      </c>
      <c r="O241">
        <v>-7.1959318999999999E-3</v>
      </c>
    </row>
    <row r="242" spans="1:15" x14ac:dyDescent="0.25">
      <c r="A242" t="s">
        <v>1383</v>
      </c>
      <c r="B242" t="s">
        <v>1384</v>
      </c>
      <c r="C242" t="s">
        <v>1344</v>
      </c>
      <c r="D242" t="s">
        <v>1345</v>
      </c>
      <c r="E242" t="s">
        <v>1346</v>
      </c>
      <c r="F242" t="s">
        <v>1347</v>
      </c>
      <c r="G242" t="s">
        <v>258</v>
      </c>
      <c r="H242" t="s">
        <v>1385</v>
      </c>
      <c r="I242" t="s">
        <v>1355</v>
      </c>
      <c r="J242" t="s">
        <v>1386</v>
      </c>
      <c r="K242" t="s">
        <v>1387</v>
      </c>
      <c r="L242">
        <v>537307</v>
      </c>
      <c r="M242">
        <v>192314</v>
      </c>
      <c r="N242">
        <v>51.612918000000001</v>
      </c>
      <c r="O242">
        <v>-1.8336228999999999E-2</v>
      </c>
    </row>
    <row r="243" spans="1:15" x14ac:dyDescent="0.25">
      <c r="A243" t="s">
        <v>1388</v>
      </c>
      <c r="B243" t="s">
        <v>1389</v>
      </c>
      <c r="C243" t="s">
        <v>1344</v>
      </c>
      <c r="D243" t="s">
        <v>1345</v>
      </c>
      <c r="E243" t="s">
        <v>1390</v>
      </c>
      <c r="F243" t="s">
        <v>1391</v>
      </c>
      <c r="G243" t="s">
        <v>258</v>
      </c>
      <c r="H243" t="s">
        <v>1392</v>
      </c>
      <c r="I243" t="s">
        <v>1355</v>
      </c>
      <c r="J243" t="s">
        <v>1393</v>
      </c>
    </row>
    <row r="244" spans="1:15" x14ac:dyDescent="0.25">
      <c r="A244" t="s">
        <v>1394</v>
      </c>
      <c r="B244" t="s">
        <v>1395</v>
      </c>
      <c r="C244" t="s">
        <v>1344</v>
      </c>
      <c r="D244" t="s">
        <v>1345</v>
      </c>
      <c r="E244" t="s">
        <v>1390</v>
      </c>
      <c r="F244" t="s">
        <v>1391</v>
      </c>
      <c r="G244" t="s">
        <v>190</v>
      </c>
      <c r="H244" t="s">
        <v>1396</v>
      </c>
      <c r="I244" t="s">
        <v>1355</v>
      </c>
      <c r="J244" t="s">
        <v>1397</v>
      </c>
      <c r="K244" t="s">
        <v>1398</v>
      </c>
      <c r="L244">
        <v>537006</v>
      </c>
      <c r="M244">
        <v>192657</v>
      </c>
      <c r="N244">
        <v>51.616073999999998</v>
      </c>
      <c r="O244">
        <v>-2.2546676000000002E-2</v>
      </c>
    </row>
    <row r="245" spans="1:15" x14ac:dyDescent="0.25">
      <c r="A245" t="s">
        <v>1399</v>
      </c>
      <c r="B245" t="s">
        <v>1400</v>
      </c>
      <c r="C245" t="s">
        <v>1344</v>
      </c>
      <c r="D245" t="s">
        <v>1345</v>
      </c>
      <c r="E245" t="s">
        <v>1390</v>
      </c>
      <c r="F245" t="s">
        <v>1391</v>
      </c>
      <c r="G245" t="s">
        <v>190</v>
      </c>
      <c r="H245" t="s">
        <v>1401</v>
      </c>
      <c r="I245" t="s">
        <v>1355</v>
      </c>
      <c r="J245" t="s">
        <v>1402</v>
      </c>
      <c r="K245" t="s">
        <v>1403</v>
      </c>
      <c r="L245">
        <v>537293</v>
      </c>
      <c r="M245">
        <v>192913</v>
      </c>
      <c r="N245">
        <v>51.618304000000002</v>
      </c>
      <c r="O245">
        <v>-1.8303841000000001E-2</v>
      </c>
    </row>
    <row r="246" spans="1:15" x14ac:dyDescent="0.25">
      <c r="A246" t="s">
        <v>1404</v>
      </c>
      <c r="B246" t="s">
        <v>1405</v>
      </c>
      <c r="C246" t="s">
        <v>1344</v>
      </c>
      <c r="D246" t="s">
        <v>1345</v>
      </c>
      <c r="E246" t="s">
        <v>1390</v>
      </c>
      <c r="F246" t="s">
        <v>1391</v>
      </c>
      <c r="G246" t="s">
        <v>190</v>
      </c>
      <c r="H246" t="s">
        <v>1406</v>
      </c>
      <c r="I246" t="s">
        <v>1355</v>
      </c>
      <c r="J246" t="s">
        <v>1407</v>
      </c>
      <c r="K246" t="s">
        <v>1408</v>
      </c>
      <c r="L246">
        <v>537765</v>
      </c>
      <c r="M246">
        <v>194083</v>
      </c>
      <c r="N246">
        <v>51.628701999999997</v>
      </c>
      <c r="O246">
        <v>-1.1030843E-2</v>
      </c>
    </row>
    <row r="247" spans="1:15" x14ac:dyDescent="0.25">
      <c r="A247" t="s">
        <v>1409</v>
      </c>
      <c r="B247" t="s">
        <v>1410</v>
      </c>
      <c r="C247" t="s">
        <v>1344</v>
      </c>
      <c r="D247" t="s">
        <v>1345</v>
      </c>
      <c r="E247" t="s">
        <v>1390</v>
      </c>
      <c r="F247" t="s">
        <v>1391</v>
      </c>
      <c r="G247" t="s">
        <v>190</v>
      </c>
      <c r="H247" t="s">
        <v>1411</v>
      </c>
      <c r="I247" t="s">
        <v>1355</v>
      </c>
      <c r="J247" t="s">
        <v>1412</v>
      </c>
      <c r="K247" t="s">
        <v>1413</v>
      </c>
      <c r="L247">
        <v>537534</v>
      </c>
      <c r="M247">
        <v>193450</v>
      </c>
      <c r="N247">
        <v>51.623071000000003</v>
      </c>
      <c r="O247">
        <v>-1.4614411000000001E-2</v>
      </c>
    </row>
    <row r="248" spans="1:15" x14ac:dyDescent="0.25">
      <c r="A248" t="s">
        <v>370</v>
      </c>
      <c r="B248" t="s">
        <v>1414</v>
      </c>
      <c r="C248" t="s">
        <v>1344</v>
      </c>
      <c r="D248" t="s">
        <v>1345</v>
      </c>
      <c r="E248" t="s">
        <v>1415</v>
      </c>
      <c r="F248" t="s">
        <v>1416</v>
      </c>
      <c r="G248" t="s">
        <v>258</v>
      </c>
      <c r="H248" t="s">
        <v>1417</v>
      </c>
      <c r="I248" t="s">
        <v>1418</v>
      </c>
      <c r="J248" t="s">
        <v>1419</v>
      </c>
      <c r="K248" t="s">
        <v>1420</v>
      </c>
      <c r="L248">
        <v>537815</v>
      </c>
      <c r="M248">
        <v>186429</v>
      </c>
      <c r="N248">
        <v>51.559911999999997</v>
      </c>
      <c r="O248">
        <v>-1.3312475000000001E-2</v>
      </c>
    </row>
    <row r="249" spans="1:15" x14ac:dyDescent="0.25">
      <c r="A249" t="s">
        <v>1421</v>
      </c>
      <c r="B249" t="s">
        <v>1422</v>
      </c>
      <c r="C249" t="s">
        <v>1344</v>
      </c>
      <c r="D249" t="s">
        <v>1345</v>
      </c>
      <c r="E249" t="s">
        <v>1415</v>
      </c>
      <c r="F249" t="s">
        <v>1416</v>
      </c>
      <c r="G249" t="s">
        <v>190</v>
      </c>
      <c r="H249" t="s">
        <v>1423</v>
      </c>
      <c r="I249" t="s">
        <v>1418</v>
      </c>
      <c r="J249" t="s">
        <v>1424</v>
      </c>
      <c r="K249" t="s">
        <v>1425</v>
      </c>
      <c r="L249">
        <v>537179</v>
      </c>
      <c r="M249">
        <v>187682</v>
      </c>
      <c r="N249">
        <v>51.571325999999999</v>
      </c>
      <c r="O249">
        <v>-2.1992728E-2</v>
      </c>
    </row>
    <row r="250" spans="1:15" x14ac:dyDescent="0.25">
      <c r="A250" t="s">
        <v>1426</v>
      </c>
      <c r="B250" t="s">
        <v>1427</v>
      </c>
      <c r="C250" t="s">
        <v>1344</v>
      </c>
      <c r="D250" t="s">
        <v>1345</v>
      </c>
      <c r="E250" t="s">
        <v>1415</v>
      </c>
      <c r="F250" t="s">
        <v>1416</v>
      </c>
      <c r="G250" t="s">
        <v>190</v>
      </c>
      <c r="H250" t="s">
        <v>1428</v>
      </c>
      <c r="I250" t="s">
        <v>1418</v>
      </c>
      <c r="J250" t="s">
        <v>1429</v>
      </c>
      <c r="K250" t="s">
        <v>1430</v>
      </c>
      <c r="L250">
        <v>538108</v>
      </c>
      <c r="M250">
        <v>187688</v>
      </c>
      <c r="N250">
        <v>51.571154</v>
      </c>
      <c r="O250">
        <v>-8.5942013999999994E-3</v>
      </c>
    </row>
    <row r="251" spans="1:15" x14ac:dyDescent="0.25">
      <c r="A251" t="s">
        <v>1431</v>
      </c>
      <c r="B251" t="s">
        <v>1432</v>
      </c>
      <c r="C251" t="s">
        <v>1344</v>
      </c>
      <c r="D251" t="s">
        <v>1345</v>
      </c>
      <c r="E251" t="s">
        <v>1433</v>
      </c>
      <c r="F251" t="s">
        <v>1434</v>
      </c>
      <c r="G251" t="s">
        <v>258</v>
      </c>
      <c r="H251" t="s">
        <v>1435</v>
      </c>
      <c r="I251" t="s">
        <v>1418</v>
      </c>
      <c r="J251" t="s">
        <v>1436</v>
      </c>
      <c r="K251" t="s">
        <v>1437</v>
      </c>
      <c r="L251">
        <v>538574</v>
      </c>
      <c r="M251">
        <v>188755</v>
      </c>
      <c r="N251">
        <v>51.580627</v>
      </c>
      <c r="O251">
        <v>-1.4539803E-3</v>
      </c>
    </row>
    <row r="252" spans="1:15" x14ac:dyDescent="0.25">
      <c r="A252" t="s">
        <v>1438</v>
      </c>
      <c r="B252" t="s">
        <v>1439</v>
      </c>
      <c r="C252" t="s">
        <v>1344</v>
      </c>
      <c r="D252" t="s">
        <v>1345</v>
      </c>
      <c r="E252" t="s">
        <v>1433</v>
      </c>
      <c r="F252" t="s">
        <v>1434</v>
      </c>
      <c r="G252" t="s">
        <v>190</v>
      </c>
      <c r="H252" t="s">
        <v>1440</v>
      </c>
      <c r="I252" t="s">
        <v>1441</v>
      </c>
      <c r="J252" t="s">
        <v>1442</v>
      </c>
      <c r="K252" t="s">
        <v>1443</v>
      </c>
      <c r="L252">
        <v>538947</v>
      </c>
      <c r="M252">
        <v>187574</v>
      </c>
      <c r="N252">
        <v>51.569923000000003</v>
      </c>
      <c r="O252">
        <v>3.4589922000000002E-3</v>
      </c>
    </row>
    <row r="253" spans="1:15" x14ac:dyDescent="0.25">
      <c r="A253" t="s">
        <v>1444</v>
      </c>
      <c r="B253" t="s">
        <v>1445</v>
      </c>
      <c r="C253" t="s">
        <v>1344</v>
      </c>
      <c r="D253" t="s">
        <v>1345</v>
      </c>
      <c r="E253" t="s">
        <v>1433</v>
      </c>
      <c r="F253" t="s">
        <v>1434</v>
      </c>
      <c r="G253" t="s">
        <v>190</v>
      </c>
      <c r="H253" t="s">
        <v>1446</v>
      </c>
      <c r="I253" t="s">
        <v>1418</v>
      </c>
      <c r="J253" t="s">
        <v>1447</v>
      </c>
      <c r="K253" t="s">
        <v>1448</v>
      </c>
      <c r="L253">
        <v>537940</v>
      </c>
      <c r="M253">
        <v>186918</v>
      </c>
      <c r="N253">
        <v>51.564276</v>
      </c>
      <c r="O253">
        <v>-1.1318719E-2</v>
      </c>
    </row>
    <row r="254" spans="1:15" x14ac:dyDescent="0.25">
      <c r="A254" t="s">
        <v>1449</v>
      </c>
      <c r="B254" t="s">
        <v>1450</v>
      </c>
      <c r="C254" t="s">
        <v>1344</v>
      </c>
      <c r="D254" t="s">
        <v>1345</v>
      </c>
      <c r="E254" t="s">
        <v>1433</v>
      </c>
      <c r="F254" t="s">
        <v>1434</v>
      </c>
      <c r="G254" t="s">
        <v>190</v>
      </c>
      <c r="H254" t="s">
        <v>1451</v>
      </c>
      <c r="I254" t="s">
        <v>1418</v>
      </c>
      <c r="J254" t="s">
        <v>1452</v>
      </c>
      <c r="K254" t="s">
        <v>1453</v>
      </c>
      <c r="L254">
        <v>538466</v>
      </c>
      <c r="M254">
        <v>186672</v>
      </c>
      <c r="N254">
        <v>51.561936000000003</v>
      </c>
      <c r="O254">
        <v>-3.8318204999999998E-3</v>
      </c>
    </row>
    <row r="255" spans="1:15" x14ac:dyDescent="0.25">
      <c r="A255" t="s">
        <v>1454</v>
      </c>
      <c r="B255" t="s">
        <v>1455</v>
      </c>
      <c r="C255" t="s">
        <v>1344</v>
      </c>
      <c r="D255" t="s">
        <v>1345</v>
      </c>
      <c r="E255" t="s">
        <v>1433</v>
      </c>
      <c r="F255" t="s">
        <v>1434</v>
      </c>
      <c r="G255" t="s">
        <v>190</v>
      </c>
      <c r="H255" t="s">
        <v>1456</v>
      </c>
      <c r="I255" t="s">
        <v>1441</v>
      </c>
      <c r="J255" t="s">
        <v>1457</v>
      </c>
      <c r="K255" t="s">
        <v>1458</v>
      </c>
      <c r="L255">
        <v>538721</v>
      </c>
      <c r="M255">
        <v>187186</v>
      </c>
      <c r="N255">
        <v>51.566491999999997</v>
      </c>
      <c r="O255">
        <v>4.7171125999999997E-5</v>
      </c>
    </row>
    <row r="256" spans="1:15" x14ac:dyDescent="0.25">
      <c r="A256" t="s">
        <v>1459</v>
      </c>
      <c r="B256" t="s">
        <v>1460</v>
      </c>
      <c r="C256" t="s">
        <v>1344</v>
      </c>
      <c r="D256" t="s">
        <v>1345</v>
      </c>
      <c r="E256" t="s">
        <v>1433</v>
      </c>
      <c r="F256" t="s">
        <v>1434</v>
      </c>
      <c r="G256" t="s">
        <v>190</v>
      </c>
      <c r="H256" t="s">
        <v>1461</v>
      </c>
      <c r="I256" t="s">
        <v>1441</v>
      </c>
      <c r="J256" t="s">
        <v>1462</v>
      </c>
      <c r="K256" t="s">
        <v>1463</v>
      </c>
      <c r="L256">
        <v>539258</v>
      </c>
      <c r="M256">
        <v>185734</v>
      </c>
      <c r="N256">
        <v>51.553313000000003</v>
      </c>
      <c r="O256">
        <v>7.2151919999999996E-3</v>
      </c>
    </row>
    <row r="257" spans="1:15" x14ac:dyDescent="0.25">
      <c r="A257" t="s">
        <v>1464</v>
      </c>
      <c r="B257" t="s">
        <v>1465</v>
      </c>
      <c r="C257" t="s">
        <v>1344</v>
      </c>
      <c r="D257" t="s">
        <v>1345</v>
      </c>
      <c r="E257" t="s">
        <v>1433</v>
      </c>
      <c r="F257" t="s">
        <v>1434</v>
      </c>
      <c r="G257" t="s">
        <v>190</v>
      </c>
      <c r="H257" t="s">
        <v>1466</v>
      </c>
      <c r="I257" t="s">
        <v>1418</v>
      </c>
      <c r="J257" t="s">
        <v>1467</v>
      </c>
      <c r="K257" t="s">
        <v>1468</v>
      </c>
      <c r="L257">
        <v>538433</v>
      </c>
      <c r="M257">
        <v>187787</v>
      </c>
      <c r="N257">
        <v>51.571964000000001</v>
      </c>
      <c r="O257">
        <v>-3.8687688000000001E-3</v>
      </c>
    </row>
    <row r="258" spans="1:15" x14ac:dyDescent="0.25">
      <c r="A258" t="s">
        <v>1469</v>
      </c>
      <c r="B258" t="s">
        <v>1470</v>
      </c>
      <c r="C258" t="s">
        <v>1344</v>
      </c>
      <c r="D258" t="s">
        <v>1345</v>
      </c>
      <c r="E258" t="s">
        <v>1471</v>
      </c>
      <c r="F258" t="s">
        <v>1472</v>
      </c>
      <c r="G258" t="s">
        <v>190</v>
      </c>
      <c r="H258" t="s">
        <v>1473</v>
      </c>
      <c r="I258" t="s">
        <v>1441</v>
      </c>
      <c r="J258" t="s">
        <v>1474</v>
      </c>
      <c r="K258" t="s">
        <v>1475</v>
      </c>
      <c r="L258">
        <v>539685</v>
      </c>
      <c r="M258">
        <v>187696</v>
      </c>
      <c r="N258">
        <v>51.570836999999997</v>
      </c>
      <c r="O258">
        <v>1.4148923000000001E-2</v>
      </c>
    </row>
    <row r="259" spans="1:15" x14ac:dyDescent="0.25">
      <c r="A259" t="s">
        <v>1476</v>
      </c>
      <c r="B259" t="s">
        <v>1477</v>
      </c>
      <c r="C259" t="s">
        <v>1344</v>
      </c>
      <c r="D259" t="s">
        <v>1345</v>
      </c>
      <c r="E259" t="s">
        <v>1471</v>
      </c>
      <c r="F259" t="s">
        <v>1472</v>
      </c>
      <c r="G259" t="s">
        <v>190</v>
      </c>
      <c r="H259" t="s">
        <v>1478</v>
      </c>
      <c r="I259" t="s">
        <v>1441</v>
      </c>
      <c r="J259" t="s">
        <v>1479</v>
      </c>
      <c r="K259" t="s">
        <v>1480</v>
      </c>
      <c r="L259">
        <v>539101</v>
      </c>
      <c r="M259">
        <v>185749</v>
      </c>
      <c r="N259">
        <v>51.553485999999999</v>
      </c>
      <c r="O259">
        <v>4.9580980000000002E-3</v>
      </c>
    </row>
    <row r="260" spans="1:15" x14ac:dyDescent="0.25">
      <c r="A260" t="s">
        <v>1481</v>
      </c>
      <c r="B260" t="s">
        <v>1482</v>
      </c>
      <c r="C260" t="s">
        <v>1344</v>
      </c>
      <c r="D260" t="s">
        <v>1345</v>
      </c>
      <c r="E260" t="s">
        <v>1471</v>
      </c>
      <c r="F260" t="s">
        <v>1472</v>
      </c>
      <c r="G260" t="s">
        <v>190</v>
      </c>
      <c r="H260" t="s">
        <v>1483</v>
      </c>
      <c r="I260" t="s">
        <v>1441</v>
      </c>
      <c r="J260" t="s">
        <v>1484</v>
      </c>
      <c r="K260" t="s">
        <v>1485</v>
      </c>
      <c r="L260">
        <v>538897</v>
      </c>
      <c r="M260">
        <v>185957</v>
      </c>
      <c r="N260">
        <v>51.555405999999998</v>
      </c>
      <c r="O260">
        <v>2.0996700000000001E-3</v>
      </c>
    </row>
    <row r="261" spans="1:15" x14ac:dyDescent="0.25">
      <c r="A261" t="s">
        <v>1486</v>
      </c>
      <c r="B261" t="s">
        <v>1487</v>
      </c>
      <c r="C261" t="s">
        <v>1344</v>
      </c>
      <c r="D261" t="s">
        <v>1345</v>
      </c>
      <c r="E261" t="s">
        <v>1471</v>
      </c>
      <c r="F261" t="s">
        <v>1472</v>
      </c>
      <c r="G261" t="s">
        <v>190</v>
      </c>
      <c r="H261" t="s">
        <v>1483</v>
      </c>
      <c r="I261" t="s">
        <v>1441</v>
      </c>
      <c r="J261" t="s">
        <v>1484</v>
      </c>
      <c r="K261" t="s">
        <v>1485</v>
      </c>
      <c r="L261">
        <v>538897</v>
      </c>
      <c r="M261">
        <v>185957</v>
      </c>
      <c r="N261">
        <v>51.555405999999998</v>
      </c>
      <c r="O261">
        <v>2.0996700000000001E-3</v>
      </c>
    </row>
    <row r="262" spans="1:15" x14ac:dyDescent="0.25">
      <c r="A262" t="s">
        <v>1488</v>
      </c>
      <c r="B262" t="s">
        <v>1489</v>
      </c>
      <c r="C262" t="s">
        <v>1344</v>
      </c>
      <c r="D262" t="s">
        <v>1345</v>
      </c>
      <c r="E262" t="s">
        <v>1471</v>
      </c>
      <c r="F262" t="s">
        <v>1472</v>
      </c>
      <c r="G262" t="s">
        <v>190</v>
      </c>
      <c r="H262" t="s">
        <v>1490</v>
      </c>
      <c r="I262" t="s">
        <v>1441</v>
      </c>
      <c r="J262" t="s">
        <v>1491</v>
      </c>
      <c r="K262" t="s">
        <v>1492</v>
      </c>
      <c r="L262">
        <v>539369</v>
      </c>
      <c r="M262">
        <v>186366</v>
      </c>
      <c r="N262">
        <v>51.558964000000003</v>
      </c>
      <c r="O262">
        <v>9.0654107999999997E-3</v>
      </c>
    </row>
    <row r="263" spans="1:15" x14ac:dyDescent="0.25">
      <c r="A263" t="s">
        <v>1493</v>
      </c>
      <c r="B263" t="s">
        <v>1494</v>
      </c>
      <c r="C263" t="s">
        <v>1344</v>
      </c>
      <c r="D263" t="s">
        <v>1345</v>
      </c>
      <c r="E263" t="s">
        <v>1471</v>
      </c>
      <c r="F263" t="s">
        <v>1472</v>
      </c>
      <c r="G263" t="s">
        <v>190</v>
      </c>
      <c r="H263" t="s">
        <v>1483</v>
      </c>
      <c r="I263" t="s">
        <v>1441</v>
      </c>
      <c r="J263" t="s">
        <v>1484</v>
      </c>
      <c r="K263" t="s">
        <v>1485</v>
      </c>
      <c r="L263">
        <v>538897</v>
      </c>
      <c r="M263">
        <v>185957</v>
      </c>
      <c r="N263">
        <v>51.555405999999998</v>
      </c>
      <c r="O263">
        <v>2.0996700000000001E-3</v>
      </c>
    </row>
    <row r="264" spans="1:15" x14ac:dyDescent="0.25">
      <c r="A264" t="s">
        <v>1495</v>
      </c>
      <c r="B264" t="s">
        <v>1496</v>
      </c>
      <c r="C264" t="s">
        <v>1344</v>
      </c>
      <c r="D264" t="s">
        <v>1345</v>
      </c>
      <c r="E264" t="s">
        <v>1497</v>
      </c>
      <c r="F264" t="s">
        <v>1498</v>
      </c>
      <c r="G264" t="s">
        <v>190</v>
      </c>
      <c r="H264" t="s">
        <v>1499</v>
      </c>
      <c r="I264" t="s">
        <v>1349</v>
      </c>
      <c r="J264" t="s">
        <v>1500</v>
      </c>
      <c r="K264" t="s">
        <v>1501</v>
      </c>
      <c r="L264">
        <v>538040</v>
      </c>
      <c r="M264">
        <v>189024</v>
      </c>
      <c r="N264">
        <v>51.583176000000002</v>
      </c>
      <c r="O264">
        <v>-9.0501534999999998E-3</v>
      </c>
    </row>
    <row r="265" spans="1:15" x14ac:dyDescent="0.25">
      <c r="A265" t="s">
        <v>1502</v>
      </c>
      <c r="B265" t="s">
        <v>1503</v>
      </c>
      <c r="C265" t="s">
        <v>1344</v>
      </c>
      <c r="D265" t="s">
        <v>1345</v>
      </c>
      <c r="E265" t="s">
        <v>1497</v>
      </c>
      <c r="F265" t="s">
        <v>1498</v>
      </c>
      <c r="G265" t="s">
        <v>190</v>
      </c>
      <c r="H265" t="s">
        <v>1504</v>
      </c>
      <c r="I265" t="s">
        <v>1349</v>
      </c>
      <c r="J265" t="s">
        <v>1505</v>
      </c>
      <c r="K265" t="s">
        <v>1506</v>
      </c>
      <c r="L265">
        <v>536291</v>
      </c>
      <c r="M265">
        <v>190221</v>
      </c>
      <c r="N265">
        <v>51.594357000000002</v>
      </c>
      <c r="O265">
        <v>-3.3813172000000002E-2</v>
      </c>
    </row>
    <row r="266" spans="1:15" x14ac:dyDescent="0.25">
      <c r="A266" t="s">
        <v>1507</v>
      </c>
      <c r="B266" t="s">
        <v>1508</v>
      </c>
      <c r="C266" t="s">
        <v>1344</v>
      </c>
      <c r="D266" t="s">
        <v>1345</v>
      </c>
      <c r="E266" t="s">
        <v>1497</v>
      </c>
      <c r="F266" t="s">
        <v>1498</v>
      </c>
      <c r="G266" t="s">
        <v>190</v>
      </c>
      <c r="H266" t="s">
        <v>1509</v>
      </c>
      <c r="I266" t="s">
        <v>1349</v>
      </c>
      <c r="J266" t="s">
        <v>1510</v>
      </c>
      <c r="K266" t="s">
        <v>1511</v>
      </c>
      <c r="L266">
        <v>536241</v>
      </c>
      <c r="M266">
        <v>188655</v>
      </c>
      <c r="N266">
        <v>51.580297000000002</v>
      </c>
      <c r="O266">
        <v>-3.5141800000000001E-2</v>
      </c>
    </row>
    <row r="267" spans="1:15" x14ac:dyDescent="0.25">
      <c r="A267" t="s">
        <v>1512</v>
      </c>
      <c r="B267" t="s">
        <v>1513</v>
      </c>
      <c r="C267" t="s">
        <v>1344</v>
      </c>
      <c r="D267" t="s">
        <v>1345</v>
      </c>
      <c r="E267" t="s">
        <v>1497</v>
      </c>
      <c r="F267" t="s">
        <v>1498</v>
      </c>
      <c r="G267" t="s">
        <v>190</v>
      </c>
      <c r="H267" t="s">
        <v>1514</v>
      </c>
      <c r="I267" t="s">
        <v>1349</v>
      </c>
      <c r="J267" t="s">
        <v>1515</v>
      </c>
      <c r="K267" t="s">
        <v>1516</v>
      </c>
      <c r="L267">
        <v>538444</v>
      </c>
      <c r="M267">
        <v>189544</v>
      </c>
      <c r="N267">
        <v>51.587749000000002</v>
      </c>
      <c r="O267">
        <v>-3.0181050000000001E-3</v>
      </c>
    </row>
    <row r="268" spans="1:15" x14ac:dyDescent="0.25">
      <c r="A268" t="s">
        <v>1517</v>
      </c>
      <c r="B268" t="s">
        <v>1518</v>
      </c>
      <c r="C268" t="s">
        <v>1344</v>
      </c>
      <c r="D268" t="s">
        <v>1345</v>
      </c>
      <c r="E268" t="s">
        <v>1497</v>
      </c>
      <c r="F268" t="s">
        <v>1498</v>
      </c>
      <c r="G268" t="s">
        <v>190</v>
      </c>
      <c r="H268" t="s">
        <v>1514</v>
      </c>
      <c r="I268" t="s">
        <v>1349</v>
      </c>
      <c r="J268" t="s">
        <v>1515</v>
      </c>
      <c r="K268" t="s">
        <v>1516</v>
      </c>
      <c r="L268">
        <v>538444</v>
      </c>
      <c r="M268">
        <v>189544</v>
      </c>
      <c r="N268">
        <v>51.587749000000002</v>
      </c>
      <c r="O268">
        <v>-3.0181050000000001E-3</v>
      </c>
    </row>
    <row r="269" spans="1:15" x14ac:dyDescent="0.25">
      <c r="A269" t="s">
        <v>1519</v>
      </c>
      <c r="B269" t="s">
        <v>1520</v>
      </c>
      <c r="C269" t="s">
        <v>1344</v>
      </c>
      <c r="D269" t="s">
        <v>1345</v>
      </c>
      <c r="E269" t="s">
        <v>1521</v>
      </c>
      <c r="F269" t="s">
        <v>1522</v>
      </c>
      <c r="G269" t="s">
        <v>190</v>
      </c>
      <c r="H269" t="s">
        <v>1523</v>
      </c>
      <c r="I269" t="s">
        <v>1349</v>
      </c>
      <c r="J269" t="s">
        <v>1524</v>
      </c>
      <c r="K269" t="s">
        <v>1525</v>
      </c>
      <c r="L269">
        <v>536763</v>
      </c>
      <c r="M269">
        <v>187420</v>
      </c>
      <c r="N269">
        <v>51.569073000000003</v>
      </c>
      <c r="O269">
        <v>-2.8093386000000001E-2</v>
      </c>
    </row>
    <row r="270" spans="1:15" x14ac:dyDescent="0.25">
      <c r="A270" t="s">
        <v>1526</v>
      </c>
      <c r="B270" t="s">
        <v>1527</v>
      </c>
      <c r="C270" t="s">
        <v>1344</v>
      </c>
      <c r="D270" t="s">
        <v>1345</v>
      </c>
      <c r="E270" t="s">
        <v>1521</v>
      </c>
      <c r="F270" t="s">
        <v>1522</v>
      </c>
      <c r="G270" t="s">
        <v>190</v>
      </c>
      <c r="H270" t="s">
        <v>1528</v>
      </c>
      <c r="I270" t="s">
        <v>1349</v>
      </c>
      <c r="J270" t="s">
        <v>1529</v>
      </c>
      <c r="K270" t="s">
        <v>1530</v>
      </c>
      <c r="L270">
        <v>537259</v>
      </c>
      <c r="M270">
        <v>188627</v>
      </c>
      <c r="N270">
        <v>51.579799000000001</v>
      </c>
      <c r="O270">
        <v>-2.0470187000000001E-2</v>
      </c>
    </row>
    <row r="271" spans="1:15" x14ac:dyDescent="0.25">
      <c r="A271" t="s">
        <v>1531</v>
      </c>
      <c r="B271" t="s">
        <v>73</v>
      </c>
      <c r="C271" t="s">
        <v>1344</v>
      </c>
      <c r="D271" t="s">
        <v>1345</v>
      </c>
      <c r="E271" t="s">
        <v>1521</v>
      </c>
      <c r="F271" t="s">
        <v>1522</v>
      </c>
      <c r="G271" t="s">
        <v>190</v>
      </c>
      <c r="H271" t="s">
        <v>1532</v>
      </c>
      <c r="I271" t="s">
        <v>1349</v>
      </c>
      <c r="J271" t="s">
        <v>1533</v>
      </c>
      <c r="K271" t="s">
        <v>1534</v>
      </c>
      <c r="L271">
        <v>537919</v>
      </c>
      <c r="M271">
        <v>188578</v>
      </c>
      <c r="N271">
        <v>51.579197000000001</v>
      </c>
      <c r="O271">
        <v>-1.0970442E-2</v>
      </c>
    </row>
    <row r="272" spans="1:15" x14ac:dyDescent="0.25">
      <c r="A272" t="s">
        <v>1535</v>
      </c>
      <c r="B272" t="s">
        <v>1536</v>
      </c>
      <c r="C272" t="s">
        <v>1344</v>
      </c>
      <c r="D272" t="s">
        <v>1345</v>
      </c>
      <c r="E272" t="s">
        <v>1521</v>
      </c>
      <c r="F272" t="s">
        <v>1522</v>
      </c>
      <c r="G272" t="s">
        <v>190</v>
      </c>
      <c r="H272" t="s">
        <v>1537</v>
      </c>
      <c r="I272" t="s">
        <v>1349</v>
      </c>
      <c r="J272" t="s">
        <v>1538</v>
      </c>
      <c r="K272" t="s">
        <v>1539</v>
      </c>
      <c r="L272">
        <v>536234</v>
      </c>
      <c r="M272">
        <v>190272</v>
      </c>
      <c r="N272">
        <v>51.594828999999997</v>
      </c>
      <c r="O272">
        <v>-3.4615754999999998E-2</v>
      </c>
    </row>
    <row r="273" spans="1:15" x14ac:dyDescent="0.25">
      <c r="A273" t="s">
        <v>1540</v>
      </c>
      <c r="B273" t="s">
        <v>1541</v>
      </c>
      <c r="C273" t="s">
        <v>1344</v>
      </c>
      <c r="D273" t="s">
        <v>1345</v>
      </c>
      <c r="E273" t="s">
        <v>1521</v>
      </c>
      <c r="F273" t="s">
        <v>1522</v>
      </c>
      <c r="G273" t="s">
        <v>190</v>
      </c>
      <c r="H273" t="s">
        <v>1542</v>
      </c>
      <c r="I273" t="s">
        <v>1349</v>
      </c>
      <c r="J273" t="s">
        <v>1543</v>
      </c>
      <c r="K273" t="s">
        <v>1544</v>
      </c>
      <c r="L273">
        <v>536455</v>
      </c>
      <c r="M273">
        <v>188670</v>
      </c>
      <c r="N273">
        <v>51.580379999999998</v>
      </c>
      <c r="O273">
        <v>-3.2049451E-2</v>
      </c>
    </row>
    <row r="274" spans="1:15" x14ac:dyDescent="0.25">
      <c r="A274" t="s">
        <v>1545</v>
      </c>
      <c r="B274" t="s">
        <v>1546</v>
      </c>
      <c r="C274" t="s">
        <v>478</v>
      </c>
      <c r="D274" t="s">
        <v>479</v>
      </c>
      <c r="G274" t="s">
        <v>190</v>
      </c>
    </row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J460"/>
  <sheetViews>
    <sheetView topLeftCell="A431" workbookViewId="0">
      <selection activeCell="B441" sqref="B441:B460"/>
    </sheetView>
  </sheetViews>
  <sheetFormatPr defaultRowHeight="15" x14ac:dyDescent="0.25"/>
  <cols>
    <col min="1" max="1" width="11.42578125" bestFit="1" customWidth="1"/>
    <col min="2" max="3" width="10.7109375" bestFit="1" customWidth="1"/>
    <col min="4" max="4" width="17.5703125" bestFit="1" customWidth="1"/>
    <col min="5" max="5" width="32.42578125" bestFit="1" customWidth="1"/>
    <col min="6" max="6" width="55" bestFit="1" customWidth="1"/>
    <col min="7" max="7" width="47.28515625" bestFit="1" customWidth="1"/>
    <col min="8" max="8" width="48.7109375" bestFit="1" customWidth="1"/>
    <col min="9" max="9" width="61.42578125" bestFit="1" customWidth="1"/>
    <col min="10" max="10" width="26.85546875" bestFit="1" customWidth="1"/>
    <col min="11" max="11" width="36.7109375" bestFit="1" customWidth="1"/>
    <col min="12" max="12" width="54.5703125" bestFit="1" customWidth="1"/>
    <col min="13" max="13" width="55.85546875" bestFit="1" customWidth="1"/>
    <col min="14" max="14" width="42.7109375" bestFit="1" customWidth="1"/>
    <col min="15" max="15" width="45.5703125" bestFit="1" customWidth="1"/>
    <col min="16" max="16" width="61.5703125" bestFit="1" customWidth="1"/>
    <col min="17" max="17" width="50.7109375" bestFit="1" customWidth="1"/>
    <col min="18" max="18" width="45" bestFit="1" customWidth="1"/>
    <col min="19" max="19" width="49" bestFit="1" customWidth="1"/>
    <col min="20" max="20" width="33.140625" bestFit="1" customWidth="1"/>
    <col min="21" max="21" width="57.5703125" bestFit="1" customWidth="1"/>
    <col min="22" max="22" width="63.42578125" bestFit="1" customWidth="1"/>
    <col min="23" max="23" width="59.28515625" bestFit="1" customWidth="1"/>
    <col min="24" max="25" width="33.28515625" bestFit="1" customWidth="1"/>
    <col min="26" max="26" width="44.140625" bestFit="1" customWidth="1"/>
    <col min="27" max="27" width="37" bestFit="1" customWidth="1"/>
    <col min="28" max="28" width="28.85546875" bestFit="1" customWidth="1"/>
    <col min="29" max="29" width="28.42578125" bestFit="1" customWidth="1"/>
    <col min="30" max="30" width="34" bestFit="1" customWidth="1"/>
    <col min="31" max="31" width="30.28515625" bestFit="1" customWidth="1"/>
    <col min="32" max="32" width="28.7109375" bestFit="1" customWidth="1"/>
    <col min="33" max="33" width="67.5703125" bestFit="1" customWidth="1"/>
    <col min="34" max="34" width="12.28515625" bestFit="1" customWidth="1"/>
    <col min="35" max="35" width="15.7109375" bestFit="1" customWidth="1"/>
    <col min="36" max="36" width="21.5703125" bestFit="1" customWidth="1"/>
    <col min="37" max="37" width="19.5703125" bestFit="1" customWidth="1"/>
    <col min="38" max="38" width="61.140625" bestFit="1" customWidth="1"/>
    <col min="39" max="39" width="17.5703125" bestFit="1" customWidth="1"/>
    <col min="40" max="40" width="13.5703125" bestFit="1" customWidth="1"/>
    <col min="41" max="41" width="11.28515625" bestFit="1" customWidth="1"/>
    <col min="42" max="46" width="11.140625" bestFit="1" customWidth="1"/>
    <col min="47" max="136" width="12.140625" bestFit="1" customWidth="1"/>
    <col min="137" max="149" width="13.140625" bestFit="1" customWidth="1"/>
  </cols>
  <sheetData>
    <row r="1" spans="1:36" x14ac:dyDescent="0.25">
      <c r="A1" t="s">
        <v>364</v>
      </c>
      <c r="B1" t="s">
        <v>365</v>
      </c>
      <c r="C1" t="s">
        <v>366</v>
      </c>
      <c r="D1" t="s">
        <v>367</v>
      </c>
      <c r="E1" t="s">
        <v>135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117</v>
      </c>
      <c r="L1" t="s">
        <v>119</v>
      </c>
      <c r="M1" t="s">
        <v>120</v>
      </c>
      <c r="N1" t="s">
        <v>121</v>
      </c>
      <c r="O1" t="s">
        <v>122</v>
      </c>
      <c r="P1" t="s">
        <v>123</v>
      </c>
      <c r="Q1" t="s">
        <v>124</v>
      </c>
      <c r="R1" t="s">
        <v>125</v>
      </c>
      <c r="S1" t="s">
        <v>126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118</v>
      </c>
      <c r="AA1" t="s">
        <v>127</v>
      </c>
      <c r="AB1" t="s">
        <v>128</v>
      </c>
      <c r="AC1" t="s">
        <v>129</v>
      </c>
      <c r="AD1" t="s">
        <v>130</v>
      </c>
      <c r="AE1" t="s">
        <v>131</v>
      </c>
      <c r="AF1" t="s">
        <v>132</v>
      </c>
      <c r="AG1" t="s">
        <v>175</v>
      </c>
      <c r="AH1" t="s">
        <v>176</v>
      </c>
      <c r="AI1" t="s">
        <v>178</v>
      </c>
      <c r="AJ1" t="s">
        <v>179</v>
      </c>
    </row>
    <row r="2" spans="1:36" x14ac:dyDescent="0.25">
      <c r="A2" t="s">
        <v>1547</v>
      </c>
      <c r="B2" s="63">
        <v>44562</v>
      </c>
      <c r="C2" s="63">
        <v>44575</v>
      </c>
      <c r="D2" t="s">
        <v>70</v>
      </c>
      <c r="E2">
        <v>3233</v>
      </c>
      <c r="F2">
        <v>54</v>
      </c>
      <c r="G2">
        <v>51</v>
      </c>
      <c r="H2">
        <v>3</v>
      </c>
      <c r="I2">
        <v>2</v>
      </c>
      <c r="J2">
        <v>9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1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 s="71" t="s">
        <v>71</v>
      </c>
      <c r="AH2" s="71" t="s">
        <v>199</v>
      </c>
      <c r="AI2" s="71" t="s">
        <v>58</v>
      </c>
      <c r="AJ2" s="71" t="s">
        <v>236</v>
      </c>
    </row>
    <row r="3" spans="1:36" x14ac:dyDescent="0.25">
      <c r="A3" t="s">
        <v>1547</v>
      </c>
      <c r="B3" s="63">
        <v>44562</v>
      </c>
      <c r="C3" s="63">
        <v>44575</v>
      </c>
      <c r="D3" t="s">
        <v>254</v>
      </c>
      <c r="E3">
        <v>2419</v>
      </c>
      <c r="F3">
        <v>57</v>
      </c>
      <c r="G3">
        <v>57</v>
      </c>
      <c r="H3">
        <v>0</v>
      </c>
      <c r="I3">
        <v>0</v>
      </c>
      <c r="J3">
        <v>5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 s="71" t="s">
        <v>255</v>
      </c>
      <c r="AH3" s="71" t="s">
        <v>185</v>
      </c>
      <c r="AI3" s="71" t="s">
        <v>202</v>
      </c>
      <c r="AJ3" s="71" t="s">
        <v>203</v>
      </c>
    </row>
    <row r="4" spans="1:36" x14ac:dyDescent="0.25">
      <c r="A4" t="s">
        <v>1547</v>
      </c>
      <c r="B4" s="63">
        <v>44562</v>
      </c>
      <c r="C4" s="63">
        <v>44575</v>
      </c>
      <c r="D4" t="s">
        <v>77</v>
      </c>
      <c r="E4">
        <v>3974</v>
      </c>
      <c r="F4">
        <v>34</v>
      </c>
      <c r="G4">
        <v>33</v>
      </c>
      <c r="H4">
        <v>1</v>
      </c>
      <c r="I4">
        <v>1</v>
      </c>
      <c r="J4">
        <v>28</v>
      </c>
      <c r="K4">
        <v>3</v>
      </c>
      <c r="L4">
        <v>2</v>
      </c>
      <c r="M4">
        <v>3</v>
      </c>
      <c r="N4">
        <v>3</v>
      </c>
      <c r="O4">
        <v>3</v>
      </c>
      <c r="P4">
        <v>3</v>
      </c>
      <c r="Q4">
        <v>2</v>
      </c>
      <c r="R4">
        <v>2</v>
      </c>
      <c r="S4">
        <v>3</v>
      </c>
      <c r="T4">
        <v>4</v>
      </c>
      <c r="U4">
        <v>2</v>
      </c>
      <c r="V4">
        <v>2</v>
      </c>
      <c r="W4">
        <v>0</v>
      </c>
      <c r="X4">
        <v>0</v>
      </c>
      <c r="Y4">
        <v>0</v>
      </c>
      <c r="Z4">
        <v>2</v>
      </c>
      <c r="AA4">
        <v>2</v>
      </c>
      <c r="AB4">
        <v>1</v>
      </c>
      <c r="AC4">
        <v>2</v>
      </c>
      <c r="AD4">
        <v>2</v>
      </c>
      <c r="AE4">
        <v>1</v>
      </c>
      <c r="AF4">
        <v>1</v>
      </c>
      <c r="AG4" s="71" t="s">
        <v>78</v>
      </c>
      <c r="AH4" s="71" t="s">
        <v>199</v>
      </c>
      <c r="AI4" s="71" t="s">
        <v>75</v>
      </c>
      <c r="AJ4" s="71" t="s">
        <v>239</v>
      </c>
    </row>
    <row r="5" spans="1:36" x14ac:dyDescent="0.25">
      <c r="A5" t="s">
        <v>1547</v>
      </c>
      <c r="B5" s="63">
        <v>44562</v>
      </c>
      <c r="C5" s="63">
        <v>44575</v>
      </c>
      <c r="D5" t="s">
        <v>292</v>
      </c>
      <c r="E5">
        <v>1734</v>
      </c>
      <c r="F5">
        <v>43</v>
      </c>
      <c r="G5">
        <v>43</v>
      </c>
      <c r="H5">
        <v>0</v>
      </c>
      <c r="I5">
        <v>0</v>
      </c>
      <c r="J5">
        <v>10</v>
      </c>
      <c r="K5">
        <v>5</v>
      </c>
      <c r="L5">
        <v>3</v>
      </c>
      <c r="M5">
        <v>3</v>
      </c>
      <c r="N5">
        <v>3</v>
      </c>
      <c r="O5">
        <v>5</v>
      </c>
      <c r="P5">
        <v>4</v>
      </c>
      <c r="Q5">
        <v>4</v>
      </c>
      <c r="R5">
        <v>5</v>
      </c>
      <c r="S5">
        <v>5</v>
      </c>
      <c r="T5">
        <v>0</v>
      </c>
      <c r="U5">
        <v>0</v>
      </c>
      <c r="V5">
        <v>0</v>
      </c>
      <c r="W5">
        <v>0</v>
      </c>
      <c r="X5">
        <v>1</v>
      </c>
      <c r="Y5">
        <v>0</v>
      </c>
      <c r="Z5">
        <v>2</v>
      </c>
      <c r="AA5">
        <v>3</v>
      </c>
      <c r="AB5">
        <v>3</v>
      </c>
      <c r="AC5">
        <v>3</v>
      </c>
      <c r="AD5">
        <v>3</v>
      </c>
      <c r="AE5">
        <v>1</v>
      </c>
      <c r="AF5">
        <v>0</v>
      </c>
      <c r="AG5" s="71" t="s">
        <v>293</v>
      </c>
      <c r="AH5" s="71" t="s">
        <v>193</v>
      </c>
      <c r="AI5" s="71" t="s">
        <v>214</v>
      </c>
      <c r="AJ5" s="71" t="s">
        <v>215</v>
      </c>
    </row>
    <row r="6" spans="1:36" x14ac:dyDescent="0.25">
      <c r="A6" t="s">
        <v>1547</v>
      </c>
      <c r="B6" s="63">
        <v>44562</v>
      </c>
      <c r="C6" s="63">
        <v>44575</v>
      </c>
      <c r="D6" t="s">
        <v>66</v>
      </c>
      <c r="E6">
        <v>1809</v>
      </c>
      <c r="F6">
        <v>41</v>
      </c>
      <c r="G6">
        <v>41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 s="71" t="s">
        <v>67</v>
      </c>
      <c r="AH6" s="71" t="s">
        <v>199</v>
      </c>
      <c r="AI6" s="71" t="s">
        <v>58</v>
      </c>
      <c r="AJ6" s="71" t="s">
        <v>236</v>
      </c>
    </row>
    <row r="7" spans="1:36" x14ac:dyDescent="0.25">
      <c r="A7" t="s">
        <v>1547</v>
      </c>
      <c r="B7" s="63">
        <v>44562</v>
      </c>
      <c r="C7" s="63">
        <v>44575</v>
      </c>
      <c r="D7" t="s">
        <v>252</v>
      </c>
      <c r="E7">
        <v>1709</v>
      </c>
      <c r="F7">
        <v>13</v>
      </c>
      <c r="G7">
        <v>12</v>
      </c>
      <c r="H7">
        <v>1</v>
      </c>
      <c r="I7">
        <v>0</v>
      </c>
      <c r="J7">
        <v>2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 s="71" t="s">
        <v>253</v>
      </c>
      <c r="AH7" s="71" t="s">
        <v>185</v>
      </c>
      <c r="AI7" s="71" t="s">
        <v>202</v>
      </c>
      <c r="AJ7" s="71" t="s">
        <v>203</v>
      </c>
    </row>
    <row r="8" spans="1:36" x14ac:dyDescent="0.25">
      <c r="A8" t="s">
        <v>1547</v>
      </c>
      <c r="B8" s="63">
        <v>44562</v>
      </c>
      <c r="C8" s="63">
        <v>44575</v>
      </c>
      <c r="D8" t="s">
        <v>79</v>
      </c>
      <c r="E8">
        <v>3593</v>
      </c>
      <c r="F8">
        <v>36</v>
      </c>
      <c r="G8">
        <v>35</v>
      </c>
      <c r="H8">
        <v>1</v>
      </c>
      <c r="I8">
        <v>0</v>
      </c>
      <c r="J8">
        <v>17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2</v>
      </c>
      <c r="U8">
        <v>0</v>
      </c>
      <c r="V8">
        <v>0</v>
      </c>
      <c r="W8">
        <v>0</v>
      </c>
      <c r="X8">
        <v>1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 s="71" t="s">
        <v>80</v>
      </c>
      <c r="AH8" s="71" t="s">
        <v>199</v>
      </c>
      <c r="AI8" s="71" t="s">
        <v>75</v>
      </c>
      <c r="AJ8" s="71" t="s">
        <v>239</v>
      </c>
    </row>
    <row r="9" spans="1:36" x14ac:dyDescent="0.25">
      <c r="A9" t="s">
        <v>1547</v>
      </c>
      <c r="B9" s="63">
        <v>44562</v>
      </c>
      <c r="C9" s="63">
        <v>44575</v>
      </c>
      <c r="D9" t="s">
        <v>344</v>
      </c>
      <c r="E9">
        <v>9202</v>
      </c>
      <c r="F9">
        <v>236</v>
      </c>
      <c r="G9">
        <v>235</v>
      </c>
      <c r="H9">
        <v>1</v>
      </c>
      <c r="I9">
        <v>0</v>
      </c>
      <c r="J9">
        <v>34</v>
      </c>
      <c r="K9">
        <v>2</v>
      </c>
      <c r="L9">
        <v>2</v>
      </c>
      <c r="M9">
        <v>2</v>
      </c>
      <c r="N9">
        <v>2</v>
      </c>
      <c r="O9">
        <v>2</v>
      </c>
      <c r="P9">
        <v>0</v>
      </c>
      <c r="Q9">
        <v>2</v>
      </c>
      <c r="R9">
        <v>1</v>
      </c>
      <c r="S9">
        <v>2</v>
      </c>
      <c r="T9">
        <v>13</v>
      </c>
      <c r="U9">
        <v>1</v>
      </c>
      <c r="V9">
        <v>1</v>
      </c>
      <c r="W9">
        <v>0</v>
      </c>
      <c r="X9">
        <v>0</v>
      </c>
      <c r="Y9">
        <v>0</v>
      </c>
      <c r="Z9">
        <v>2</v>
      </c>
      <c r="AA9">
        <v>2</v>
      </c>
      <c r="AB9">
        <v>1</v>
      </c>
      <c r="AC9">
        <v>1</v>
      </c>
      <c r="AD9">
        <v>2</v>
      </c>
      <c r="AE9">
        <v>0</v>
      </c>
      <c r="AF9">
        <v>0</v>
      </c>
      <c r="AG9" s="71" t="s">
        <v>345</v>
      </c>
      <c r="AH9" s="71" t="s">
        <v>193</v>
      </c>
      <c r="AI9" s="71" t="s">
        <v>226</v>
      </c>
      <c r="AJ9" s="71" t="s">
        <v>227</v>
      </c>
    </row>
    <row r="10" spans="1:36" x14ac:dyDescent="0.25">
      <c r="A10" t="s">
        <v>1547</v>
      </c>
      <c r="B10" s="63">
        <v>44562</v>
      </c>
      <c r="C10" s="63">
        <v>44575</v>
      </c>
      <c r="D10" t="s">
        <v>93</v>
      </c>
      <c r="E10">
        <v>2832</v>
      </c>
      <c r="F10">
        <v>163</v>
      </c>
      <c r="G10">
        <v>162</v>
      </c>
      <c r="H10">
        <v>1</v>
      </c>
      <c r="I10">
        <v>0</v>
      </c>
      <c r="J10">
        <v>11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2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 s="71" t="s">
        <v>94</v>
      </c>
      <c r="AH10" s="71" t="s">
        <v>199</v>
      </c>
      <c r="AI10" s="71" t="s">
        <v>75</v>
      </c>
      <c r="AJ10" s="71" t="s">
        <v>239</v>
      </c>
    </row>
    <row r="11" spans="1:36" x14ac:dyDescent="0.25">
      <c r="A11" t="s">
        <v>1547</v>
      </c>
      <c r="B11" s="63">
        <v>44562</v>
      </c>
      <c r="C11" s="63">
        <v>44575</v>
      </c>
      <c r="D11" t="s">
        <v>340</v>
      </c>
      <c r="E11">
        <v>2569</v>
      </c>
      <c r="F11">
        <v>91</v>
      </c>
      <c r="G11">
        <v>89</v>
      </c>
      <c r="H11">
        <v>2</v>
      </c>
      <c r="I11">
        <v>1</v>
      </c>
      <c r="J11">
        <v>26</v>
      </c>
      <c r="K11">
        <v>4</v>
      </c>
      <c r="L11">
        <v>1</v>
      </c>
      <c r="M11">
        <v>2</v>
      </c>
      <c r="N11">
        <v>2</v>
      </c>
      <c r="O11">
        <v>4</v>
      </c>
      <c r="P11">
        <v>2</v>
      </c>
      <c r="Q11">
        <v>1</v>
      </c>
      <c r="R11">
        <v>3</v>
      </c>
      <c r="S11">
        <v>4</v>
      </c>
      <c r="T11">
        <v>4</v>
      </c>
      <c r="U11">
        <v>2</v>
      </c>
      <c r="V11">
        <v>2</v>
      </c>
      <c r="W11">
        <v>0</v>
      </c>
      <c r="X11">
        <v>2</v>
      </c>
      <c r="Y11">
        <v>0</v>
      </c>
      <c r="Z11">
        <v>0</v>
      </c>
      <c r="AA11">
        <v>4</v>
      </c>
      <c r="AB11">
        <v>4</v>
      </c>
      <c r="AC11">
        <v>4</v>
      </c>
      <c r="AD11">
        <v>4</v>
      </c>
      <c r="AE11">
        <v>0</v>
      </c>
      <c r="AF11">
        <v>1</v>
      </c>
      <c r="AG11" s="71" t="s">
        <v>762</v>
      </c>
      <c r="AH11" s="71" t="s">
        <v>193</v>
      </c>
      <c r="AI11" s="71" t="s">
        <v>226</v>
      </c>
      <c r="AJ11" s="71" t="s">
        <v>227</v>
      </c>
    </row>
    <row r="12" spans="1:36" x14ac:dyDescent="0.25">
      <c r="A12" t="s">
        <v>1547</v>
      </c>
      <c r="B12" s="63">
        <v>44562</v>
      </c>
      <c r="C12" s="63">
        <v>44575</v>
      </c>
      <c r="D12" t="s">
        <v>111</v>
      </c>
      <c r="E12">
        <v>7071</v>
      </c>
      <c r="F12">
        <v>108</v>
      </c>
      <c r="G12">
        <v>108</v>
      </c>
      <c r="H12">
        <v>0</v>
      </c>
      <c r="I12">
        <v>0</v>
      </c>
      <c r="J12">
        <v>23</v>
      </c>
      <c r="K12">
        <v>3</v>
      </c>
      <c r="L12">
        <v>3</v>
      </c>
      <c r="M12">
        <v>2</v>
      </c>
      <c r="N12">
        <v>2</v>
      </c>
      <c r="O12">
        <v>3</v>
      </c>
      <c r="P12">
        <v>2</v>
      </c>
      <c r="Q12">
        <v>0</v>
      </c>
      <c r="R12">
        <v>3</v>
      </c>
      <c r="S12">
        <v>3</v>
      </c>
      <c r="T12">
        <v>1</v>
      </c>
      <c r="U12">
        <v>0</v>
      </c>
      <c r="V12">
        <v>0</v>
      </c>
      <c r="W12">
        <v>0</v>
      </c>
      <c r="X12">
        <v>2</v>
      </c>
      <c r="Y12">
        <v>0</v>
      </c>
      <c r="Z12">
        <v>2</v>
      </c>
      <c r="AA12">
        <v>3</v>
      </c>
      <c r="AB12">
        <v>1</v>
      </c>
      <c r="AC12">
        <v>2</v>
      </c>
      <c r="AD12">
        <v>2</v>
      </c>
      <c r="AE12">
        <v>0</v>
      </c>
      <c r="AF12">
        <v>0</v>
      </c>
      <c r="AG12" s="71" t="s">
        <v>112</v>
      </c>
      <c r="AH12" s="71" t="s">
        <v>199</v>
      </c>
      <c r="AI12" s="71" t="s">
        <v>109</v>
      </c>
      <c r="AJ12" s="71" t="s">
        <v>245</v>
      </c>
    </row>
    <row r="13" spans="1:36" x14ac:dyDescent="0.25">
      <c r="A13" t="s">
        <v>1547</v>
      </c>
      <c r="B13" s="63">
        <v>44562</v>
      </c>
      <c r="C13" s="63">
        <v>44575</v>
      </c>
      <c r="D13" t="s">
        <v>326</v>
      </c>
      <c r="E13">
        <v>5802</v>
      </c>
      <c r="F13">
        <v>119</v>
      </c>
      <c r="G13">
        <v>119</v>
      </c>
      <c r="H13">
        <v>0</v>
      </c>
      <c r="I13">
        <v>0</v>
      </c>
      <c r="J13">
        <v>45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6</v>
      </c>
      <c r="U13">
        <v>0</v>
      </c>
      <c r="V13">
        <v>0</v>
      </c>
      <c r="W13">
        <v>0</v>
      </c>
      <c r="X13">
        <v>3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 s="71" t="s">
        <v>327</v>
      </c>
      <c r="AH13" s="71" t="s">
        <v>193</v>
      </c>
      <c r="AI13" s="71" t="s">
        <v>222</v>
      </c>
      <c r="AJ13" s="71" t="s">
        <v>223</v>
      </c>
    </row>
    <row r="14" spans="1:36" x14ac:dyDescent="0.25">
      <c r="A14" t="s">
        <v>1547</v>
      </c>
      <c r="B14" s="63">
        <v>44562</v>
      </c>
      <c r="C14" s="63">
        <v>44575</v>
      </c>
      <c r="D14" t="s">
        <v>97</v>
      </c>
      <c r="E14">
        <v>5575</v>
      </c>
      <c r="F14">
        <v>133</v>
      </c>
      <c r="G14">
        <v>131</v>
      </c>
      <c r="H14">
        <v>2</v>
      </c>
      <c r="I14">
        <v>1</v>
      </c>
      <c r="J14">
        <v>17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1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 s="71" t="s">
        <v>99</v>
      </c>
      <c r="AH14" s="71" t="s">
        <v>199</v>
      </c>
      <c r="AI14" s="71" t="s">
        <v>98</v>
      </c>
      <c r="AJ14" s="71" t="s">
        <v>242</v>
      </c>
    </row>
    <row r="15" spans="1:36" x14ac:dyDescent="0.25">
      <c r="A15" t="s">
        <v>1547</v>
      </c>
      <c r="B15" s="63">
        <v>44562</v>
      </c>
      <c r="C15" s="63">
        <v>44575</v>
      </c>
      <c r="D15" t="s">
        <v>261</v>
      </c>
      <c r="E15">
        <v>2046</v>
      </c>
      <c r="F15">
        <v>9</v>
      </c>
      <c r="G15">
        <v>9</v>
      </c>
      <c r="H15">
        <v>0</v>
      </c>
      <c r="I15">
        <v>0</v>
      </c>
      <c r="J15">
        <v>1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1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 s="71" t="s">
        <v>262</v>
      </c>
      <c r="AH15" s="71" t="s">
        <v>185</v>
      </c>
      <c r="AI15" s="71" t="s">
        <v>206</v>
      </c>
      <c r="AJ15" s="71" t="s">
        <v>207</v>
      </c>
    </row>
    <row r="16" spans="1:36" x14ac:dyDescent="0.25">
      <c r="A16" t="s">
        <v>1547</v>
      </c>
      <c r="B16" s="63">
        <v>44562</v>
      </c>
      <c r="C16" s="63">
        <v>44575</v>
      </c>
      <c r="D16" t="s">
        <v>87</v>
      </c>
      <c r="E16">
        <v>4078</v>
      </c>
      <c r="F16">
        <v>62</v>
      </c>
      <c r="G16">
        <v>62</v>
      </c>
      <c r="H16">
        <v>0</v>
      </c>
      <c r="I16">
        <v>0</v>
      </c>
      <c r="J16">
        <v>9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1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 s="71" t="s">
        <v>88</v>
      </c>
      <c r="AH16" s="71" t="s">
        <v>199</v>
      </c>
      <c r="AI16" s="71" t="s">
        <v>75</v>
      </c>
      <c r="AJ16" s="71" t="s">
        <v>239</v>
      </c>
    </row>
    <row r="17" spans="1:36" x14ac:dyDescent="0.25">
      <c r="A17" t="s">
        <v>1547</v>
      </c>
      <c r="B17" s="63">
        <v>44562</v>
      </c>
      <c r="C17" s="63">
        <v>44575</v>
      </c>
      <c r="D17" t="s">
        <v>246</v>
      </c>
      <c r="E17">
        <v>2494</v>
      </c>
      <c r="F17">
        <v>9</v>
      </c>
      <c r="G17">
        <v>9</v>
      </c>
      <c r="H17">
        <v>0</v>
      </c>
      <c r="I17">
        <v>0</v>
      </c>
      <c r="J17">
        <v>5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 s="71" t="s">
        <v>247</v>
      </c>
      <c r="AH17" s="71" t="s">
        <v>185</v>
      </c>
      <c r="AI17" s="71" t="s">
        <v>206</v>
      </c>
      <c r="AJ17" s="71" t="s">
        <v>207</v>
      </c>
    </row>
    <row r="18" spans="1:36" x14ac:dyDescent="0.25">
      <c r="A18" t="s">
        <v>1547</v>
      </c>
      <c r="B18" s="63">
        <v>44562</v>
      </c>
      <c r="C18" s="63">
        <v>44575</v>
      </c>
      <c r="D18" t="s">
        <v>243</v>
      </c>
      <c r="E18">
        <v>5445</v>
      </c>
      <c r="F18">
        <v>88</v>
      </c>
      <c r="G18">
        <v>87</v>
      </c>
      <c r="H18">
        <v>1</v>
      </c>
      <c r="I18">
        <v>0</v>
      </c>
      <c r="J18">
        <v>8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 s="71" t="s">
        <v>244</v>
      </c>
      <c r="AH18" s="71" t="s">
        <v>185</v>
      </c>
      <c r="AI18" s="71" t="s">
        <v>202</v>
      </c>
      <c r="AJ18" s="71" t="s">
        <v>203</v>
      </c>
    </row>
    <row r="19" spans="1:36" x14ac:dyDescent="0.25">
      <c r="A19" t="s">
        <v>1547</v>
      </c>
      <c r="B19" s="63">
        <v>44562</v>
      </c>
      <c r="C19" s="63">
        <v>44575</v>
      </c>
      <c r="D19" t="s">
        <v>42</v>
      </c>
      <c r="E19">
        <v>2026</v>
      </c>
      <c r="F19">
        <v>76</v>
      </c>
      <c r="G19">
        <v>76</v>
      </c>
      <c r="H19">
        <v>0</v>
      </c>
      <c r="I19">
        <v>0</v>
      </c>
      <c r="J19">
        <v>1</v>
      </c>
      <c r="K19">
        <v>1</v>
      </c>
      <c r="L19">
        <v>1</v>
      </c>
      <c r="M19">
        <v>1</v>
      </c>
      <c r="N19">
        <v>1</v>
      </c>
      <c r="O19">
        <v>1</v>
      </c>
      <c r="P19">
        <v>1</v>
      </c>
      <c r="Q19">
        <v>1</v>
      </c>
      <c r="R19">
        <v>0</v>
      </c>
      <c r="S19">
        <v>1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1</v>
      </c>
      <c r="AA19">
        <v>1</v>
      </c>
      <c r="AB19">
        <v>1</v>
      </c>
      <c r="AC19">
        <v>1</v>
      </c>
      <c r="AD19">
        <v>1</v>
      </c>
      <c r="AE19">
        <v>0</v>
      </c>
      <c r="AF19">
        <v>0</v>
      </c>
      <c r="AG19" s="71" t="s">
        <v>44</v>
      </c>
      <c r="AH19" s="71" t="s">
        <v>199</v>
      </c>
      <c r="AI19" s="71" t="s">
        <v>43</v>
      </c>
      <c r="AJ19" s="71" t="s">
        <v>233</v>
      </c>
    </row>
    <row r="20" spans="1:36" x14ac:dyDescent="0.25">
      <c r="A20" t="s">
        <v>1547</v>
      </c>
      <c r="B20" s="63">
        <v>44562</v>
      </c>
      <c r="C20" s="63">
        <v>44575</v>
      </c>
      <c r="D20" t="s">
        <v>248</v>
      </c>
      <c r="E20">
        <v>1246</v>
      </c>
      <c r="F20">
        <v>49</v>
      </c>
      <c r="G20">
        <v>49</v>
      </c>
      <c r="H20">
        <v>0</v>
      </c>
      <c r="I20">
        <v>0</v>
      </c>
      <c r="J20">
        <v>4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 s="71" t="s">
        <v>249</v>
      </c>
      <c r="AH20" s="71" t="s">
        <v>185</v>
      </c>
      <c r="AI20" s="71" t="s">
        <v>202</v>
      </c>
      <c r="AJ20" s="71" t="s">
        <v>203</v>
      </c>
    </row>
    <row r="21" spans="1:36" x14ac:dyDescent="0.25">
      <c r="A21" t="s">
        <v>1547</v>
      </c>
      <c r="B21" s="63">
        <v>44562</v>
      </c>
      <c r="C21" s="63">
        <v>44575</v>
      </c>
      <c r="D21" t="s">
        <v>83</v>
      </c>
      <c r="E21">
        <v>4029</v>
      </c>
      <c r="F21">
        <v>77</v>
      </c>
      <c r="G21">
        <v>76</v>
      </c>
      <c r="H21">
        <v>1</v>
      </c>
      <c r="I21">
        <v>0</v>
      </c>
      <c r="J21">
        <v>11</v>
      </c>
      <c r="K21">
        <v>7</v>
      </c>
      <c r="L21">
        <v>6</v>
      </c>
      <c r="M21">
        <v>4</v>
      </c>
      <c r="N21">
        <v>7</v>
      </c>
      <c r="O21">
        <v>7</v>
      </c>
      <c r="P21">
        <v>5</v>
      </c>
      <c r="Q21">
        <v>5</v>
      </c>
      <c r="R21">
        <v>7</v>
      </c>
      <c r="S21">
        <v>7</v>
      </c>
      <c r="T21">
        <v>3</v>
      </c>
      <c r="U21">
        <v>2</v>
      </c>
      <c r="V21">
        <v>2</v>
      </c>
      <c r="W21">
        <v>0</v>
      </c>
      <c r="X21">
        <v>1</v>
      </c>
      <c r="Y21">
        <v>1</v>
      </c>
      <c r="Z21">
        <v>3</v>
      </c>
      <c r="AA21">
        <v>5</v>
      </c>
      <c r="AB21">
        <v>5</v>
      </c>
      <c r="AC21">
        <v>5</v>
      </c>
      <c r="AD21">
        <v>5</v>
      </c>
      <c r="AE21">
        <v>5</v>
      </c>
      <c r="AF21">
        <v>3</v>
      </c>
      <c r="AG21" s="71" t="s">
        <v>84</v>
      </c>
      <c r="AH21" s="71" t="s">
        <v>199</v>
      </c>
      <c r="AI21" s="71" t="s">
        <v>75</v>
      </c>
      <c r="AJ21" s="71" t="s">
        <v>239</v>
      </c>
    </row>
    <row r="22" spans="1:36" x14ac:dyDescent="0.25">
      <c r="A22" t="s">
        <v>1547</v>
      </c>
      <c r="B22" s="63">
        <v>44562</v>
      </c>
      <c r="C22" s="63">
        <v>44575</v>
      </c>
      <c r="D22" t="s">
        <v>316</v>
      </c>
      <c r="E22">
        <v>3054</v>
      </c>
      <c r="F22">
        <v>35</v>
      </c>
      <c r="G22">
        <v>35</v>
      </c>
      <c r="H22">
        <v>0</v>
      </c>
      <c r="I22">
        <v>0</v>
      </c>
      <c r="J22">
        <v>12</v>
      </c>
      <c r="K22">
        <v>1</v>
      </c>
      <c r="L22">
        <v>0</v>
      </c>
      <c r="M22">
        <v>0</v>
      </c>
      <c r="N22">
        <v>1</v>
      </c>
      <c r="O22">
        <v>0</v>
      </c>
      <c r="P22">
        <v>1</v>
      </c>
      <c r="Q22">
        <v>1</v>
      </c>
      <c r="R22">
        <v>1</v>
      </c>
      <c r="S22">
        <v>1</v>
      </c>
      <c r="T22">
        <v>2</v>
      </c>
      <c r="U22">
        <v>1</v>
      </c>
      <c r="V22">
        <v>1</v>
      </c>
      <c r="W22">
        <v>0</v>
      </c>
      <c r="X22">
        <v>1</v>
      </c>
      <c r="Y22">
        <v>1</v>
      </c>
      <c r="Z22">
        <v>0</v>
      </c>
      <c r="AA22">
        <v>1</v>
      </c>
      <c r="AB22">
        <v>0</v>
      </c>
      <c r="AC22">
        <v>0</v>
      </c>
      <c r="AD22">
        <v>0</v>
      </c>
      <c r="AE22">
        <v>0</v>
      </c>
      <c r="AF22">
        <v>0</v>
      </c>
      <c r="AG22" s="71" t="s">
        <v>317</v>
      </c>
      <c r="AH22" s="71" t="s">
        <v>193</v>
      </c>
      <c r="AI22" s="71" t="s">
        <v>222</v>
      </c>
      <c r="AJ22" s="71" t="s">
        <v>223</v>
      </c>
    </row>
    <row r="23" spans="1:36" x14ac:dyDescent="0.25">
      <c r="A23" t="s">
        <v>1547</v>
      </c>
      <c r="B23" s="63">
        <v>44562</v>
      </c>
      <c r="C23" s="63">
        <v>44575</v>
      </c>
      <c r="D23" t="s">
        <v>108</v>
      </c>
      <c r="E23">
        <v>1111</v>
      </c>
      <c r="F23">
        <v>11</v>
      </c>
      <c r="G23">
        <v>11</v>
      </c>
      <c r="H23">
        <v>0</v>
      </c>
      <c r="I23">
        <v>0</v>
      </c>
      <c r="J23">
        <v>2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 s="71" t="s">
        <v>110</v>
      </c>
      <c r="AH23" s="71" t="s">
        <v>199</v>
      </c>
      <c r="AI23" s="71" t="s">
        <v>109</v>
      </c>
      <c r="AJ23" s="71" t="s">
        <v>245</v>
      </c>
    </row>
    <row r="24" spans="1:36" x14ac:dyDescent="0.25">
      <c r="A24" t="s">
        <v>1547</v>
      </c>
      <c r="B24" s="63">
        <v>44562</v>
      </c>
      <c r="C24" s="63">
        <v>44575</v>
      </c>
      <c r="D24" t="s">
        <v>240</v>
      </c>
      <c r="E24">
        <v>5631</v>
      </c>
      <c r="F24">
        <v>1</v>
      </c>
      <c r="G24">
        <v>1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 s="71" t="s">
        <v>241</v>
      </c>
      <c r="AH24" s="71" t="s">
        <v>185</v>
      </c>
      <c r="AI24" s="71" t="s">
        <v>197</v>
      </c>
      <c r="AJ24" s="71" t="s">
        <v>198</v>
      </c>
    </row>
    <row r="25" spans="1:36" x14ac:dyDescent="0.25">
      <c r="A25" t="s">
        <v>1547</v>
      </c>
      <c r="B25" s="63">
        <v>44562</v>
      </c>
      <c r="C25" s="63">
        <v>44575</v>
      </c>
      <c r="D25" t="s">
        <v>45</v>
      </c>
      <c r="E25">
        <v>2105</v>
      </c>
      <c r="F25">
        <v>42</v>
      </c>
      <c r="G25">
        <v>42</v>
      </c>
      <c r="H25">
        <v>0</v>
      </c>
      <c r="I25">
        <v>0</v>
      </c>
      <c r="J25">
        <v>15</v>
      </c>
      <c r="K25">
        <v>4</v>
      </c>
      <c r="L25">
        <v>4</v>
      </c>
      <c r="M25">
        <v>4</v>
      </c>
      <c r="N25">
        <v>4</v>
      </c>
      <c r="O25">
        <v>3</v>
      </c>
      <c r="P25">
        <v>4</v>
      </c>
      <c r="Q25">
        <v>1</v>
      </c>
      <c r="R25">
        <v>4</v>
      </c>
      <c r="S25">
        <v>4</v>
      </c>
      <c r="T25">
        <v>3</v>
      </c>
      <c r="U25">
        <v>3</v>
      </c>
      <c r="V25">
        <v>3</v>
      </c>
      <c r="W25">
        <v>0</v>
      </c>
      <c r="X25">
        <v>0</v>
      </c>
      <c r="Y25">
        <v>0</v>
      </c>
      <c r="Z25">
        <v>3</v>
      </c>
      <c r="AA25">
        <v>3</v>
      </c>
      <c r="AB25">
        <v>1</v>
      </c>
      <c r="AC25">
        <v>1</v>
      </c>
      <c r="AD25">
        <v>2</v>
      </c>
      <c r="AE25">
        <v>0</v>
      </c>
      <c r="AF25">
        <v>0</v>
      </c>
      <c r="AG25" s="71" t="s">
        <v>46</v>
      </c>
      <c r="AH25" s="71" t="s">
        <v>199</v>
      </c>
      <c r="AI25" s="71" t="s">
        <v>43</v>
      </c>
      <c r="AJ25" s="71" t="s">
        <v>233</v>
      </c>
    </row>
    <row r="26" spans="1:36" x14ac:dyDescent="0.25">
      <c r="A26" t="s">
        <v>1547</v>
      </c>
      <c r="B26" s="63">
        <v>44562</v>
      </c>
      <c r="C26" s="63">
        <v>44575</v>
      </c>
      <c r="D26" t="s">
        <v>53</v>
      </c>
      <c r="E26">
        <v>4523</v>
      </c>
      <c r="F26">
        <v>89</v>
      </c>
      <c r="G26">
        <v>88</v>
      </c>
      <c r="H26">
        <v>1</v>
      </c>
      <c r="I26">
        <v>0</v>
      </c>
      <c r="J26">
        <v>12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 s="71" t="s">
        <v>54</v>
      </c>
      <c r="AH26" s="71" t="s">
        <v>199</v>
      </c>
      <c r="AI26" s="71" t="s">
        <v>43</v>
      </c>
      <c r="AJ26" s="71" t="s">
        <v>233</v>
      </c>
    </row>
    <row r="27" spans="1:36" x14ac:dyDescent="0.25">
      <c r="A27" t="s">
        <v>1547</v>
      </c>
      <c r="B27" s="63">
        <v>44562</v>
      </c>
      <c r="C27" s="63">
        <v>44575</v>
      </c>
      <c r="D27" t="s">
        <v>250</v>
      </c>
      <c r="E27">
        <v>2010</v>
      </c>
      <c r="F27">
        <v>22</v>
      </c>
      <c r="G27">
        <v>22</v>
      </c>
      <c r="H27">
        <v>0</v>
      </c>
      <c r="I27">
        <v>0</v>
      </c>
      <c r="J27">
        <v>7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1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 s="71" t="s">
        <v>251</v>
      </c>
      <c r="AH27" s="71" t="s">
        <v>185</v>
      </c>
      <c r="AI27" s="71" t="s">
        <v>202</v>
      </c>
      <c r="AJ27" s="71" t="s">
        <v>203</v>
      </c>
    </row>
    <row r="28" spans="1:36" x14ac:dyDescent="0.25">
      <c r="A28" t="s">
        <v>1547</v>
      </c>
      <c r="B28" s="63">
        <v>44562</v>
      </c>
      <c r="C28" s="63">
        <v>44575</v>
      </c>
      <c r="D28" t="s">
        <v>32</v>
      </c>
      <c r="E28">
        <v>1059</v>
      </c>
      <c r="F28">
        <v>47</v>
      </c>
      <c r="G28">
        <v>47</v>
      </c>
      <c r="H28">
        <v>0</v>
      </c>
      <c r="I28">
        <v>0</v>
      </c>
      <c r="J28">
        <v>4</v>
      </c>
      <c r="K28">
        <v>4</v>
      </c>
      <c r="L28">
        <v>4</v>
      </c>
      <c r="M28">
        <v>4</v>
      </c>
      <c r="N28">
        <v>4</v>
      </c>
      <c r="O28">
        <v>4</v>
      </c>
      <c r="P28">
        <v>4</v>
      </c>
      <c r="Q28">
        <v>4</v>
      </c>
      <c r="R28">
        <v>3</v>
      </c>
      <c r="S28">
        <v>4</v>
      </c>
      <c r="T28">
        <v>3</v>
      </c>
      <c r="U28">
        <v>1</v>
      </c>
      <c r="V28">
        <v>1</v>
      </c>
      <c r="W28">
        <v>0</v>
      </c>
      <c r="X28">
        <v>1</v>
      </c>
      <c r="Y28">
        <v>0</v>
      </c>
      <c r="Z28">
        <v>4</v>
      </c>
      <c r="AA28">
        <v>2</v>
      </c>
      <c r="AB28">
        <v>1</v>
      </c>
      <c r="AC28">
        <v>2</v>
      </c>
      <c r="AD28">
        <v>2</v>
      </c>
      <c r="AE28">
        <v>0</v>
      </c>
      <c r="AF28">
        <v>0</v>
      </c>
      <c r="AG28" s="71" t="s">
        <v>33</v>
      </c>
      <c r="AH28" s="71" t="s">
        <v>199</v>
      </c>
      <c r="AI28" s="71" t="s">
        <v>26</v>
      </c>
      <c r="AJ28" s="71" t="s">
        <v>230</v>
      </c>
    </row>
    <row r="29" spans="1:36" x14ac:dyDescent="0.25">
      <c r="A29" t="s">
        <v>1547</v>
      </c>
      <c r="B29" s="63">
        <v>44562</v>
      </c>
      <c r="C29" s="63">
        <v>44575</v>
      </c>
      <c r="D29" t="s">
        <v>300</v>
      </c>
      <c r="E29">
        <v>5088</v>
      </c>
      <c r="F29">
        <v>38</v>
      </c>
      <c r="G29">
        <v>38</v>
      </c>
      <c r="H29">
        <v>0</v>
      </c>
      <c r="I29">
        <v>0</v>
      </c>
      <c r="J29">
        <v>29</v>
      </c>
      <c r="K29">
        <v>8</v>
      </c>
      <c r="L29">
        <v>7</v>
      </c>
      <c r="M29">
        <v>5</v>
      </c>
      <c r="N29">
        <v>4</v>
      </c>
      <c r="O29">
        <v>5</v>
      </c>
      <c r="P29">
        <v>4</v>
      </c>
      <c r="Q29">
        <v>5</v>
      </c>
      <c r="R29">
        <v>8</v>
      </c>
      <c r="S29">
        <v>8</v>
      </c>
      <c r="T29">
        <v>12</v>
      </c>
      <c r="U29">
        <v>5</v>
      </c>
      <c r="V29">
        <v>4</v>
      </c>
      <c r="W29">
        <v>0</v>
      </c>
      <c r="X29">
        <v>0</v>
      </c>
      <c r="Y29">
        <v>0</v>
      </c>
      <c r="Z29">
        <v>5</v>
      </c>
      <c r="AA29">
        <v>7</v>
      </c>
      <c r="AB29">
        <v>6</v>
      </c>
      <c r="AC29">
        <v>6</v>
      </c>
      <c r="AD29">
        <v>6</v>
      </c>
      <c r="AE29">
        <v>0</v>
      </c>
      <c r="AF29">
        <v>0</v>
      </c>
      <c r="AG29" s="71" t="s">
        <v>301</v>
      </c>
      <c r="AH29" s="71" t="s">
        <v>193</v>
      </c>
      <c r="AI29" s="71" t="s">
        <v>218</v>
      </c>
      <c r="AJ29" s="71" t="s">
        <v>219</v>
      </c>
    </row>
    <row r="30" spans="1:36" x14ac:dyDescent="0.25">
      <c r="A30" t="s">
        <v>1547</v>
      </c>
      <c r="B30" s="63">
        <v>44562</v>
      </c>
      <c r="C30" s="63">
        <v>44575</v>
      </c>
      <c r="D30" t="s">
        <v>284</v>
      </c>
      <c r="E30">
        <v>2846</v>
      </c>
      <c r="F30">
        <v>118</v>
      </c>
      <c r="G30">
        <v>118</v>
      </c>
      <c r="H30">
        <v>0</v>
      </c>
      <c r="I30">
        <v>0</v>
      </c>
      <c r="J30">
        <v>14</v>
      </c>
      <c r="K30">
        <v>2</v>
      </c>
      <c r="L30">
        <v>2</v>
      </c>
      <c r="M30">
        <v>2</v>
      </c>
      <c r="N30">
        <v>1</v>
      </c>
      <c r="O30">
        <v>1</v>
      </c>
      <c r="P30">
        <v>1</v>
      </c>
      <c r="Q30">
        <v>1</v>
      </c>
      <c r="R30">
        <v>1</v>
      </c>
      <c r="S30">
        <v>1</v>
      </c>
      <c r="T30">
        <v>1</v>
      </c>
      <c r="U30">
        <v>1</v>
      </c>
      <c r="V30">
        <v>1</v>
      </c>
      <c r="W30">
        <v>0</v>
      </c>
      <c r="X30">
        <v>0</v>
      </c>
      <c r="Y30">
        <v>0</v>
      </c>
      <c r="Z30">
        <v>1</v>
      </c>
      <c r="AA30">
        <v>1</v>
      </c>
      <c r="AB30">
        <v>1</v>
      </c>
      <c r="AC30">
        <v>1</v>
      </c>
      <c r="AD30">
        <v>1</v>
      </c>
      <c r="AE30">
        <v>0</v>
      </c>
      <c r="AF30">
        <v>1</v>
      </c>
      <c r="AG30" s="71" t="s">
        <v>285</v>
      </c>
      <c r="AH30" s="71" t="s">
        <v>193</v>
      </c>
      <c r="AI30" s="71" t="s">
        <v>214</v>
      </c>
      <c r="AJ30" s="71" t="s">
        <v>215</v>
      </c>
    </row>
    <row r="31" spans="1:36" x14ac:dyDescent="0.25">
      <c r="A31" t="s">
        <v>1547</v>
      </c>
      <c r="B31" s="63">
        <v>44562</v>
      </c>
      <c r="C31" s="63">
        <v>44575</v>
      </c>
      <c r="D31" t="s">
        <v>89</v>
      </c>
      <c r="E31">
        <v>1383</v>
      </c>
      <c r="F31">
        <v>23</v>
      </c>
      <c r="G31">
        <v>23</v>
      </c>
      <c r="H31">
        <v>0</v>
      </c>
      <c r="I31">
        <v>0</v>
      </c>
      <c r="J31">
        <v>3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 s="71" t="s">
        <v>90</v>
      </c>
      <c r="AH31" s="71" t="s">
        <v>199</v>
      </c>
      <c r="AI31" s="71" t="s">
        <v>75</v>
      </c>
      <c r="AJ31" s="71" t="s">
        <v>239</v>
      </c>
    </row>
    <row r="32" spans="1:36" x14ac:dyDescent="0.25">
      <c r="A32" t="s">
        <v>1547</v>
      </c>
      <c r="B32" s="63">
        <v>44562</v>
      </c>
      <c r="C32" s="63">
        <v>44575</v>
      </c>
      <c r="D32" t="s">
        <v>113</v>
      </c>
      <c r="E32">
        <v>6320</v>
      </c>
      <c r="F32">
        <v>88</v>
      </c>
      <c r="G32">
        <v>88</v>
      </c>
      <c r="H32">
        <v>0</v>
      </c>
      <c r="I32">
        <v>0</v>
      </c>
      <c r="J32">
        <v>29</v>
      </c>
      <c r="K32">
        <v>8</v>
      </c>
      <c r="L32">
        <v>5</v>
      </c>
      <c r="M32">
        <v>7</v>
      </c>
      <c r="N32">
        <v>8</v>
      </c>
      <c r="O32">
        <v>8</v>
      </c>
      <c r="P32">
        <v>8</v>
      </c>
      <c r="Q32">
        <v>8</v>
      </c>
      <c r="R32">
        <v>3</v>
      </c>
      <c r="S32">
        <v>8</v>
      </c>
      <c r="T32">
        <v>4</v>
      </c>
      <c r="U32">
        <v>0</v>
      </c>
      <c r="V32">
        <v>0</v>
      </c>
      <c r="W32">
        <v>0</v>
      </c>
      <c r="X32">
        <v>1</v>
      </c>
      <c r="Y32">
        <v>0</v>
      </c>
      <c r="Z32">
        <v>4</v>
      </c>
      <c r="AA32">
        <v>5</v>
      </c>
      <c r="AB32">
        <v>4</v>
      </c>
      <c r="AC32">
        <v>4</v>
      </c>
      <c r="AD32">
        <v>4</v>
      </c>
      <c r="AE32">
        <v>0</v>
      </c>
      <c r="AF32">
        <v>0</v>
      </c>
      <c r="AG32" s="71" t="s">
        <v>114</v>
      </c>
      <c r="AH32" s="71" t="s">
        <v>199</v>
      </c>
      <c r="AI32" s="71" t="s">
        <v>109</v>
      </c>
      <c r="AJ32" s="71" t="s">
        <v>245</v>
      </c>
    </row>
    <row r="33" spans="1:36" x14ac:dyDescent="0.25">
      <c r="A33" t="s">
        <v>1547</v>
      </c>
      <c r="B33" s="63">
        <v>44562</v>
      </c>
      <c r="C33" s="63">
        <v>44575</v>
      </c>
      <c r="D33" t="s">
        <v>360</v>
      </c>
      <c r="E33">
        <v>1531</v>
      </c>
      <c r="F33">
        <v>74</v>
      </c>
      <c r="G33">
        <v>73</v>
      </c>
      <c r="H33">
        <v>1</v>
      </c>
      <c r="I33">
        <v>0</v>
      </c>
      <c r="J33">
        <v>6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 s="71" t="s">
        <v>361</v>
      </c>
      <c r="AH33" s="71" t="s">
        <v>193</v>
      </c>
      <c r="AI33" s="71" t="s">
        <v>226</v>
      </c>
      <c r="AJ33" s="71" t="s">
        <v>227</v>
      </c>
    </row>
    <row r="34" spans="1:36" x14ac:dyDescent="0.25">
      <c r="A34" t="s">
        <v>1547</v>
      </c>
      <c r="B34" s="63">
        <v>44562</v>
      </c>
      <c r="C34" s="63">
        <v>44575</v>
      </c>
      <c r="D34" t="s">
        <v>263</v>
      </c>
      <c r="E34">
        <v>2809</v>
      </c>
      <c r="F34">
        <v>35</v>
      </c>
      <c r="G34">
        <v>33</v>
      </c>
      <c r="H34">
        <v>2</v>
      </c>
      <c r="I34">
        <v>1</v>
      </c>
      <c r="J34">
        <v>27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 s="71" t="s">
        <v>264</v>
      </c>
      <c r="AH34" s="71" t="s">
        <v>185</v>
      </c>
      <c r="AI34" s="71" t="s">
        <v>206</v>
      </c>
      <c r="AJ34" s="71" t="s">
        <v>207</v>
      </c>
    </row>
    <row r="35" spans="1:36" x14ac:dyDescent="0.25">
      <c r="A35" t="s">
        <v>1547</v>
      </c>
      <c r="B35" s="63">
        <v>44562</v>
      </c>
      <c r="C35" s="63">
        <v>44575</v>
      </c>
      <c r="D35" t="s">
        <v>358</v>
      </c>
      <c r="E35">
        <v>1237</v>
      </c>
      <c r="F35">
        <v>8</v>
      </c>
      <c r="G35">
        <v>8</v>
      </c>
      <c r="H35">
        <v>0</v>
      </c>
      <c r="I35">
        <v>0</v>
      </c>
      <c r="J35">
        <v>11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 s="71" t="s">
        <v>359</v>
      </c>
      <c r="AH35" s="71" t="s">
        <v>193</v>
      </c>
      <c r="AI35" s="71" t="s">
        <v>226</v>
      </c>
      <c r="AJ35" s="71" t="s">
        <v>227</v>
      </c>
    </row>
    <row r="36" spans="1:36" x14ac:dyDescent="0.25">
      <c r="A36" t="s">
        <v>1547</v>
      </c>
      <c r="B36" s="63">
        <v>44562</v>
      </c>
      <c r="C36" s="63">
        <v>44575</v>
      </c>
      <c r="D36" t="s">
        <v>296</v>
      </c>
      <c r="E36">
        <v>686</v>
      </c>
      <c r="F36">
        <v>7</v>
      </c>
      <c r="G36">
        <v>7</v>
      </c>
      <c r="H36">
        <v>0</v>
      </c>
      <c r="I36">
        <v>0</v>
      </c>
      <c r="J36">
        <v>9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 s="71" t="s">
        <v>297</v>
      </c>
      <c r="AH36" s="71" t="s">
        <v>193</v>
      </c>
      <c r="AI36" s="71" t="s">
        <v>214</v>
      </c>
      <c r="AJ36" s="71" t="s">
        <v>215</v>
      </c>
    </row>
    <row r="37" spans="1:36" x14ac:dyDescent="0.25">
      <c r="A37" t="s">
        <v>1547</v>
      </c>
      <c r="B37" s="63">
        <v>44562</v>
      </c>
      <c r="C37" s="63">
        <v>44575</v>
      </c>
      <c r="D37" t="s">
        <v>332</v>
      </c>
      <c r="E37">
        <v>2184</v>
      </c>
      <c r="F37">
        <v>78</v>
      </c>
      <c r="G37">
        <v>77</v>
      </c>
      <c r="H37">
        <v>1</v>
      </c>
      <c r="I37">
        <v>1</v>
      </c>
      <c r="J37">
        <v>22</v>
      </c>
      <c r="K37">
        <v>1</v>
      </c>
      <c r="L37">
        <v>1</v>
      </c>
      <c r="M37">
        <v>1</v>
      </c>
      <c r="N37">
        <v>1</v>
      </c>
      <c r="O37">
        <v>1</v>
      </c>
      <c r="P37">
        <v>1</v>
      </c>
      <c r="Q37">
        <v>1</v>
      </c>
      <c r="R37">
        <v>1</v>
      </c>
      <c r="S37">
        <v>1</v>
      </c>
      <c r="T37">
        <v>5</v>
      </c>
      <c r="U37">
        <v>3</v>
      </c>
      <c r="V37">
        <v>3</v>
      </c>
      <c r="W37">
        <v>0</v>
      </c>
      <c r="X37">
        <v>0</v>
      </c>
      <c r="Y37">
        <v>0</v>
      </c>
      <c r="Z37">
        <v>1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 s="71" t="s">
        <v>333</v>
      </c>
      <c r="AH37" s="71" t="s">
        <v>193</v>
      </c>
      <c r="AI37" s="71" t="s">
        <v>226</v>
      </c>
      <c r="AJ37" s="71" t="s">
        <v>227</v>
      </c>
    </row>
    <row r="38" spans="1:36" x14ac:dyDescent="0.25">
      <c r="A38" t="s">
        <v>1547</v>
      </c>
      <c r="B38" s="63">
        <v>44562</v>
      </c>
      <c r="C38" s="63">
        <v>44575</v>
      </c>
      <c r="D38" t="s">
        <v>350</v>
      </c>
      <c r="E38">
        <v>2355</v>
      </c>
      <c r="F38">
        <v>26</v>
      </c>
      <c r="G38">
        <v>26</v>
      </c>
      <c r="H38">
        <v>0</v>
      </c>
      <c r="I38">
        <v>0</v>
      </c>
      <c r="J38">
        <v>14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 s="71" t="s">
        <v>351</v>
      </c>
      <c r="AH38" s="71" t="s">
        <v>193</v>
      </c>
      <c r="AI38" s="71" t="s">
        <v>226</v>
      </c>
      <c r="AJ38" s="71" t="s">
        <v>227</v>
      </c>
    </row>
    <row r="39" spans="1:36" x14ac:dyDescent="0.25">
      <c r="A39" t="s">
        <v>1547</v>
      </c>
      <c r="B39" s="63">
        <v>44562</v>
      </c>
      <c r="C39" s="63">
        <v>44575</v>
      </c>
      <c r="D39" t="s">
        <v>278</v>
      </c>
      <c r="E39">
        <v>5158</v>
      </c>
      <c r="F39">
        <v>229</v>
      </c>
      <c r="G39">
        <v>226</v>
      </c>
      <c r="H39">
        <v>3</v>
      </c>
      <c r="I39">
        <v>0</v>
      </c>
      <c r="J39">
        <v>28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 s="71" t="s">
        <v>279</v>
      </c>
      <c r="AH39" s="71" t="s">
        <v>185</v>
      </c>
      <c r="AI39" s="71" t="s">
        <v>210</v>
      </c>
      <c r="AJ39" s="71" t="s">
        <v>211</v>
      </c>
    </row>
    <row r="40" spans="1:36" x14ac:dyDescent="0.25">
      <c r="A40" t="s">
        <v>1547</v>
      </c>
      <c r="B40" s="63">
        <v>44562</v>
      </c>
      <c r="C40" s="63">
        <v>44575</v>
      </c>
      <c r="D40" t="s">
        <v>312</v>
      </c>
      <c r="E40">
        <v>856</v>
      </c>
      <c r="F40">
        <v>59</v>
      </c>
      <c r="G40">
        <v>59</v>
      </c>
      <c r="H40">
        <v>0</v>
      </c>
      <c r="I40">
        <v>0</v>
      </c>
      <c r="J40">
        <v>6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 s="71" t="s">
        <v>313</v>
      </c>
      <c r="AH40" s="71" t="s">
        <v>193</v>
      </c>
      <c r="AI40" s="71" t="s">
        <v>222</v>
      </c>
      <c r="AJ40" s="71" t="s">
        <v>223</v>
      </c>
    </row>
    <row r="41" spans="1:36" x14ac:dyDescent="0.25">
      <c r="A41" t="s">
        <v>1547</v>
      </c>
      <c r="B41" s="63">
        <v>44562</v>
      </c>
      <c r="C41" s="63">
        <v>44575</v>
      </c>
      <c r="D41" t="s">
        <v>280</v>
      </c>
      <c r="E41">
        <v>1529</v>
      </c>
      <c r="F41">
        <v>71</v>
      </c>
      <c r="G41">
        <v>70</v>
      </c>
      <c r="H41">
        <v>1</v>
      </c>
      <c r="I41">
        <v>0</v>
      </c>
      <c r="J41">
        <v>8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 s="71" t="s">
        <v>281</v>
      </c>
      <c r="AH41" s="71" t="s">
        <v>185</v>
      </c>
      <c r="AI41" s="71" t="s">
        <v>210</v>
      </c>
      <c r="AJ41" s="71" t="s">
        <v>211</v>
      </c>
    </row>
    <row r="42" spans="1:36" x14ac:dyDescent="0.25">
      <c r="A42" t="s">
        <v>1547</v>
      </c>
      <c r="B42" s="63">
        <v>44562</v>
      </c>
      <c r="C42" s="63">
        <v>44575</v>
      </c>
      <c r="D42" t="s">
        <v>342</v>
      </c>
      <c r="E42">
        <v>1207</v>
      </c>
      <c r="F42">
        <v>43</v>
      </c>
      <c r="G42">
        <v>43</v>
      </c>
      <c r="H42">
        <v>0</v>
      </c>
      <c r="I42">
        <v>0</v>
      </c>
      <c r="J42">
        <v>11</v>
      </c>
      <c r="K42">
        <v>7</v>
      </c>
      <c r="L42">
        <v>4</v>
      </c>
      <c r="M42">
        <v>4</v>
      </c>
      <c r="N42">
        <v>3</v>
      </c>
      <c r="O42">
        <v>6</v>
      </c>
      <c r="P42">
        <v>1</v>
      </c>
      <c r="Q42">
        <v>1</v>
      </c>
      <c r="R42">
        <v>5</v>
      </c>
      <c r="S42">
        <v>6</v>
      </c>
      <c r="T42">
        <v>1</v>
      </c>
      <c r="U42">
        <v>0</v>
      </c>
      <c r="V42">
        <v>0</v>
      </c>
      <c r="W42">
        <v>0</v>
      </c>
      <c r="X42">
        <v>0</v>
      </c>
      <c r="Y42">
        <v>0</v>
      </c>
      <c r="Z42">
        <v>2</v>
      </c>
      <c r="AA42">
        <v>6</v>
      </c>
      <c r="AB42">
        <v>4</v>
      </c>
      <c r="AC42">
        <v>4</v>
      </c>
      <c r="AD42">
        <v>4</v>
      </c>
      <c r="AE42">
        <v>1</v>
      </c>
      <c r="AF42">
        <v>1</v>
      </c>
      <c r="AG42" s="71" t="s">
        <v>343</v>
      </c>
      <c r="AH42" s="71" t="s">
        <v>193</v>
      </c>
      <c r="AI42" s="71" t="s">
        <v>226</v>
      </c>
      <c r="AJ42" s="71" t="s">
        <v>227</v>
      </c>
    </row>
    <row r="43" spans="1:36" x14ac:dyDescent="0.25">
      <c r="A43" t="s">
        <v>1547</v>
      </c>
      <c r="B43" s="63">
        <v>44562</v>
      </c>
      <c r="C43" s="63">
        <v>44575</v>
      </c>
      <c r="D43" t="s">
        <v>330</v>
      </c>
      <c r="E43">
        <v>975</v>
      </c>
      <c r="F43">
        <v>66</v>
      </c>
      <c r="G43">
        <v>65</v>
      </c>
      <c r="H43">
        <v>1</v>
      </c>
      <c r="I43">
        <v>1</v>
      </c>
      <c r="J43">
        <v>7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1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 s="71" t="s">
        <v>331</v>
      </c>
      <c r="AH43" s="71" t="s">
        <v>193</v>
      </c>
      <c r="AI43" s="71" t="s">
        <v>222</v>
      </c>
      <c r="AJ43" s="71" t="s">
        <v>223</v>
      </c>
    </row>
    <row r="44" spans="1:36" x14ac:dyDescent="0.25">
      <c r="A44" t="s">
        <v>1547</v>
      </c>
      <c r="B44" s="63">
        <v>44562</v>
      </c>
      <c r="C44" s="63">
        <v>44575</v>
      </c>
      <c r="D44" t="s">
        <v>328</v>
      </c>
      <c r="E44">
        <v>2261</v>
      </c>
      <c r="F44">
        <v>74</v>
      </c>
      <c r="G44">
        <v>73</v>
      </c>
      <c r="H44">
        <v>1</v>
      </c>
      <c r="I44">
        <v>1</v>
      </c>
      <c r="J44">
        <v>11</v>
      </c>
      <c r="K44">
        <v>2</v>
      </c>
      <c r="L44">
        <v>1</v>
      </c>
      <c r="M44">
        <v>1</v>
      </c>
      <c r="N44">
        <v>0</v>
      </c>
      <c r="O44">
        <v>2</v>
      </c>
      <c r="P44">
        <v>0</v>
      </c>
      <c r="Q44">
        <v>0</v>
      </c>
      <c r="R44">
        <v>1</v>
      </c>
      <c r="S44">
        <v>2</v>
      </c>
      <c r="T44">
        <v>1</v>
      </c>
      <c r="U44">
        <v>1</v>
      </c>
      <c r="V44">
        <v>0</v>
      </c>
      <c r="W44">
        <v>0</v>
      </c>
      <c r="X44">
        <v>0</v>
      </c>
      <c r="Y44">
        <v>0</v>
      </c>
      <c r="Z44">
        <v>1</v>
      </c>
      <c r="AA44">
        <v>2</v>
      </c>
      <c r="AB44">
        <v>2</v>
      </c>
      <c r="AC44">
        <v>2</v>
      </c>
      <c r="AD44">
        <v>2</v>
      </c>
      <c r="AE44">
        <v>0</v>
      </c>
      <c r="AF44">
        <v>0</v>
      </c>
      <c r="AG44" s="71" t="s">
        <v>329</v>
      </c>
      <c r="AH44" s="71" t="s">
        <v>193</v>
      </c>
      <c r="AI44" s="71" t="s">
        <v>222</v>
      </c>
      <c r="AJ44" s="71" t="s">
        <v>223</v>
      </c>
    </row>
    <row r="45" spans="1:36" x14ac:dyDescent="0.25">
      <c r="A45" t="s">
        <v>1547</v>
      </c>
      <c r="B45" s="63">
        <v>44562</v>
      </c>
      <c r="C45" s="63">
        <v>44575</v>
      </c>
      <c r="D45" t="s">
        <v>346</v>
      </c>
      <c r="E45">
        <v>1081</v>
      </c>
      <c r="F45">
        <v>30</v>
      </c>
      <c r="G45">
        <v>29</v>
      </c>
      <c r="H45">
        <v>1</v>
      </c>
      <c r="I45">
        <v>1</v>
      </c>
      <c r="J45">
        <v>6</v>
      </c>
      <c r="K45">
        <v>3</v>
      </c>
      <c r="L45">
        <v>2</v>
      </c>
      <c r="M45">
        <v>1</v>
      </c>
      <c r="N45">
        <v>1</v>
      </c>
      <c r="O45">
        <v>3</v>
      </c>
      <c r="P45">
        <v>2</v>
      </c>
      <c r="Q45">
        <v>1</v>
      </c>
      <c r="R45">
        <v>2</v>
      </c>
      <c r="S45">
        <v>3</v>
      </c>
      <c r="T45">
        <v>3</v>
      </c>
      <c r="U45">
        <v>3</v>
      </c>
      <c r="V45">
        <v>2</v>
      </c>
      <c r="W45">
        <v>0</v>
      </c>
      <c r="X45">
        <v>0</v>
      </c>
      <c r="Y45">
        <v>0</v>
      </c>
      <c r="Z45">
        <v>1</v>
      </c>
      <c r="AA45">
        <v>3</v>
      </c>
      <c r="AB45">
        <v>2</v>
      </c>
      <c r="AC45">
        <v>3</v>
      </c>
      <c r="AD45">
        <v>3</v>
      </c>
      <c r="AE45">
        <v>3</v>
      </c>
      <c r="AF45">
        <v>0</v>
      </c>
      <c r="AG45" s="71" t="s">
        <v>347</v>
      </c>
      <c r="AH45" s="71" t="s">
        <v>193</v>
      </c>
      <c r="AI45" s="71" t="s">
        <v>226</v>
      </c>
      <c r="AJ45" s="71" t="s">
        <v>227</v>
      </c>
    </row>
    <row r="46" spans="1:36" x14ac:dyDescent="0.25">
      <c r="A46" t="s">
        <v>1547</v>
      </c>
      <c r="B46" s="63">
        <v>44562</v>
      </c>
      <c r="C46" s="63">
        <v>44575</v>
      </c>
      <c r="D46" t="s">
        <v>348</v>
      </c>
      <c r="E46">
        <v>2097</v>
      </c>
      <c r="F46">
        <v>55</v>
      </c>
      <c r="G46">
        <v>55</v>
      </c>
      <c r="H46">
        <v>0</v>
      </c>
      <c r="I46">
        <v>0</v>
      </c>
      <c r="J46">
        <v>8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 s="71" t="s">
        <v>349</v>
      </c>
      <c r="AH46" s="71" t="s">
        <v>193</v>
      </c>
      <c r="AI46" s="71" t="s">
        <v>226</v>
      </c>
      <c r="AJ46" s="71" t="s">
        <v>227</v>
      </c>
    </row>
    <row r="47" spans="1:36" x14ac:dyDescent="0.25">
      <c r="A47" t="s">
        <v>1547</v>
      </c>
      <c r="B47" s="63">
        <v>44562</v>
      </c>
      <c r="C47" s="63">
        <v>44575</v>
      </c>
      <c r="D47" t="s">
        <v>352</v>
      </c>
      <c r="E47">
        <v>1636</v>
      </c>
      <c r="F47">
        <v>48</v>
      </c>
      <c r="G47">
        <v>48</v>
      </c>
      <c r="H47">
        <v>0</v>
      </c>
      <c r="I47">
        <v>0</v>
      </c>
      <c r="J47">
        <v>8</v>
      </c>
      <c r="K47">
        <v>1</v>
      </c>
      <c r="L47">
        <v>1</v>
      </c>
      <c r="M47">
        <v>1</v>
      </c>
      <c r="N47">
        <v>1</v>
      </c>
      <c r="O47">
        <v>1</v>
      </c>
      <c r="P47">
        <v>1</v>
      </c>
      <c r="Q47">
        <v>0</v>
      </c>
      <c r="R47">
        <v>0</v>
      </c>
      <c r="S47">
        <v>1</v>
      </c>
      <c r="T47">
        <v>1</v>
      </c>
      <c r="U47">
        <v>1</v>
      </c>
      <c r="V47">
        <v>1</v>
      </c>
      <c r="W47">
        <v>0</v>
      </c>
      <c r="X47">
        <v>0</v>
      </c>
      <c r="Y47">
        <v>0</v>
      </c>
      <c r="Z47">
        <v>1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 s="71" t="s">
        <v>353</v>
      </c>
      <c r="AH47" s="71" t="s">
        <v>193</v>
      </c>
      <c r="AI47" s="71" t="s">
        <v>226</v>
      </c>
      <c r="AJ47" s="71" t="s">
        <v>227</v>
      </c>
    </row>
    <row r="48" spans="1:36" x14ac:dyDescent="0.25">
      <c r="A48" t="s">
        <v>1547</v>
      </c>
      <c r="B48" s="63">
        <v>44562</v>
      </c>
      <c r="C48" s="63">
        <v>44575</v>
      </c>
      <c r="D48" t="s">
        <v>308</v>
      </c>
      <c r="E48">
        <v>1126</v>
      </c>
      <c r="F48">
        <v>29</v>
      </c>
      <c r="G48">
        <v>29</v>
      </c>
      <c r="H48">
        <v>0</v>
      </c>
      <c r="I48">
        <v>0</v>
      </c>
      <c r="J48">
        <v>3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 s="71" t="s">
        <v>309</v>
      </c>
      <c r="AH48" s="71" t="s">
        <v>193</v>
      </c>
      <c r="AI48" s="71" t="s">
        <v>222</v>
      </c>
      <c r="AJ48" s="71" t="s">
        <v>223</v>
      </c>
    </row>
    <row r="49" spans="1:36" x14ac:dyDescent="0.25">
      <c r="A49" t="s">
        <v>1547</v>
      </c>
      <c r="B49" s="63">
        <v>44562</v>
      </c>
      <c r="C49" s="63">
        <v>44575</v>
      </c>
      <c r="D49" t="s">
        <v>334</v>
      </c>
      <c r="E49">
        <v>1526</v>
      </c>
      <c r="F49">
        <v>94</v>
      </c>
      <c r="G49">
        <v>94</v>
      </c>
      <c r="H49">
        <v>0</v>
      </c>
      <c r="I49">
        <v>0</v>
      </c>
      <c r="J49">
        <v>18</v>
      </c>
      <c r="K49">
        <v>3</v>
      </c>
      <c r="L49">
        <v>2</v>
      </c>
      <c r="M49">
        <v>1</v>
      </c>
      <c r="N49">
        <v>1</v>
      </c>
      <c r="O49">
        <v>3</v>
      </c>
      <c r="P49">
        <v>2</v>
      </c>
      <c r="Q49">
        <v>3</v>
      </c>
      <c r="R49">
        <v>3</v>
      </c>
      <c r="S49">
        <v>3</v>
      </c>
      <c r="T49">
        <v>2</v>
      </c>
      <c r="U49">
        <v>2</v>
      </c>
      <c r="V49">
        <v>2</v>
      </c>
      <c r="W49">
        <v>0</v>
      </c>
      <c r="X49">
        <v>1</v>
      </c>
      <c r="Y49">
        <v>0</v>
      </c>
      <c r="Z49">
        <v>1</v>
      </c>
      <c r="AA49">
        <v>3</v>
      </c>
      <c r="AB49">
        <v>3</v>
      </c>
      <c r="AC49">
        <v>3</v>
      </c>
      <c r="AD49">
        <v>3</v>
      </c>
      <c r="AE49">
        <v>0</v>
      </c>
      <c r="AF49">
        <v>0</v>
      </c>
      <c r="AG49" s="71" t="s">
        <v>335</v>
      </c>
      <c r="AH49" s="71" t="s">
        <v>193</v>
      </c>
      <c r="AI49" s="71" t="s">
        <v>226</v>
      </c>
      <c r="AJ49" s="71" t="s">
        <v>227</v>
      </c>
    </row>
    <row r="50" spans="1:36" x14ac:dyDescent="0.25">
      <c r="A50" t="s">
        <v>1547</v>
      </c>
      <c r="B50" s="63">
        <v>44562</v>
      </c>
      <c r="C50" s="63">
        <v>44575</v>
      </c>
      <c r="D50" t="s">
        <v>286</v>
      </c>
      <c r="E50">
        <v>1673</v>
      </c>
      <c r="F50">
        <v>35</v>
      </c>
      <c r="G50">
        <v>34</v>
      </c>
      <c r="H50">
        <v>1</v>
      </c>
      <c r="I50">
        <v>1</v>
      </c>
      <c r="J50">
        <v>11</v>
      </c>
      <c r="K50">
        <v>3</v>
      </c>
      <c r="L50">
        <v>2</v>
      </c>
      <c r="M50">
        <v>3</v>
      </c>
      <c r="N50">
        <v>1</v>
      </c>
      <c r="O50">
        <v>3</v>
      </c>
      <c r="P50">
        <v>3</v>
      </c>
      <c r="Q50">
        <v>2</v>
      </c>
      <c r="R50">
        <v>3</v>
      </c>
      <c r="S50">
        <v>3</v>
      </c>
      <c r="T50">
        <v>6</v>
      </c>
      <c r="U50">
        <v>3</v>
      </c>
      <c r="V50">
        <v>3</v>
      </c>
      <c r="W50">
        <v>0</v>
      </c>
      <c r="X50">
        <v>0</v>
      </c>
      <c r="Y50">
        <v>0</v>
      </c>
      <c r="Z50">
        <v>2</v>
      </c>
      <c r="AA50">
        <v>3</v>
      </c>
      <c r="AB50">
        <v>3</v>
      </c>
      <c r="AC50">
        <v>3</v>
      </c>
      <c r="AD50">
        <v>3</v>
      </c>
      <c r="AE50">
        <v>0</v>
      </c>
      <c r="AF50">
        <v>0</v>
      </c>
      <c r="AG50" s="71" t="s">
        <v>287</v>
      </c>
      <c r="AH50" s="71" t="s">
        <v>193</v>
      </c>
      <c r="AI50" s="71" t="s">
        <v>214</v>
      </c>
      <c r="AJ50" s="71" t="s">
        <v>215</v>
      </c>
    </row>
    <row r="51" spans="1:36" x14ac:dyDescent="0.25">
      <c r="A51" t="s">
        <v>1547</v>
      </c>
      <c r="B51" s="63">
        <v>44562</v>
      </c>
      <c r="C51" s="63">
        <v>44575</v>
      </c>
      <c r="D51" t="s">
        <v>268</v>
      </c>
      <c r="E51">
        <v>924</v>
      </c>
      <c r="F51">
        <v>6</v>
      </c>
      <c r="G51">
        <v>6</v>
      </c>
      <c r="H51">
        <v>0</v>
      </c>
      <c r="I51">
        <v>0</v>
      </c>
      <c r="J51">
        <v>6</v>
      </c>
      <c r="K51">
        <v>1</v>
      </c>
      <c r="L51">
        <v>1</v>
      </c>
      <c r="M51">
        <v>1</v>
      </c>
      <c r="N51">
        <v>1</v>
      </c>
      <c r="O51">
        <v>1</v>
      </c>
      <c r="P51">
        <v>1</v>
      </c>
      <c r="Q51">
        <v>1</v>
      </c>
      <c r="R51">
        <v>1</v>
      </c>
      <c r="S51">
        <v>1</v>
      </c>
      <c r="T51">
        <v>6</v>
      </c>
      <c r="U51">
        <v>6</v>
      </c>
      <c r="V51">
        <v>6</v>
      </c>
      <c r="W51">
        <v>4</v>
      </c>
      <c r="X51">
        <v>2</v>
      </c>
      <c r="Y51">
        <v>0</v>
      </c>
      <c r="Z51">
        <v>1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 s="71" t="s">
        <v>269</v>
      </c>
      <c r="AH51" s="71" t="s">
        <v>185</v>
      </c>
      <c r="AI51" s="71" t="s">
        <v>206</v>
      </c>
      <c r="AJ51" s="71" t="s">
        <v>207</v>
      </c>
    </row>
    <row r="52" spans="1:36" x14ac:dyDescent="0.25">
      <c r="A52" t="s">
        <v>1547</v>
      </c>
      <c r="B52" s="63">
        <v>44562</v>
      </c>
      <c r="C52" s="63">
        <v>44575</v>
      </c>
      <c r="D52" t="s">
        <v>55</v>
      </c>
      <c r="E52">
        <v>2662</v>
      </c>
      <c r="F52">
        <v>69</v>
      </c>
      <c r="G52">
        <v>68</v>
      </c>
      <c r="H52">
        <v>1</v>
      </c>
      <c r="I52">
        <v>0</v>
      </c>
      <c r="J52">
        <v>21</v>
      </c>
      <c r="K52">
        <v>7</v>
      </c>
      <c r="L52">
        <v>7</v>
      </c>
      <c r="M52">
        <v>6</v>
      </c>
      <c r="N52">
        <v>7</v>
      </c>
      <c r="O52">
        <v>7</v>
      </c>
      <c r="P52">
        <v>7</v>
      </c>
      <c r="Q52">
        <v>4</v>
      </c>
      <c r="R52">
        <v>5</v>
      </c>
      <c r="S52">
        <v>7</v>
      </c>
      <c r="T52">
        <v>9</v>
      </c>
      <c r="U52">
        <v>7</v>
      </c>
      <c r="V52">
        <v>7</v>
      </c>
      <c r="W52">
        <v>3</v>
      </c>
      <c r="X52">
        <v>0</v>
      </c>
      <c r="Y52">
        <v>0</v>
      </c>
      <c r="Z52">
        <v>6</v>
      </c>
      <c r="AA52">
        <v>6</v>
      </c>
      <c r="AB52">
        <v>6</v>
      </c>
      <c r="AC52">
        <v>6</v>
      </c>
      <c r="AD52">
        <v>6</v>
      </c>
      <c r="AE52">
        <v>0</v>
      </c>
      <c r="AF52">
        <v>0</v>
      </c>
      <c r="AG52" s="71" t="s">
        <v>56</v>
      </c>
      <c r="AH52" s="71" t="s">
        <v>199</v>
      </c>
      <c r="AI52" s="71" t="s">
        <v>43</v>
      </c>
      <c r="AJ52" s="71" t="s">
        <v>233</v>
      </c>
    </row>
    <row r="53" spans="1:36" x14ac:dyDescent="0.25">
      <c r="A53" t="s">
        <v>1547</v>
      </c>
      <c r="B53" s="63">
        <v>44562</v>
      </c>
      <c r="C53" s="63">
        <v>44575</v>
      </c>
      <c r="D53" t="s">
        <v>304</v>
      </c>
      <c r="E53">
        <v>959</v>
      </c>
      <c r="F53">
        <v>17</v>
      </c>
      <c r="G53">
        <v>17</v>
      </c>
      <c r="H53">
        <v>0</v>
      </c>
      <c r="I53">
        <v>0</v>
      </c>
      <c r="J53">
        <v>3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1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 s="71" t="s">
        <v>305</v>
      </c>
      <c r="AH53" s="71" t="s">
        <v>193</v>
      </c>
      <c r="AI53" s="71" t="s">
        <v>222</v>
      </c>
      <c r="AJ53" s="71" t="s">
        <v>223</v>
      </c>
    </row>
    <row r="54" spans="1:36" x14ac:dyDescent="0.25">
      <c r="A54" t="s">
        <v>1547</v>
      </c>
      <c r="B54" s="63">
        <v>44562</v>
      </c>
      <c r="C54" s="63">
        <v>44575</v>
      </c>
      <c r="D54" t="s">
        <v>274</v>
      </c>
      <c r="E54">
        <v>3936</v>
      </c>
      <c r="F54">
        <v>96</v>
      </c>
      <c r="G54">
        <v>96</v>
      </c>
      <c r="H54">
        <v>0</v>
      </c>
      <c r="I54">
        <v>0</v>
      </c>
      <c r="J54">
        <v>7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1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 s="71" t="s">
        <v>275</v>
      </c>
      <c r="AH54" s="71" t="s">
        <v>185</v>
      </c>
      <c r="AI54" s="71" t="s">
        <v>206</v>
      </c>
      <c r="AJ54" s="71" t="s">
        <v>207</v>
      </c>
    </row>
    <row r="55" spans="1:36" x14ac:dyDescent="0.25">
      <c r="A55" t="s">
        <v>1547</v>
      </c>
      <c r="B55" s="63">
        <v>44562</v>
      </c>
      <c r="C55" s="63">
        <v>44575</v>
      </c>
      <c r="D55" t="s">
        <v>290</v>
      </c>
      <c r="E55">
        <v>2903</v>
      </c>
      <c r="F55">
        <v>105</v>
      </c>
      <c r="G55">
        <v>104</v>
      </c>
      <c r="H55">
        <v>1</v>
      </c>
      <c r="I55">
        <v>0</v>
      </c>
      <c r="J55">
        <v>9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2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 s="71" t="s">
        <v>291</v>
      </c>
      <c r="AH55" s="71" t="s">
        <v>193</v>
      </c>
      <c r="AI55" s="71" t="s">
        <v>214</v>
      </c>
      <c r="AJ55" s="71" t="s">
        <v>215</v>
      </c>
    </row>
    <row r="56" spans="1:36" x14ac:dyDescent="0.25">
      <c r="A56" t="s">
        <v>1547</v>
      </c>
      <c r="B56" s="63">
        <v>44562</v>
      </c>
      <c r="C56" s="63">
        <v>44575</v>
      </c>
      <c r="D56" t="s">
        <v>57</v>
      </c>
      <c r="E56">
        <v>3994</v>
      </c>
      <c r="F56">
        <v>16</v>
      </c>
      <c r="G56">
        <v>16</v>
      </c>
      <c r="H56">
        <v>0</v>
      </c>
      <c r="I56">
        <v>0</v>
      </c>
      <c r="J56">
        <v>6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 s="71" t="s">
        <v>59</v>
      </c>
      <c r="AH56" s="71" t="s">
        <v>199</v>
      </c>
      <c r="AI56" s="71" t="s">
        <v>58</v>
      </c>
      <c r="AJ56" s="71" t="s">
        <v>236</v>
      </c>
    </row>
    <row r="57" spans="1:36" x14ac:dyDescent="0.25">
      <c r="A57" t="s">
        <v>1547</v>
      </c>
      <c r="B57" s="63">
        <v>44562</v>
      </c>
      <c r="C57" s="63">
        <v>44575</v>
      </c>
      <c r="D57" t="s">
        <v>266</v>
      </c>
      <c r="E57">
        <v>5595</v>
      </c>
      <c r="F57">
        <v>29</v>
      </c>
      <c r="G57">
        <v>29</v>
      </c>
      <c r="H57">
        <v>0</v>
      </c>
      <c r="I57">
        <v>0</v>
      </c>
      <c r="J57">
        <v>5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 s="71" t="s">
        <v>267</v>
      </c>
      <c r="AH57" s="71" t="s">
        <v>185</v>
      </c>
      <c r="AI57" s="71" t="s">
        <v>206</v>
      </c>
      <c r="AJ57" s="71" t="s">
        <v>207</v>
      </c>
    </row>
    <row r="58" spans="1:36" x14ac:dyDescent="0.25">
      <c r="A58" t="s">
        <v>1547</v>
      </c>
      <c r="B58" s="63">
        <v>44562</v>
      </c>
      <c r="C58" s="63">
        <v>44575</v>
      </c>
      <c r="D58" t="s">
        <v>36</v>
      </c>
      <c r="E58">
        <v>3153</v>
      </c>
      <c r="F58">
        <v>24</v>
      </c>
      <c r="G58">
        <v>24</v>
      </c>
      <c r="H58">
        <v>0</v>
      </c>
      <c r="I58">
        <v>0</v>
      </c>
      <c r="J58">
        <v>13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 s="71" t="s">
        <v>37</v>
      </c>
      <c r="AH58" s="71" t="s">
        <v>199</v>
      </c>
      <c r="AI58" s="71" t="s">
        <v>26</v>
      </c>
      <c r="AJ58" s="71" t="s">
        <v>230</v>
      </c>
    </row>
    <row r="59" spans="1:36" x14ac:dyDescent="0.25">
      <c r="A59" t="s">
        <v>1547</v>
      </c>
      <c r="B59" s="63">
        <v>44562</v>
      </c>
      <c r="C59" s="63">
        <v>44575</v>
      </c>
      <c r="D59" t="s">
        <v>276</v>
      </c>
      <c r="E59">
        <v>1441</v>
      </c>
      <c r="F59">
        <v>36</v>
      </c>
      <c r="G59">
        <v>35</v>
      </c>
      <c r="H59">
        <v>1</v>
      </c>
      <c r="I59">
        <v>0</v>
      </c>
      <c r="J59">
        <v>4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 s="71" t="s">
        <v>277</v>
      </c>
      <c r="AH59" s="71" t="s">
        <v>185</v>
      </c>
      <c r="AI59" s="71" t="s">
        <v>210</v>
      </c>
      <c r="AJ59" s="71" t="s">
        <v>211</v>
      </c>
    </row>
    <row r="60" spans="1:36" x14ac:dyDescent="0.25">
      <c r="A60" t="s">
        <v>1547</v>
      </c>
      <c r="B60" s="63">
        <v>44562</v>
      </c>
      <c r="C60" s="63">
        <v>44575</v>
      </c>
      <c r="D60" t="s">
        <v>272</v>
      </c>
      <c r="E60">
        <v>791</v>
      </c>
      <c r="F60">
        <v>20</v>
      </c>
      <c r="G60">
        <v>20</v>
      </c>
      <c r="H60">
        <v>0</v>
      </c>
      <c r="I60">
        <v>0</v>
      </c>
      <c r="J60">
        <v>3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 s="71" t="s">
        <v>273</v>
      </c>
      <c r="AH60" s="71" t="s">
        <v>185</v>
      </c>
      <c r="AI60" s="71" t="s">
        <v>206</v>
      </c>
      <c r="AJ60" s="71" t="s">
        <v>207</v>
      </c>
    </row>
    <row r="61" spans="1:36" x14ac:dyDescent="0.25">
      <c r="A61" t="s">
        <v>1547</v>
      </c>
      <c r="B61" s="63">
        <v>44562</v>
      </c>
      <c r="C61" s="63">
        <v>44575</v>
      </c>
      <c r="D61" t="s">
        <v>322</v>
      </c>
      <c r="E61">
        <v>1809</v>
      </c>
      <c r="F61">
        <v>1</v>
      </c>
      <c r="G61">
        <v>1</v>
      </c>
      <c r="H61">
        <v>0</v>
      </c>
      <c r="I61">
        <v>0</v>
      </c>
      <c r="J61">
        <v>9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 s="71" t="s">
        <v>323</v>
      </c>
      <c r="AH61" s="71" t="s">
        <v>193</v>
      </c>
      <c r="AI61" s="71" t="s">
        <v>222</v>
      </c>
      <c r="AJ61" s="71" t="s">
        <v>223</v>
      </c>
    </row>
    <row r="62" spans="1:36" x14ac:dyDescent="0.25">
      <c r="A62" t="s">
        <v>1547</v>
      </c>
      <c r="B62" s="63">
        <v>44562</v>
      </c>
      <c r="C62" s="63">
        <v>44575</v>
      </c>
      <c r="D62" t="s">
        <v>310</v>
      </c>
      <c r="E62">
        <v>1660</v>
      </c>
      <c r="F62">
        <v>24</v>
      </c>
      <c r="G62">
        <v>24</v>
      </c>
      <c r="H62">
        <v>0</v>
      </c>
      <c r="I62">
        <v>0</v>
      </c>
      <c r="J62">
        <v>9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2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 s="71" t="s">
        <v>311</v>
      </c>
      <c r="AH62" s="71" t="s">
        <v>193</v>
      </c>
      <c r="AI62" s="71" t="s">
        <v>222</v>
      </c>
      <c r="AJ62" s="71" t="s">
        <v>223</v>
      </c>
    </row>
    <row r="63" spans="1:36" x14ac:dyDescent="0.25">
      <c r="A63" t="s">
        <v>1547</v>
      </c>
      <c r="B63" s="63">
        <v>44562</v>
      </c>
      <c r="C63" s="63">
        <v>44575</v>
      </c>
      <c r="D63" t="s">
        <v>294</v>
      </c>
      <c r="E63">
        <v>2616</v>
      </c>
      <c r="F63">
        <v>81</v>
      </c>
      <c r="G63">
        <v>81</v>
      </c>
      <c r="H63">
        <v>0</v>
      </c>
      <c r="I63">
        <v>0</v>
      </c>
      <c r="J63">
        <v>7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3</v>
      </c>
      <c r="U63">
        <v>0</v>
      </c>
      <c r="V63">
        <v>0</v>
      </c>
      <c r="W63">
        <v>0</v>
      </c>
      <c r="X63">
        <v>1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 s="71" t="s">
        <v>295</v>
      </c>
      <c r="AH63" s="71" t="s">
        <v>193</v>
      </c>
      <c r="AI63" s="71" t="s">
        <v>214</v>
      </c>
      <c r="AJ63" s="71" t="s">
        <v>215</v>
      </c>
    </row>
    <row r="64" spans="1:36" x14ac:dyDescent="0.25">
      <c r="A64" t="s">
        <v>1547</v>
      </c>
      <c r="B64" s="63">
        <v>44562</v>
      </c>
      <c r="C64" s="63">
        <v>44575</v>
      </c>
      <c r="D64" t="s">
        <v>270</v>
      </c>
      <c r="E64">
        <v>821</v>
      </c>
      <c r="F64">
        <v>12</v>
      </c>
      <c r="G64">
        <v>11</v>
      </c>
      <c r="H64">
        <v>1</v>
      </c>
      <c r="I64">
        <v>1</v>
      </c>
      <c r="J64">
        <v>4</v>
      </c>
      <c r="K64">
        <v>2</v>
      </c>
      <c r="L64">
        <v>2</v>
      </c>
      <c r="M64">
        <v>2</v>
      </c>
      <c r="N64">
        <v>2</v>
      </c>
      <c r="O64">
        <v>2</v>
      </c>
      <c r="P64">
        <v>2</v>
      </c>
      <c r="Q64">
        <v>2</v>
      </c>
      <c r="R64">
        <v>2</v>
      </c>
      <c r="S64">
        <v>2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2</v>
      </c>
      <c r="AA64">
        <v>2</v>
      </c>
      <c r="AB64">
        <v>1</v>
      </c>
      <c r="AC64">
        <v>2</v>
      </c>
      <c r="AD64">
        <v>2</v>
      </c>
      <c r="AE64">
        <v>0</v>
      </c>
      <c r="AF64">
        <v>0</v>
      </c>
      <c r="AG64" s="71" t="s">
        <v>271</v>
      </c>
      <c r="AH64" s="71" t="s">
        <v>185</v>
      </c>
      <c r="AI64" s="71" t="s">
        <v>206</v>
      </c>
      <c r="AJ64" s="71" t="s">
        <v>207</v>
      </c>
    </row>
    <row r="65" spans="1:36" x14ac:dyDescent="0.25">
      <c r="A65" t="s">
        <v>1547</v>
      </c>
      <c r="B65" s="63">
        <v>44562</v>
      </c>
      <c r="C65" s="63">
        <v>44575</v>
      </c>
      <c r="D65" t="s">
        <v>354</v>
      </c>
      <c r="E65">
        <v>1247</v>
      </c>
      <c r="F65">
        <v>73</v>
      </c>
      <c r="G65">
        <v>71</v>
      </c>
      <c r="H65">
        <v>2</v>
      </c>
      <c r="I65">
        <v>0</v>
      </c>
      <c r="J65">
        <v>11</v>
      </c>
      <c r="K65">
        <v>2</v>
      </c>
      <c r="L65">
        <v>2</v>
      </c>
      <c r="M65">
        <v>2</v>
      </c>
      <c r="N65">
        <v>2</v>
      </c>
      <c r="O65">
        <v>2</v>
      </c>
      <c r="P65">
        <v>2</v>
      </c>
      <c r="Q65">
        <v>1</v>
      </c>
      <c r="R65">
        <v>2</v>
      </c>
      <c r="S65">
        <v>2</v>
      </c>
      <c r="T65">
        <v>3</v>
      </c>
      <c r="U65">
        <v>3</v>
      </c>
      <c r="V65">
        <v>1</v>
      </c>
      <c r="W65">
        <v>0</v>
      </c>
      <c r="X65">
        <v>0</v>
      </c>
      <c r="Y65">
        <v>0</v>
      </c>
      <c r="Z65">
        <v>2</v>
      </c>
      <c r="AA65">
        <v>2</v>
      </c>
      <c r="AB65">
        <v>1</v>
      </c>
      <c r="AC65">
        <v>1</v>
      </c>
      <c r="AD65">
        <v>1</v>
      </c>
      <c r="AE65">
        <v>1</v>
      </c>
      <c r="AF65">
        <v>0</v>
      </c>
      <c r="AG65" s="71" t="s">
        <v>355</v>
      </c>
      <c r="AH65" s="71" t="s">
        <v>193</v>
      </c>
      <c r="AI65" s="71" t="s">
        <v>226</v>
      </c>
      <c r="AJ65" s="71" t="s">
        <v>227</v>
      </c>
    </row>
    <row r="66" spans="1:36" x14ac:dyDescent="0.25">
      <c r="A66" t="s">
        <v>1547</v>
      </c>
      <c r="B66" s="63">
        <v>44562</v>
      </c>
      <c r="C66" s="63">
        <v>44575</v>
      </c>
      <c r="D66" t="s">
        <v>288</v>
      </c>
      <c r="E66">
        <v>2421</v>
      </c>
      <c r="F66">
        <v>60</v>
      </c>
      <c r="G66">
        <v>60</v>
      </c>
      <c r="H66">
        <v>0</v>
      </c>
      <c r="I66">
        <v>0</v>
      </c>
      <c r="J66">
        <v>5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 s="71" t="s">
        <v>289</v>
      </c>
      <c r="AH66" s="71" t="s">
        <v>193</v>
      </c>
      <c r="AI66" s="71" t="s">
        <v>214</v>
      </c>
      <c r="AJ66" s="71" t="s">
        <v>215</v>
      </c>
    </row>
    <row r="67" spans="1:36" x14ac:dyDescent="0.25">
      <c r="A67" t="s">
        <v>1547</v>
      </c>
      <c r="B67" s="63">
        <v>44562</v>
      </c>
      <c r="C67" s="63">
        <v>44575</v>
      </c>
      <c r="D67" t="s">
        <v>237</v>
      </c>
      <c r="E67">
        <v>1940</v>
      </c>
      <c r="F67">
        <v>39</v>
      </c>
      <c r="G67">
        <v>39</v>
      </c>
      <c r="H67">
        <v>0</v>
      </c>
      <c r="I67">
        <v>0</v>
      </c>
      <c r="J67">
        <v>7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 s="71" t="s">
        <v>238</v>
      </c>
      <c r="AH67" s="71" t="s">
        <v>185</v>
      </c>
      <c r="AI67" s="71" t="s">
        <v>197</v>
      </c>
      <c r="AJ67" s="71" t="s">
        <v>198</v>
      </c>
    </row>
    <row r="68" spans="1:36" x14ac:dyDescent="0.25">
      <c r="A68" t="s">
        <v>1547</v>
      </c>
      <c r="B68" s="63">
        <v>44562</v>
      </c>
      <c r="C68" s="63">
        <v>44575</v>
      </c>
      <c r="D68" t="s">
        <v>95</v>
      </c>
      <c r="E68">
        <v>580</v>
      </c>
      <c r="F68">
        <v>34</v>
      </c>
      <c r="G68">
        <v>34</v>
      </c>
      <c r="H68">
        <v>0</v>
      </c>
      <c r="I68">
        <v>0</v>
      </c>
      <c r="J68">
        <v>7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4</v>
      </c>
      <c r="U68">
        <v>0</v>
      </c>
      <c r="V68">
        <v>0</v>
      </c>
      <c r="W68">
        <v>0</v>
      </c>
      <c r="X68">
        <v>1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 s="71" t="s">
        <v>96</v>
      </c>
      <c r="AH68" s="71" t="s">
        <v>199</v>
      </c>
      <c r="AI68" s="71" t="s">
        <v>75</v>
      </c>
      <c r="AJ68" s="71" t="s">
        <v>239</v>
      </c>
    </row>
    <row r="69" spans="1:36" x14ac:dyDescent="0.25">
      <c r="A69" t="s">
        <v>1547</v>
      </c>
      <c r="B69" s="63">
        <v>44562</v>
      </c>
      <c r="C69" s="63">
        <v>44575</v>
      </c>
      <c r="D69" t="s">
        <v>195</v>
      </c>
      <c r="E69">
        <v>12942</v>
      </c>
      <c r="F69">
        <v>8</v>
      </c>
      <c r="G69">
        <v>8</v>
      </c>
      <c r="H69">
        <v>0</v>
      </c>
      <c r="I69">
        <v>0</v>
      </c>
      <c r="J69">
        <v>10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 s="71" t="s">
        <v>196</v>
      </c>
      <c r="AH69" s="71" t="s">
        <v>185</v>
      </c>
      <c r="AI69" s="71" t="s">
        <v>186</v>
      </c>
      <c r="AJ69" s="71" t="s">
        <v>187</v>
      </c>
    </row>
    <row r="70" spans="1:36" x14ac:dyDescent="0.25">
      <c r="A70" t="s">
        <v>1547</v>
      </c>
      <c r="B70" s="63">
        <v>44562</v>
      </c>
      <c r="C70" s="63">
        <v>44575</v>
      </c>
      <c r="D70" t="s">
        <v>220</v>
      </c>
      <c r="E70">
        <v>1241</v>
      </c>
      <c r="F70">
        <v>23</v>
      </c>
      <c r="G70">
        <v>22</v>
      </c>
      <c r="H70">
        <v>1</v>
      </c>
      <c r="I70">
        <v>1</v>
      </c>
      <c r="J70">
        <v>10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2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 s="71" t="s">
        <v>221</v>
      </c>
      <c r="AH70" s="71" t="s">
        <v>185</v>
      </c>
      <c r="AI70" s="71" t="s">
        <v>191</v>
      </c>
      <c r="AJ70" s="71" t="s">
        <v>192</v>
      </c>
    </row>
    <row r="71" spans="1:36" x14ac:dyDescent="0.25">
      <c r="A71" t="s">
        <v>1547</v>
      </c>
      <c r="B71" s="63">
        <v>44562</v>
      </c>
      <c r="C71" s="63">
        <v>44575</v>
      </c>
      <c r="D71" t="s">
        <v>200</v>
      </c>
      <c r="E71">
        <v>1063</v>
      </c>
      <c r="F71">
        <v>29</v>
      </c>
      <c r="G71">
        <v>29</v>
      </c>
      <c r="H71">
        <v>0</v>
      </c>
      <c r="I71">
        <v>0</v>
      </c>
      <c r="J71">
        <v>7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 s="71" t="s">
        <v>201</v>
      </c>
      <c r="AH71" s="71" t="s">
        <v>185</v>
      </c>
      <c r="AI71" s="71" t="s">
        <v>186</v>
      </c>
      <c r="AJ71" s="71" t="s">
        <v>187</v>
      </c>
    </row>
    <row r="72" spans="1:36" x14ac:dyDescent="0.25">
      <c r="A72" t="s">
        <v>1547</v>
      </c>
      <c r="B72" s="63">
        <v>44562</v>
      </c>
      <c r="C72" s="63">
        <v>44575</v>
      </c>
      <c r="D72" t="s">
        <v>81</v>
      </c>
      <c r="E72">
        <v>980</v>
      </c>
      <c r="F72">
        <v>75</v>
      </c>
      <c r="G72">
        <v>75</v>
      </c>
      <c r="H72">
        <v>0</v>
      </c>
      <c r="I72">
        <v>0</v>
      </c>
      <c r="J72">
        <v>4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 s="71" t="s">
        <v>82</v>
      </c>
      <c r="AH72" s="71" t="s">
        <v>199</v>
      </c>
      <c r="AI72" s="71" t="s">
        <v>75</v>
      </c>
      <c r="AJ72" s="71" t="s">
        <v>239</v>
      </c>
    </row>
    <row r="73" spans="1:36" x14ac:dyDescent="0.25">
      <c r="A73" t="s">
        <v>1547</v>
      </c>
      <c r="B73" s="63">
        <v>44562</v>
      </c>
      <c r="C73" s="63">
        <v>44575</v>
      </c>
      <c r="D73" t="s">
        <v>306</v>
      </c>
      <c r="E73">
        <v>3789</v>
      </c>
      <c r="F73">
        <v>8</v>
      </c>
      <c r="G73">
        <v>8</v>
      </c>
      <c r="H73">
        <v>0</v>
      </c>
      <c r="I73">
        <v>0</v>
      </c>
      <c r="J73">
        <v>15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8</v>
      </c>
      <c r="U73">
        <v>0</v>
      </c>
      <c r="V73">
        <v>0</v>
      </c>
      <c r="W73">
        <v>0</v>
      </c>
      <c r="X73">
        <v>2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 s="71" t="s">
        <v>307</v>
      </c>
      <c r="AH73" s="71" t="s">
        <v>193</v>
      </c>
      <c r="AI73" s="71" t="s">
        <v>222</v>
      </c>
      <c r="AJ73" s="71" t="s">
        <v>223</v>
      </c>
    </row>
    <row r="74" spans="1:36" x14ac:dyDescent="0.25">
      <c r="A74" t="s">
        <v>1547</v>
      </c>
      <c r="B74" s="63">
        <v>44562</v>
      </c>
      <c r="C74" s="63">
        <v>44575</v>
      </c>
      <c r="D74" t="s">
        <v>204</v>
      </c>
      <c r="E74">
        <v>1636</v>
      </c>
      <c r="F74">
        <v>78</v>
      </c>
      <c r="G74">
        <v>78</v>
      </c>
      <c r="H74">
        <v>0</v>
      </c>
      <c r="I74">
        <v>0</v>
      </c>
      <c r="J74">
        <v>1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 s="71" t="s">
        <v>205</v>
      </c>
      <c r="AH74" s="71" t="s">
        <v>185</v>
      </c>
      <c r="AI74" s="71" t="s">
        <v>191</v>
      </c>
      <c r="AJ74" s="71" t="s">
        <v>192</v>
      </c>
    </row>
    <row r="75" spans="1:36" x14ac:dyDescent="0.25">
      <c r="A75" t="s">
        <v>1547</v>
      </c>
      <c r="B75" s="63">
        <v>44562</v>
      </c>
      <c r="C75" s="63">
        <v>44575</v>
      </c>
      <c r="D75" t="s">
        <v>25</v>
      </c>
      <c r="E75">
        <v>1895</v>
      </c>
      <c r="F75">
        <v>33</v>
      </c>
      <c r="G75">
        <v>33</v>
      </c>
      <c r="H75">
        <v>0</v>
      </c>
      <c r="I75">
        <v>0</v>
      </c>
      <c r="J75">
        <v>8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3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 s="71" t="s">
        <v>27</v>
      </c>
      <c r="AH75" s="71" t="s">
        <v>199</v>
      </c>
      <c r="AI75" s="71" t="s">
        <v>26</v>
      </c>
      <c r="AJ75" s="71" t="s">
        <v>230</v>
      </c>
    </row>
    <row r="76" spans="1:36" x14ac:dyDescent="0.25">
      <c r="A76" t="s">
        <v>1547</v>
      </c>
      <c r="B76" s="63">
        <v>44562</v>
      </c>
      <c r="C76" s="63">
        <v>44575</v>
      </c>
      <c r="D76" t="s">
        <v>224</v>
      </c>
      <c r="E76">
        <v>2050</v>
      </c>
      <c r="F76">
        <v>52</v>
      </c>
      <c r="G76">
        <v>52</v>
      </c>
      <c r="H76">
        <v>0</v>
      </c>
      <c r="I76">
        <v>0</v>
      </c>
      <c r="J76">
        <v>15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1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 s="71" t="s">
        <v>225</v>
      </c>
      <c r="AH76" s="71" t="s">
        <v>185</v>
      </c>
      <c r="AI76" s="71" t="s">
        <v>191</v>
      </c>
      <c r="AJ76" s="71" t="s">
        <v>192</v>
      </c>
    </row>
    <row r="77" spans="1:36" x14ac:dyDescent="0.25">
      <c r="A77" t="s">
        <v>1547</v>
      </c>
      <c r="B77" s="63">
        <v>44562</v>
      </c>
      <c r="C77" s="63">
        <v>44575</v>
      </c>
      <c r="D77" t="s">
        <v>318</v>
      </c>
      <c r="E77">
        <v>4094</v>
      </c>
      <c r="F77">
        <v>3</v>
      </c>
      <c r="G77">
        <v>3</v>
      </c>
      <c r="H77">
        <v>0</v>
      </c>
      <c r="I77">
        <v>0</v>
      </c>
      <c r="J77">
        <v>4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 s="71" t="s">
        <v>319</v>
      </c>
      <c r="AH77" s="71" t="s">
        <v>193</v>
      </c>
      <c r="AI77" s="71" t="s">
        <v>222</v>
      </c>
      <c r="AJ77" s="71" t="s">
        <v>223</v>
      </c>
    </row>
    <row r="78" spans="1:36" x14ac:dyDescent="0.25">
      <c r="A78" t="s">
        <v>1547</v>
      </c>
      <c r="B78" s="63">
        <v>44562</v>
      </c>
      <c r="C78" s="63">
        <v>44575</v>
      </c>
      <c r="D78" t="s">
        <v>64</v>
      </c>
      <c r="E78">
        <v>2917</v>
      </c>
      <c r="F78">
        <v>25</v>
      </c>
      <c r="G78">
        <v>25</v>
      </c>
      <c r="H78">
        <v>0</v>
      </c>
      <c r="I78">
        <v>0</v>
      </c>
      <c r="J78">
        <v>7</v>
      </c>
      <c r="K78">
        <v>1</v>
      </c>
      <c r="L78">
        <v>1</v>
      </c>
      <c r="M78">
        <v>1</v>
      </c>
      <c r="N78">
        <v>1</v>
      </c>
      <c r="O78">
        <v>1</v>
      </c>
      <c r="P78">
        <v>0</v>
      </c>
      <c r="Q78">
        <v>1</v>
      </c>
      <c r="R78">
        <v>1</v>
      </c>
      <c r="S78">
        <v>1</v>
      </c>
      <c r="T78">
        <v>3</v>
      </c>
      <c r="U78">
        <v>1</v>
      </c>
      <c r="V78">
        <v>1</v>
      </c>
      <c r="W78">
        <v>0</v>
      </c>
      <c r="X78">
        <v>0</v>
      </c>
      <c r="Y78">
        <v>0</v>
      </c>
      <c r="Z78">
        <v>1</v>
      </c>
      <c r="AA78">
        <v>1</v>
      </c>
      <c r="AB78">
        <v>1</v>
      </c>
      <c r="AC78">
        <v>1</v>
      </c>
      <c r="AD78">
        <v>1</v>
      </c>
      <c r="AE78">
        <v>0</v>
      </c>
      <c r="AF78">
        <v>0</v>
      </c>
      <c r="AG78" s="71" t="s">
        <v>65</v>
      </c>
      <c r="AH78" s="71" t="s">
        <v>199</v>
      </c>
      <c r="AI78" s="71" t="s">
        <v>58</v>
      </c>
      <c r="AJ78" s="71" t="s">
        <v>236</v>
      </c>
    </row>
    <row r="79" spans="1:36" x14ac:dyDescent="0.25">
      <c r="A79" t="s">
        <v>1547</v>
      </c>
      <c r="B79" s="63">
        <v>44562</v>
      </c>
      <c r="C79" s="63">
        <v>44575</v>
      </c>
      <c r="D79" t="s">
        <v>208</v>
      </c>
      <c r="E79">
        <v>2938</v>
      </c>
      <c r="F79">
        <v>58</v>
      </c>
      <c r="G79">
        <v>58</v>
      </c>
      <c r="H79">
        <v>0</v>
      </c>
      <c r="I79">
        <v>0</v>
      </c>
      <c r="J79">
        <v>6</v>
      </c>
      <c r="K79">
        <v>6</v>
      </c>
      <c r="L79">
        <v>2</v>
      </c>
      <c r="M79">
        <v>2</v>
      </c>
      <c r="N79">
        <v>4</v>
      </c>
      <c r="O79">
        <v>5</v>
      </c>
      <c r="P79">
        <v>5</v>
      </c>
      <c r="Q79">
        <v>4</v>
      </c>
      <c r="R79">
        <v>3</v>
      </c>
      <c r="S79">
        <v>6</v>
      </c>
      <c r="T79">
        <v>1</v>
      </c>
      <c r="U79">
        <v>1</v>
      </c>
      <c r="V79">
        <v>1</v>
      </c>
      <c r="W79">
        <v>0</v>
      </c>
      <c r="X79">
        <v>0</v>
      </c>
      <c r="Y79">
        <v>0</v>
      </c>
      <c r="Z79">
        <v>1</v>
      </c>
      <c r="AA79">
        <v>6</v>
      </c>
      <c r="AB79">
        <v>5</v>
      </c>
      <c r="AC79">
        <v>6</v>
      </c>
      <c r="AD79">
        <v>6</v>
      </c>
      <c r="AE79">
        <v>1</v>
      </c>
      <c r="AF79">
        <v>0</v>
      </c>
      <c r="AG79" s="71" t="s">
        <v>209</v>
      </c>
      <c r="AH79" s="71" t="s">
        <v>185</v>
      </c>
      <c r="AI79" s="71" t="s">
        <v>191</v>
      </c>
      <c r="AJ79" s="71" t="s">
        <v>192</v>
      </c>
    </row>
    <row r="80" spans="1:36" x14ac:dyDescent="0.25">
      <c r="A80" t="s">
        <v>1547</v>
      </c>
      <c r="B80" s="63">
        <v>44562</v>
      </c>
      <c r="C80" s="63">
        <v>44575</v>
      </c>
      <c r="D80" t="s">
        <v>91</v>
      </c>
      <c r="E80">
        <v>1653</v>
      </c>
      <c r="F80">
        <v>255</v>
      </c>
      <c r="G80">
        <v>254</v>
      </c>
      <c r="H80">
        <v>1</v>
      </c>
      <c r="I80">
        <v>1</v>
      </c>
      <c r="J80">
        <v>23</v>
      </c>
      <c r="K80">
        <v>11</v>
      </c>
      <c r="L80">
        <v>11</v>
      </c>
      <c r="M80">
        <v>11</v>
      </c>
      <c r="N80">
        <v>11</v>
      </c>
      <c r="O80">
        <v>11</v>
      </c>
      <c r="P80">
        <v>11</v>
      </c>
      <c r="Q80">
        <v>4</v>
      </c>
      <c r="R80">
        <v>8</v>
      </c>
      <c r="S80">
        <v>11</v>
      </c>
      <c r="T80">
        <v>8</v>
      </c>
      <c r="U80">
        <v>8</v>
      </c>
      <c r="V80">
        <v>6</v>
      </c>
      <c r="W80">
        <v>8</v>
      </c>
      <c r="X80">
        <v>3</v>
      </c>
      <c r="Y80">
        <v>0</v>
      </c>
      <c r="Z80">
        <v>11</v>
      </c>
      <c r="AA80">
        <v>10</v>
      </c>
      <c r="AB80">
        <v>6</v>
      </c>
      <c r="AC80">
        <v>6</v>
      </c>
      <c r="AD80">
        <v>7</v>
      </c>
      <c r="AE80">
        <v>2</v>
      </c>
      <c r="AF80">
        <v>0</v>
      </c>
      <c r="AG80" s="71" t="s">
        <v>92</v>
      </c>
      <c r="AH80" s="71" t="s">
        <v>199</v>
      </c>
      <c r="AI80" s="71" t="s">
        <v>75</v>
      </c>
      <c r="AJ80" s="71" t="s">
        <v>239</v>
      </c>
    </row>
    <row r="81" spans="1:36" x14ac:dyDescent="0.25">
      <c r="A81" t="s">
        <v>1547</v>
      </c>
      <c r="B81" s="63">
        <v>44562</v>
      </c>
      <c r="C81" s="63">
        <v>44575</v>
      </c>
      <c r="D81" t="s">
        <v>320</v>
      </c>
      <c r="E81">
        <v>4969</v>
      </c>
      <c r="F81">
        <v>110</v>
      </c>
      <c r="G81">
        <v>105</v>
      </c>
      <c r="H81">
        <v>5</v>
      </c>
      <c r="I81">
        <v>0</v>
      </c>
      <c r="J81">
        <v>24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3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 s="71" t="s">
        <v>321</v>
      </c>
      <c r="AH81" s="71" t="s">
        <v>193</v>
      </c>
      <c r="AI81" s="71" t="s">
        <v>222</v>
      </c>
      <c r="AJ81" s="71" t="s">
        <v>223</v>
      </c>
    </row>
    <row r="82" spans="1:36" x14ac:dyDescent="0.25">
      <c r="A82" t="s">
        <v>1547</v>
      </c>
      <c r="B82" s="63">
        <v>44562</v>
      </c>
      <c r="C82" s="63">
        <v>44575</v>
      </c>
      <c r="D82" t="s">
        <v>34</v>
      </c>
      <c r="E82">
        <v>1033</v>
      </c>
      <c r="F82">
        <v>29</v>
      </c>
      <c r="G82">
        <v>28</v>
      </c>
      <c r="H82">
        <v>1</v>
      </c>
      <c r="I82">
        <v>0</v>
      </c>
      <c r="J82">
        <v>7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 s="71" t="s">
        <v>35</v>
      </c>
      <c r="AH82" s="71" t="s">
        <v>199</v>
      </c>
      <c r="AI82" s="71" t="s">
        <v>26</v>
      </c>
      <c r="AJ82" s="71" t="s">
        <v>230</v>
      </c>
    </row>
    <row r="83" spans="1:36" x14ac:dyDescent="0.25">
      <c r="A83" t="s">
        <v>1547</v>
      </c>
      <c r="B83" s="63">
        <v>44562</v>
      </c>
      <c r="C83" s="63">
        <v>44575</v>
      </c>
      <c r="D83" t="s">
        <v>212</v>
      </c>
      <c r="E83">
        <v>3006</v>
      </c>
      <c r="F83">
        <v>34</v>
      </c>
      <c r="G83">
        <v>34</v>
      </c>
      <c r="H83">
        <v>0</v>
      </c>
      <c r="I83">
        <v>0</v>
      </c>
      <c r="J83">
        <v>8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 s="71" t="s">
        <v>213</v>
      </c>
      <c r="AH83" s="71" t="s">
        <v>185</v>
      </c>
      <c r="AI83" s="71" t="s">
        <v>191</v>
      </c>
      <c r="AJ83" s="71" t="s">
        <v>192</v>
      </c>
    </row>
    <row r="84" spans="1:36" x14ac:dyDescent="0.25">
      <c r="A84" t="s">
        <v>1547</v>
      </c>
      <c r="B84" s="63">
        <v>44562</v>
      </c>
      <c r="C84" s="63">
        <v>44575</v>
      </c>
      <c r="D84" t="s">
        <v>28</v>
      </c>
      <c r="E84">
        <v>3329</v>
      </c>
      <c r="F84">
        <v>41</v>
      </c>
      <c r="G84">
        <v>41</v>
      </c>
      <c r="H84">
        <v>0</v>
      </c>
      <c r="I84">
        <v>0</v>
      </c>
      <c r="J84">
        <v>6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 s="71" t="s">
        <v>29</v>
      </c>
      <c r="AH84" s="71" t="s">
        <v>199</v>
      </c>
      <c r="AI84" s="71" t="s">
        <v>26</v>
      </c>
      <c r="AJ84" s="71" t="s">
        <v>230</v>
      </c>
    </row>
    <row r="85" spans="1:36" x14ac:dyDescent="0.25">
      <c r="A85" t="s">
        <v>1547</v>
      </c>
      <c r="B85" s="63">
        <v>44562</v>
      </c>
      <c r="C85" s="63">
        <v>44575</v>
      </c>
      <c r="D85" t="s">
        <v>38</v>
      </c>
      <c r="E85">
        <v>594</v>
      </c>
      <c r="F85">
        <v>10</v>
      </c>
      <c r="G85">
        <v>10</v>
      </c>
      <c r="H85">
        <v>0</v>
      </c>
      <c r="I85">
        <v>0</v>
      </c>
      <c r="J85">
        <v>4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 s="71" t="s">
        <v>39</v>
      </c>
      <c r="AH85" s="71" t="s">
        <v>199</v>
      </c>
      <c r="AI85" s="71" t="s">
        <v>26</v>
      </c>
      <c r="AJ85" s="71" t="s">
        <v>230</v>
      </c>
    </row>
    <row r="86" spans="1:36" x14ac:dyDescent="0.25">
      <c r="A86" t="s">
        <v>1547</v>
      </c>
      <c r="B86" s="63">
        <v>44562</v>
      </c>
      <c r="C86" s="63">
        <v>44575</v>
      </c>
      <c r="D86" t="s">
        <v>338</v>
      </c>
      <c r="E86">
        <v>6433</v>
      </c>
      <c r="F86">
        <v>250</v>
      </c>
      <c r="G86">
        <v>247</v>
      </c>
      <c r="H86">
        <v>3</v>
      </c>
      <c r="I86">
        <v>2</v>
      </c>
      <c r="J86">
        <v>42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6</v>
      </c>
      <c r="U86">
        <v>1</v>
      </c>
      <c r="V86">
        <v>1</v>
      </c>
      <c r="W86">
        <v>0</v>
      </c>
      <c r="X86">
        <v>1</v>
      </c>
      <c r="Y86">
        <v>1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 s="71" t="s">
        <v>339</v>
      </c>
      <c r="AH86" s="71" t="s">
        <v>193</v>
      </c>
      <c r="AI86" s="71" t="s">
        <v>226</v>
      </c>
      <c r="AJ86" s="71" t="s">
        <v>227</v>
      </c>
    </row>
    <row r="87" spans="1:36" x14ac:dyDescent="0.25">
      <c r="A87" t="s">
        <v>1547</v>
      </c>
      <c r="B87" s="63">
        <v>44562</v>
      </c>
      <c r="C87" s="63">
        <v>44575</v>
      </c>
      <c r="D87" t="s">
        <v>356</v>
      </c>
      <c r="E87">
        <v>4924</v>
      </c>
      <c r="F87">
        <v>118</v>
      </c>
      <c r="G87">
        <v>118</v>
      </c>
      <c r="H87">
        <v>0</v>
      </c>
      <c r="I87">
        <v>0</v>
      </c>
      <c r="J87">
        <v>27</v>
      </c>
      <c r="K87">
        <v>1</v>
      </c>
      <c r="L87">
        <v>1</v>
      </c>
      <c r="M87">
        <v>1</v>
      </c>
      <c r="N87">
        <v>1</v>
      </c>
      <c r="O87">
        <v>1</v>
      </c>
      <c r="P87">
        <v>1</v>
      </c>
      <c r="Q87">
        <v>1</v>
      </c>
      <c r="R87">
        <v>1</v>
      </c>
      <c r="S87">
        <v>1</v>
      </c>
      <c r="T87">
        <v>2</v>
      </c>
      <c r="U87">
        <v>0</v>
      </c>
      <c r="V87">
        <v>0</v>
      </c>
      <c r="W87">
        <v>0</v>
      </c>
      <c r="X87">
        <v>0</v>
      </c>
      <c r="Y87">
        <v>0</v>
      </c>
      <c r="Z87">
        <v>1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 s="71" t="s">
        <v>357</v>
      </c>
      <c r="AH87" s="71" t="s">
        <v>193</v>
      </c>
      <c r="AI87" s="71" t="s">
        <v>226</v>
      </c>
      <c r="AJ87" s="71" t="s">
        <v>227</v>
      </c>
    </row>
    <row r="88" spans="1:36" x14ac:dyDescent="0.25">
      <c r="A88" t="s">
        <v>1547</v>
      </c>
      <c r="B88" s="63">
        <v>44562</v>
      </c>
      <c r="C88" s="63">
        <v>44575</v>
      </c>
      <c r="D88" t="s">
        <v>102</v>
      </c>
      <c r="E88">
        <v>2250</v>
      </c>
      <c r="F88">
        <v>74</v>
      </c>
      <c r="G88">
        <v>74</v>
      </c>
      <c r="H88">
        <v>0</v>
      </c>
      <c r="I88">
        <v>0</v>
      </c>
      <c r="J88">
        <v>3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 s="71" t="s">
        <v>103</v>
      </c>
      <c r="AH88" s="71" t="s">
        <v>199</v>
      </c>
      <c r="AI88" s="71" t="s">
        <v>98</v>
      </c>
      <c r="AJ88" s="71" t="s">
        <v>242</v>
      </c>
    </row>
    <row r="89" spans="1:36" x14ac:dyDescent="0.25">
      <c r="A89" t="s">
        <v>1547</v>
      </c>
      <c r="B89" s="63">
        <v>44562</v>
      </c>
      <c r="C89" s="63">
        <v>44575</v>
      </c>
      <c r="D89" t="s">
        <v>216</v>
      </c>
      <c r="E89">
        <v>1484</v>
      </c>
      <c r="F89">
        <v>37</v>
      </c>
      <c r="G89">
        <v>37</v>
      </c>
      <c r="H89">
        <v>0</v>
      </c>
      <c r="I89">
        <v>0</v>
      </c>
      <c r="J89">
        <v>12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2</v>
      </c>
      <c r="U89">
        <v>1</v>
      </c>
      <c r="V89">
        <v>1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 s="71" t="s">
        <v>217</v>
      </c>
      <c r="AH89" s="71" t="s">
        <v>185</v>
      </c>
      <c r="AI89" s="71" t="s">
        <v>191</v>
      </c>
      <c r="AJ89" s="71" t="s">
        <v>192</v>
      </c>
    </row>
    <row r="90" spans="1:36" x14ac:dyDescent="0.25">
      <c r="A90" t="s">
        <v>1547</v>
      </c>
      <c r="B90" s="63">
        <v>44562</v>
      </c>
      <c r="C90" s="63">
        <v>44575</v>
      </c>
      <c r="D90" t="s">
        <v>324</v>
      </c>
      <c r="E90">
        <v>14831</v>
      </c>
      <c r="F90">
        <v>24</v>
      </c>
      <c r="G90">
        <v>24</v>
      </c>
      <c r="H90">
        <v>0</v>
      </c>
      <c r="I90">
        <v>0</v>
      </c>
      <c r="J90">
        <v>8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2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 s="71" t="s">
        <v>737</v>
      </c>
      <c r="AH90" s="71" t="s">
        <v>193</v>
      </c>
      <c r="AI90" s="71" t="s">
        <v>222</v>
      </c>
      <c r="AJ90" s="71" t="s">
        <v>223</v>
      </c>
    </row>
    <row r="91" spans="1:36" x14ac:dyDescent="0.25">
      <c r="A91" t="s">
        <v>1547</v>
      </c>
      <c r="B91" s="63">
        <v>44562</v>
      </c>
      <c r="C91" s="63">
        <v>44575</v>
      </c>
      <c r="D91" t="s">
        <v>51</v>
      </c>
      <c r="E91">
        <v>1204</v>
      </c>
      <c r="F91">
        <v>28</v>
      </c>
      <c r="G91">
        <v>27</v>
      </c>
      <c r="H91">
        <v>1</v>
      </c>
      <c r="I91">
        <v>0</v>
      </c>
      <c r="J91">
        <v>2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 s="71" t="s">
        <v>52</v>
      </c>
      <c r="AH91" s="71" t="s">
        <v>199</v>
      </c>
      <c r="AI91" s="71" t="s">
        <v>43</v>
      </c>
      <c r="AJ91" s="71" t="s">
        <v>233</v>
      </c>
    </row>
    <row r="92" spans="1:36" x14ac:dyDescent="0.25">
      <c r="A92" t="s">
        <v>1547</v>
      </c>
      <c r="B92" s="63">
        <v>44562</v>
      </c>
      <c r="C92" s="63">
        <v>44575</v>
      </c>
      <c r="D92" t="s">
        <v>302</v>
      </c>
      <c r="E92">
        <v>8886</v>
      </c>
      <c r="F92">
        <v>246</v>
      </c>
      <c r="G92">
        <v>246</v>
      </c>
      <c r="H92">
        <v>0</v>
      </c>
      <c r="I92">
        <v>0</v>
      </c>
      <c r="J92">
        <v>40</v>
      </c>
      <c r="K92">
        <v>4</v>
      </c>
      <c r="L92">
        <v>3</v>
      </c>
      <c r="M92">
        <v>3</v>
      </c>
      <c r="N92">
        <v>1</v>
      </c>
      <c r="O92">
        <v>4</v>
      </c>
      <c r="P92">
        <v>1</v>
      </c>
      <c r="Q92">
        <v>3</v>
      </c>
      <c r="R92">
        <v>2</v>
      </c>
      <c r="S92">
        <v>4</v>
      </c>
      <c r="T92">
        <v>6</v>
      </c>
      <c r="U92">
        <v>2</v>
      </c>
      <c r="V92">
        <v>2</v>
      </c>
      <c r="W92">
        <v>0</v>
      </c>
      <c r="X92">
        <v>2</v>
      </c>
      <c r="Y92">
        <v>0</v>
      </c>
      <c r="Z92">
        <v>3</v>
      </c>
      <c r="AA92">
        <v>3</v>
      </c>
      <c r="AB92">
        <v>2</v>
      </c>
      <c r="AC92">
        <v>2</v>
      </c>
      <c r="AD92">
        <v>2</v>
      </c>
      <c r="AE92">
        <v>1</v>
      </c>
      <c r="AF92">
        <v>1</v>
      </c>
      <c r="AG92" s="71" t="s">
        <v>303</v>
      </c>
      <c r="AH92" s="71" t="s">
        <v>193</v>
      </c>
      <c r="AI92" s="71" t="s">
        <v>218</v>
      </c>
      <c r="AJ92" s="71" t="s">
        <v>219</v>
      </c>
    </row>
    <row r="93" spans="1:36" x14ac:dyDescent="0.25">
      <c r="A93" t="s">
        <v>1547</v>
      </c>
      <c r="B93" s="63">
        <v>44562</v>
      </c>
      <c r="C93" s="63">
        <v>44575</v>
      </c>
      <c r="D93" t="s">
        <v>231</v>
      </c>
      <c r="E93">
        <v>2191</v>
      </c>
      <c r="F93">
        <v>16</v>
      </c>
      <c r="G93">
        <v>16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 s="71" t="s">
        <v>232</v>
      </c>
      <c r="AH93" s="71" t="s">
        <v>185</v>
      </c>
      <c r="AI93" s="71" t="s">
        <v>197</v>
      </c>
      <c r="AJ93" s="71" t="s">
        <v>198</v>
      </c>
    </row>
    <row r="94" spans="1:36" x14ac:dyDescent="0.25">
      <c r="A94" t="s">
        <v>1547</v>
      </c>
      <c r="B94" s="63">
        <v>44562</v>
      </c>
      <c r="C94" s="63">
        <v>44575</v>
      </c>
      <c r="D94" t="s">
        <v>336</v>
      </c>
      <c r="E94">
        <v>4226</v>
      </c>
      <c r="F94">
        <v>90</v>
      </c>
      <c r="G94">
        <v>90</v>
      </c>
      <c r="H94">
        <v>0</v>
      </c>
      <c r="I94">
        <v>0</v>
      </c>
      <c r="J94">
        <v>20</v>
      </c>
      <c r="K94">
        <v>1</v>
      </c>
      <c r="L94">
        <v>1</v>
      </c>
      <c r="M94">
        <v>1</v>
      </c>
      <c r="N94">
        <v>1</v>
      </c>
      <c r="O94">
        <v>1</v>
      </c>
      <c r="P94">
        <v>0</v>
      </c>
      <c r="Q94">
        <v>1</v>
      </c>
      <c r="R94">
        <v>1</v>
      </c>
      <c r="S94">
        <v>1</v>
      </c>
      <c r="T94">
        <v>5</v>
      </c>
      <c r="U94">
        <v>0</v>
      </c>
      <c r="V94">
        <v>0</v>
      </c>
      <c r="W94">
        <v>0</v>
      </c>
      <c r="X94">
        <v>0</v>
      </c>
      <c r="Y94">
        <v>0</v>
      </c>
      <c r="Z94">
        <v>1</v>
      </c>
      <c r="AA94">
        <v>1</v>
      </c>
      <c r="AB94">
        <v>0</v>
      </c>
      <c r="AC94">
        <v>0</v>
      </c>
      <c r="AD94">
        <v>0</v>
      </c>
      <c r="AE94">
        <v>0</v>
      </c>
      <c r="AF94">
        <v>0</v>
      </c>
      <c r="AG94" s="71" t="s">
        <v>337</v>
      </c>
      <c r="AH94" s="71" t="s">
        <v>193</v>
      </c>
      <c r="AI94" s="71" t="s">
        <v>226</v>
      </c>
      <c r="AJ94" s="71" t="s">
        <v>227</v>
      </c>
    </row>
    <row r="95" spans="1:36" x14ac:dyDescent="0.25">
      <c r="A95" t="s">
        <v>1547</v>
      </c>
      <c r="B95" s="63">
        <v>44562</v>
      </c>
      <c r="C95" s="63">
        <v>44575</v>
      </c>
      <c r="D95" t="s">
        <v>49</v>
      </c>
      <c r="E95">
        <v>1072</v>
      </c>
      <c r="F95">
        <v>27</v>
      </c>
      <c r="G95">
        <v>27</v>
      </c>
      <c r="H95">
        <v>0</v>
      </c>
      <c r="I95">
        <v>0</v>
      </c>
      <c r="J95">
        <v>1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 s="71" t="s">
        <v>50</v>
      </c>
      <c r="AH95" s="71" t="s">
        <v>199</v>
      </c>
      <c r="AI95" s="71" t="s">
        <v>43</v>
      </c>
      <c r="AJ95" s="71" t="s">
        <v>233</v>
      </c>
    </row>
    <row r="96" spans="1:36" x14ac:dyDescent="0.25">
      <c r="A96" t="s">
        <v>1547</v>
      </c>
      <c r="B96" s="63">
        <v>44562</v>
      </c>
      <c r="C96" s="63">
        <v>44575</v>
      </c>
      <c r="D96" t="s">
        <v>100</v>
      </c>
      <c r="E96">
        <v>7937</v>
      </c>
      <c r="F96">
        <v>95</v>
      </c>
      <c r="G96">
        <v>95</v>
      </c>
      <c r="H96">
        <v>0</v>
      </c>
      <c r="I96">
        <v>0</v>
      </c>
      <c r="J96">
        <v>16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1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 s="71" t="s">
        <v>101</v>
      </c>
      <c r="AH96" s="71" t="s">
        <v>199</v>
      </c>
      <c r="AI96" s="71" t="s">
        <v>98</v>
      </c>
      <c r="AJ96" s="71" t="s">
        <v>242</v>
      </c>
    </row>
    <row r="97" spans="1:36" x14ac:dyDescent="0.25">
      <c r="A97" t="s">
        <v>1547</v>
      </c>
      <c r="B97" s="63">
        <v>44562</v>
      </c>
      <c r="C97" s="63">
        <v>44575</v>
      </c>
      <c r="D97" t="s">
        <v>298</v>
      </c>
      <c r="E97">
        <v>5647</v>
      </c>
      <c r="F97">
        <v>156</v>
      </c>
      <c r="G97">
        <v>155</v>
      </c>
      <c r="H97">
        <v>1</v>
      </c>
      <c r="I97">
        <v>0</v>
      </c>
      <c r="J97">
        <v>33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3</v>
      </c>
      <c r="U97">
        <v>2</v>
      </c>
      <c r="V97">
        <v>2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 s="71" t="s">
        <v>299</v>
      </c>
      <c r="AH97" s="71" t="s">
        <v>193</v>
      </c>
      <c r="AI97" s="71" t="s">
        <v>218</v>
      </c>
      <c r="AJ97" s="71" t="s">
        <v>219</v>
      </c>
    </row>
    <row r="98" spans="1:36" x14ac:dyDescent="0.25">
      <c r="A98" t="s">
        <v>1547</v>
      </c>
      <c r="B98" s="63">
        <v>44562</v>
      </c>
      <c r="C98" s="63">
        <v>44575</v>
      </c>
      <c r="D98" t="s">
        <v>62</v>
      </c>
      <c r="E98">
        <v>1789</v>
      </c>
      <c r="F98">
        <v>102</v>
      </c>
      <c r="G98">
        <v>99</v>
      </c>
      <c r="H98">
        <v>3</v>
      </c>
      <c r="I98">
        <v>0</v>
      </c>
      <c r="J98">
        <v>5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 s="71" t="s">
        <v>63</v>
      </c>
      <c r="AH98" s="71" t="s">
        <v>199</v>
      </c>
      <c r="AI98" s="71" t="s">
        <v>58</v>
      </c>
      <c r="AJ98" s="71" t="s">
        <v>236</v>
      </c>
    </row>
    <row r="99" spans="1:36" x14ac:dyDescent="0.25">
      <c r="A99" t="s">
        <v>1547</v>
      </c>
      <c r="B99" s="63">
        <v>44562</v>
      </c>
      <c r="C99" s="63">
        <v>44575</v>
      </c>
      <c r="D99" t="s">
        <v>234</v>
      </c>
      <c r="E99">
        <v>3404</v>
      </c>
      <c r="F99">
        <v>67</v>
      </c>
      <c r="G99">
        <v>66</v>
      </c>
      <c r="H99">
        <v>1</v>
      </c>
      <c r="I99">
        <v>0</v>
      </c>
      <c r="J99">
        <v>16</v>
      </c>
      <c r="K99">
        <v>1</v>
      </c>
      <c r="L99">
        <v>0</v>
      </c>
      <c r="M99">
        <v>1</v>
      </c>
      <c r="N99">
        <v>0</v>
      </c>
      <c r="O99">
        <v>1</v>
      </c>
      <c r="P99">
        <v>0</v>
      </c>
      <c r="Q99">
        <v>0</v>
      </c>
      <c r="R99">
        <v>1</v>
      </c>
      <c r="S99">
        <v>1</v>
      </c>
      <c r="T99">
        <v>1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1</v>
      </c>
      <c r="AB99">
        <v>1</v>
      </c>
      <c r="AC99">
        <v>1</v>
      </c>
      <c r="AD99">
        <v>1</v>
      </c>
      <c r="AE99">
        <v>0</v>
      </c>
      <c r="AF99">
        <v>0</v>
      </c>
      <c r="AG99" s="71" t="s">
        <v>235</v>
      </c>
      <c r="AH99" s="71" t="s">
        <v>185</v>
      </c>
      <c r="AI99" s="71" t="s">
        <v>197</v>
      </c>
      <c r="AJ99" s="71" t="s">
        <v>198</v>
      </c>
    </row>
    <row r="100" spans="1:36" x14ac:dyDescent="0.25">
      <c r="A100" t="s">
        <v>1547</v>
      </c>
      <c r="B100" s="63">
        <v>44562</v>
      </c>
      <c r="C100" s="63">
        <v>44575</v>
      </c>
      <c r="D100" t="s">
        <v>60</v>
      </c>
      <c r="E100">
        <v>2243</v>
      </c>
      <c r="F100">
        <v>63</v>
      </c>
      <c r="G100">
        <v>63</v>
      </c>
      <c r="H100">
        <v>0</v>
      </c>
      <c r="I100">
        <v>0</v>
      </c>
      <c r="J100">
        <v>3</v>
      </c>
      <c r="K100">
        <v>2</v>
      </c>
      <c r="L100">
        <v>2</v>
      </c>
      <c r="M100">
        <v>2</v>
      </c>
      <c r="N100">
        <v>2</v>
      </c>
      <c r="O100">
        <v>2</v>
      </c>
      <c r="P100">
        <v>2</v>
      </c>
      <c r="Q100">
        <v>0</v>
      </c>
      <c r="R100">
        <v>1</v>
      </c>
      <c r="S100">
        <v>2</v>
      </c>
      <c r="T100">
        <v>1</v>
      </c>
      <c r="U100">
        <v>1</v>
      </c>
      <c r="V100">
        <v>1</v>
      </c>
      <c r="W100">
        <v>0</v>
      </c>
      <c r="X100">
        <v>1</v>
      </c>
      <c r="Y100">
        <v>0</v>
      </c>
      <c r="Z100">
        <v>2</v>
      </c>
      <c r="AA100">
        <v>2</v>
      </c>
      <c r="AB100">
        <v>2</v>
      </c>
      <c r="AC100">
        <v>2</v>
      </c>
      <c r="AD100">
        <v>2</v>
      </c>
      <c r="AE100">
        <v>2</v>
      </c>
      <c r="AF100">
        <v>0</v>
      </c>
      <c r="AG100" s="71" t="s">
        <v>61</v>
      </c>
      <c r="AH100" s="71" t="s">
        <v>199</v>
      </c>
      <c r="AI100" s="71" t="s">
        <v>58</v>
      </c>
      <c r="AJ100" s="71" t="s">
        <v>236</v>
      </c>
    </row>
    <row r="101" spans="1:36" x14ac:dyDescent="0.25">
      <c r="A101" t="s">
        <v>1547</v>
      </c>
      <c r="B101" s="63">
        <v>44562</v>
      </c>
      <c r="C101" s="63">
        <v>44575</v>
      </c>
      <c r="D101" t="s">
        <v>282</v>
      </c>
      <c r="E101">
        <v>5277</v>
      </c>
      <c r="F101">
        <v>50</v>
      </c>
      <c r="G101">
        <v>50</v>
      </c>
      <c r="H101">
        <v>0</v>
      </c>
      <c r="I101">
        <v>0</v>
      </c>
      <c r="J101">
        <v>16</v>
      </c>
      <c r="K101">
        <v>2</v>
      </c>
      <c r="L101">
        <v>1</v>
      </c>
      <c r="M101">
        <v>1</v>
      </c>
      <c r="N101">
        <v>1</v>
      </c>
      <c r="O101">
        <v>2</v>
      </c>
      <c r="P101">
        <v>1</v>
      </c>
      <c r="Q101">
        <v>1</v>
      </c>
      <c r="R101">
        <v>1</v>
      </c>
      <c r="S101">
        <v>2</v>
      </c>
      <c r="T101">
        <v>3</v>
      </c>
      <c r="U101">
        <v>2</v>
      </c>
      <c r="V101">
        <v>2</v>
      </c>
      <c r="W101">
        <v>0</v>
      </c>
      <c r="X101">
        <v>0</v>
      </c>
      <c r="Y101">
        <v>0</v>
      </c>
      <c r="Z101">
        <v>1</v>
      </c>
      <c r="AA101">
        <v>2</v>
      </c>
      <c r="AB101">
        <v>2</v>
      </c>
      <c r="AC101">
        <v>2</v>
      </c>
      <c r="AD101">
        <v>2</v>
      </c>
      <c r="AE101">
        <v>0</v>
      </c>
      <c r="AF101">
        <v>0</v>
      </c>
      <c r="AG101" s="71" t="s">
        <v>283</v>
      </c>
      <c r="AH101" s="71" t="s">
        <v>193</v>
      </c>
      <c r="AI101" s="71" t="s">
        <v>214</v>
      </c>
      <c r="AJ101" s="71" t="s">
        <v>215</v>
      </c>
    </row>
    <row r="102" spans="1:36" x14ac:dyDescent="0.25">
      <c r="A102" t="s">
        <v>1547</v>
      </c>
      <c r="B102" s="63">
        <v>44562</v>
      </c>
      <c r="C102" s="63">
        <v>44575</v>
      </c>
      <c r="D102" t="s">
        <v>314</v>
      </c>
      <c r="E102">
        <v>3574</v>
      </c>
      <c r="F102">
        <v>135</v>
      </c>
      <c r="G102">
        <v>134</v>
      </c>
      <c r="H102">
        <v>1</v>
      </c>
      <c r="I102">
        <v>1</v>
      </c>
      <c r="J102">
        <v>15</v>
      </c>
      <c r="K102">
        <v>1</v>
      </c>
      <c r="L102">
        <v>1</v>
      </c>
      <c r="M102">
        <v>1</v>
      </c>
      <c r="N102">
        <v>0</v>
      </c>
      <c r="O102">
        <v>1</v>
      </c>
      <c r="P102">
        <v>1</v>
      </c>
      <c r="Q102">
        <v>0</v>
      </c>
      <c r="R102">
        <v>1</v>
      </c>
      <c r="S102">
        <v>1</v>
      </c>
      <c r="T102">
        <v>2</v>
      </c>
      <c r="U102">
        <v>0</v>
      </c>
      <c r="V102">
        <v>0</v>
      </c>
      <c r="W102">
        <v>0</v>
      </c>
      <c r="X102">
        <v>2</v>
      </c>
      <c r="Y102">
        <v>0</v>
      </c>
      <c r="Z102">
        <v>1</v>
      </c>
      <c r="AA102">
        <v>1</v>
      </c>
      <c r="AB102">
        <v>1</v>
      </c>
      <c r="AC102">
        <v>1</v>
      </c>
      <c r="AD102">
        <v>1</v>
      </c>
      <c r="AE102">
        <v>0</v>
      </c>
      <c r="AF102">
        <v>0</v>
      </c>
      <c r="AG102" s="71" t="s">
        <v>315</v>
      </c>
      <c r="AH102" s="71" t="s">
        <v>193</v>
      </c>
      <c r="AI102" s="71" t="s">
        <v>222</v>
      </c>
      <c r="AJ102" s="71" t="s">
        <v>223</v>
      </c>
    </row>
    <row r="103" spans="1:36" x14ac:dyDescent="0.25">
      <c r="A103" t="s">
        <v>1547</v>
      </c>
      <c r="B103" s="63">
        <v>44562</v>
      </c>
      <c r="C103" s="63">
        <v>44575</v>
      </c>
      <c r="D103" t="s">
        <v>47</v>
      </c>
      <c r="E103">
        <v>1154</v>
      </c>
      <c r="F103">
        <v>26</v>
      </c>
      <c r="G103">
        <v>25</v>
      </c>
      <c r="H103">
        <v>1</v>
      </c>
      <c r="I103">
        <v>0</v>
      </c>
      <c r="J103">
        <v>6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 s="71" t="s">
        <v>48</v>
      </c>
      <c r="AH103" s="71" t="s">
        <v>199</v>
      </c>
      <c r="AI103" s="71" t="s">
        <v>43</v>
      </c>
      <c r="AJ103" s="71" t="s">
        <v>233</v>
      </c>
    </row>
    <row r="104" spans="1:36" x14ac:dyDescent="0.25">
      <c r="A104" t="s">
        <v>1547</v>
      </c>
      <c r="B104" s="63">
        <v>44562</v>
      </c>
      <c r="C104" s="63">
        <v>44575</v>
      </c>
      <c r="D104" t="s">
        <v>183</v>
      </c>
      <c r="E104">
        <v>2238</v>
      </c>
      <c r="F104">
        <v>23</v>
      </c>
      <c r="G104">
        <v>23</v>
      </c>
      <c r="H104">
        <v>0</v>
      </c>
      <c r="I104">
        <v>0</v>
      </c>
      <c r="J104">
        <v>9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 s="71" t="s">
        <v>184</v>
      </c>
      <c r="AH104" s="71" t="s">
        <v>185</v>
      </c>
      <c r="AI104" s="71" t="s">
        <v>186</v>
      </c>
      <c r="AJ104" s="71" t="s">
        <v>187</v>
      </c>
    </row>
    <row r="105" spans="1:36" x14ac:dyDescent="0.25">
      <c r="A105" t="s">
        <v>1547</v>
      </c>
      <c r="B105" s="63">
        <v>44562</v>
      </c>
      <c r="C105" s="63">
        <v>44575</v>
      </c>
      <c r="D105" t="s">
        <v>259</v>
      </c>
      <c r="E105">
        <v>5886</v>
      </c>
      <c r="F105">
        <v>9</v>
      </c>
      <c r="G105">
        <v>8</v>
      </c>
      <c r="H105">
        <v>1</v>
      </c>
      <c r="I105">
        <v>0</v>
      </c>
      <c r="J105">
        <v>8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 s="71" t="s">
        <v>260</v>
      </c>
      <c r="AH105" s="71" t="s">
        <v>185</v>
      </c>
      <c r="AI105" s="71" t="s">
        <v>206</v>
      </c>
      <c r="AJ105" s="71" t="s">
        <v>207</v>
      </c>
    </row>
    <row r="106" spans="1:36" x14ac:dyDescent="0.25">
      <c r="A106" t="s">
        <v>1547</v>
      </c>
      <c r="B106" s="63">
        <v>44562</v>
      </c>
      <c r="C106" s="63">
        <v>44575</v>
      </c>
      <c r="D106" t="s">
        <v>85</v>
      </c>
      <c r="E106">
        <v>2221</v>
      </c>
      <c r="F106">
        <v>126</v>
      </c>
      <c r="G106">
        <v>125</v>
      </c>
      <c r="H106">
        <v>1</v>
      </c>
      <c r="I106">
        <v>0</v>
      </c>
      <c r="J106">
        <v>16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1</v>
      </c>
      <c r="U106">
        <v>0</v>
      </c>
      <c r="V106">
        <v>0</v>
      </c>
      <c r="W106">
        <v>0</v>
      </c>
      <c r="X106">
        <v>1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 s="71" t="s">
        <v>86</v>
      </c>
      <c r="AH106" s="71" t="s">
        <v>199</v>
      </c>
      <c r="AI106" s="71" t="s">
        <v>75</v>
      </c>
      <c r="AJ106" s="71" t="s">
        <v>239</v>
      </c>
    </row>
    <row r="107" spans="1:36" x14ac:dyDescent="0.25">
      <c r="A107" t="s">
        <v>1547</v>
      </c>
      <c r="B107" s="63">
        <v>44562</v>
      </c>
      <c r="C107" s="63">
        <v>44575</v>
      </c>
      <c r="D107" t="s">
        <v>30</v>
      </c>
      <c r="E107">
        <v>1383</v>
      </c>
      <c r="F107">
        <v>106</v>
      </c>
      <c r="G107">
        <v>106</v>
      </c>
      <c r="H107">
        <v>0</v>
      </c>
      <c r="I107">
        <v>0</v>
      </c>
      <c r="J107">
        <v>4</v>
      </c>
      <c r="K107">
        <v>2</v>
      </c>
      <c r="L107">
        <v>1</v>
      </c>
      <c r="M107">
        <v>1</v>
      </c>
      <c r="N107">
        <v>1</v>
      </c>
      <c r="O107">
        <v>1</v>
      </c>
      <c r="P107">
        <v>1</v>
      </c>
      <c r="Q107">
        <v>2</v>
      </c>
      <c r="R107">
        <v>2</v>
      </c>
      <c r="S107">
        <v>2</v>
      </c>
      <c r="T107">
        <v>3</v>
      </c>
      <c r="U107">
        <v>3</v>
      </c>
      <c r="V107">
        <v>3</v>
      </c>
      <c r="W107">
        <v>0</v>
      </c>
      <c r="X107">
        <v>0</v>
      </c>
      <c r="Y107">
        <v>0</v>
      </c>
      <c r="Z107">
        <v>1</v>
      </c>
      <c r="AA107">
        <v>2</v>
      </c>
      <c r="AB107">
        <v>2</v>
      </c>
      <c r="AC107">
        <v>2</v>
      </c>
      <c r="AD107">
        <v>2</v>
      </c>
      <c r="AE107">
        <v>0</v>
      </c>
      <c r="AF107">
        <v>0</v>
      </c>
      <c r="AG107" s="71" t="s">
        <v>31</v>
      </c>
      <c r="AH107" s="71" t="s">
        <v>199</v>
      </c>
      <c r="AI107" s="71" t="s">
        <v>26</v>
      </c>
      <c r="AJ107" s="71" t="s">
        <v>230</v>
      </c>
    </row>
    <row r="108" spans="1:36" x14ac:dyDescent="0.25">
      <c r="A108" t="s">
        <v>1547</v>
      </c>
      <c r="B108" s="63">
        <v>44562</v>
      </c>
      <c r="C108" s="63">
        <v>44575</v>
      </c>
      <c r="D108" t="s">
        <v>228</v>
      </c>
      <c r="E108">
        <v>1813</v>
      </c>
      <c r="F108">
        <v>21</v>
      </c>
      <c r="G108">
        <v>20</v>
      </c>
      <c r="H108">
        <v>1</v>
      </c>
      <c r="I108">
        <v>0</v>
      </c>
      <c r="J108">
        <v>3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 s="71" t="s">
        <v>229</v>
      </c>
      <c r="AH108" s="71" t="s">
        <v>185</v>
      </c>
      <c r="AI108" s="71" t="s">
        <v>191</v>
      </c>
      <c r="AJ108" s="71" t="s">
        <v>192</v>
      </c>
    </row>
    <row r="109" spans="1:36" x14ac:dyDescent="0.25">
      <c r="A109" t="s">
        <v>1547</v>
      </c>
      <c r="B109" s="63">
        <v>44562</v>
      </c>
      <c r="C109" s="63">
        <v>44575</v>
      </c>
      <c r="D109" t="s">
        <v>68</v>
      </c>
      <c r="E109">
        <v>949</v>
      </c>
      <c r="F109">
        <v>12</v>
      </c>
      <c r="G109">
        <v>12</v>
      </c>
      <c r="H109">
        <v>0</v>
      </c>
      <c r="I109">
        <v>0</v>
      </c>
      <c r="J109">
        <v>4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2</v>
      </c>
      <c r="U109">
        <v>0</v>
      </c>
      <c r="V109">
        <v>0</v>
      </c>
      <c r="W109">
        <v>0</v>
      </c>
      <c r="X109">
        <v>1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 s="71" t="s">
        <v>69</v>
      </c>
      <c r="AH109" s="71" t="s">
        <v>199</v>
      </c>
      <c r="AI109" s="71" t="s">
        <v>58</v>
      </c>
      <c r="AJ109" s="71" t="s">
        <v>236</v>
      </c>
    </row>
    <row r="110" spans="1:36" x14ac:dyDescent="0.25">
      <c r="A110" t="s">
        <v>1547</v>
      </c>
      <c r="B110" s="63">
        <v>44562</v>
      </c>
      <c r="C110" s="63">
        <v>44575</v>
      </c>
      <c r="D110" t="s">
        <v>188</v>
      </c>
      <c r="E110">
        <v>2133</v>
      </c>
      <c r="F110">
        <v>83</v>
      </c>
      <c r="G110">
        <v>82</v>
      </c>
      <c r="H110">
        <v>1</v>
      </c>
      <c r="I110">
        <v>1</v>
      </c>
      <c r="J110">
        <v>10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2</v>
      </c>
      <c r="U110">
        <v>1</v>
      </c>
      <c r="V110">
        <v>1</v>
      </c>
      <c r="W110">
        <v>0</v>
      </c>
      <c r="X110">
        <v>1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 s="71" t="s">
        <v>189</v>
      </c>
      <c r="AH110" s="71" t="s">
        <v>185</v>
      </c>
      <c r="AI110" s="71" t="s">
        <v>186</v>
      </c>
      <c r="AJ110" s="71" t="s">
        <v>187</v>
      </c>
    </row>
    <row r="111" spans="1:36" x14ac:dyDescent="0.25">
      <c r="A111" t="s">
        <v>1547</v>
      </c>
      <c r="B111" s="63">
        <v>44593</v>
      </c>
      <c r="C111" s="63">
        <v>44599</v>
      </c>
      <c r="D111" t="s">
        <v>113</v>
      </c>
      <c r="E111">
        <v>6347</v>
      </c>
      <c r="F111">
        <v>94</v>
      </c>
      <c r="G111">
        <v>94</v>
      </c>
      <c r="H111">
        <v>0</v>
      </c>
      <c r="I111">
        <v>0</v>
      </c>
      <c r="J111">
        <v>33</v>
      </c>
      <c r="K111">
        <v>8</v>
      </c>
      <c r="L111">
        <v>5</v>
      </c>
      <c r="M111">
        <v>7</v>
      </c>
      <c r="N111">
        <v>8</v>
      </c>
      <c r="O111">
        <v>8</v>
      </c>
      <c r="P111">
        <v>8</v>
      </c>
      <c r="Q111">
        <v>8</v>
      </c>
      <c r="R111">
        <v>3</v>
      </c>
      <c r="S111">
        <v>8</v>
      </c>
      <c r="T111">
        <v>4</v>
      </c>
      <c r="U111">
        <v>0</v>
      </c>
      <c r="V111">
        <v>0</v>
      </c>
      <c r="W111">
        <v>0</v>
      </c>
      <c r="X111">
        <v>1</v>
      </c>
      <c r="Y111">
        <v>0</v>
      </c>
      <c r="Z111">
        <v>4</v>
      </c>
      <c r="AA111">
        <v>5</v>
      </c>
      <c r="AB111">
        <v>4</v>
      </c>
      <c r="AC111">
        <v>4</v>
      </c>
      <c r="AD111">
        <v>4</v>
      </c>
      <c r="AE111">
        <v>0</v>
      </c>
      <c r="AF111">
        <v>0</v>
      </c>
      <c r="AG111" s="71" t="s">
        <v>114</v>
      </c>
      <c r="AH111" s="71" t="s">
        <v>199</v>
      </c>
      <c r="AI111" s="71" t="s">
        <v>109</v>
      </c>
      <c r="AJ111" s="71" t="s">
        <v>245</v>
      </c>
    </row>
    <row r="112" spans="1:36" x14ac:dyDescent="0.25">
      <c r="A112" t="s">
        <v>1547</v>
      </c>
      <c r="B112" s="63">
        <v>44593</v>
      </c>
      <c r="C112" s="63">
        <v>44599</v>
      </c>
      <c r="D112" t="s">
        <v>38</v>
      </c>
      <c r="E112">
        <v>598</v>
      </c>
      <c r="F112">
        <v>11</v>
      </c>
      <c r="G112">
        <v>11</v>
      </c>
      <c r="H112">
        <v>0</v>
      </c>
      <c r="I112">
        <v>0</v>
      </c>
      <c r="J112">
        <v>5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 s="71" t="s">
        <v>39</v>
      </c>
      <c r="AH112" s="71" t="s">
        <v>199</v>
      </c>
      <c r="AI112" s="71" t="s">
        <v>26</v>
      </c>
      <c r="AJ112" s="71" t="s">
        <v>230</v>
      </c>
    </row>
    <row r="113" spans="1:36" x14ac:dyDescent="0.25">
      <c r="A113" t="s">
        <v>1547</v>
      </c>
      <c r="B113" s="63">
        <v>44593</v>
      </c>
      <c r="C113" s="63">
        <v>44599</v>
      </c>
      <c r="D113" t="s">
        <v>1549</v>
      </c>
      <c r="AG113" s="71"/>
      <c r="AH113" s="71"/>
      <c r="AI113" s="71"/>
      <c r="AJ113" s="71"/>
    </row>
    <row r="114" spans="1:36" x14ac:dyDescent="0.25">
      <c r="A114" t="s">
        <v>1547</v>
      </c>
      <c r="B114" s="63">
        <v>44593</v>
      </c>
      <c r="C114" s="63">
        <v>44599</v>
      </c>
      <c r="D114" t="s">
        <v>310</v>
      </c>
      <c r="E114">
        <v>1664</v>
      </c>
      <c r="F114">
        <v>28</v>
      </c>
      <c r="G114">
        <v>28</v>
      </c>
      <c r="H114">
        <v>0</v>
      </c>
      <c r="I114">
        <v>0</v>
      </c>
      <c r="J114">
        <v>9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2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 s="71" t="s">
        <v>311</v>
      </c>
      <c r="AH114" s="71" t="s">
        <v>193</v>
      </c>
      <c r="AI114" s="71" t="s">
        <v>222</v>
      </c>
      <c r="AJ114" s="71" t="s">
        <v>223</v>
      </c>
    </row>
    <row r="115" spans="1:36" x14ac:dyDescent="0.25">
      <c r="A115" t="s">
        <v>1547</v>
      </c>
      <c r="B115" s="63">
        <v>44593</v>
      </c>
      <c r="C115" s="63">
        <v>44599</v>
      </c>
      <c r="D115" t="s">
        <v>360</v>
      </c>
      <c r="E115">
        <v>1538</v>
      </c>
      <c r="F115">
        <v>80</v>
      </c>
      <c r="G115">
        <v>79</v>
      </c>
      <c r="H115">
        <v>1</v>
      </c>
      <c r="I115">
        <v>0</v>
      </c>
      <c r="J115">
        <v>6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 s="71" t="s">
        <v>361</v>
      </c>
      <c r="AH115" s="71" t="s">
        <v>193</v>
      </c>
      <c r="AI115" s="71" t="s">
        <v>226</v>
      </c>
      <c r="AJ115" s="71" t="s">
        <v>227</v>
      </c>
    </row>
    <row r="116" spans="1:36" x14ac:dyDescent="0.25">
      <c r="A116" t="s">
        <v>1547</v>
      </c>
      <c r="B116" s="63">
        <v>44593</v>
      </c>
      <c r="C116" s="63">
        <v>44599</v>
      </c>
      <c r="D116" t="s">
        <v>354</v>
      </c>
      <c r="E116">
        <v>1255</v>
      </c>
      <c r="F116">
        <v>80</v>
      </c>
      <c r="G116">
        <v>78</v>
      </c>
      <c r="H116">
        <v>2</v>
      </c>
      <c r="I116">
        <v>0</v>
      </c>
      <c r="J116">
        <v>12</v>
      </c>
      <c r="K116">
        <v>2</v>
      </c>
      <c r="L116">
        <v>2</v>
      </c>
      <c r="M116">
        <v>2</v>
      </c>
      <c r="N116">
        <v>2</v>
      </c>
      <c r="O116">
        <v>2</v>
      </c>
      <c r="P116">
        <v>2</v>
      </c>
      <c r="Q116">
        <v>1</v>
      </c>
      <c r="R116">
        <v>2</v>
      </c>
      <c r="S116">
        <v>2</v>
      </c>
      <c r="T116">
        <v>4</v>
      </c>
      <c r="U116">
        <v>4</v>
      </c>
      <c r="V116">
        <v>2</v>
      </c>
      <c r="W116">
        <v>0</v>
      </c>
      <c r="X116">
        <v>0</v>
      </c>
      <c r="Y116">
        <v>0</v>
      </c>
      <c r="Z116">
        <v>2</v>
      </c>
      <c r="AA116">
        <v>2</v>
      </c>
      <c r="AB116">
        <v>1</v>
      </c>
      <c r="AC116">
        <v>1</v>
      </c>
      <c r="AD116">
        <v>1</v>
      </c>
      <c r="AE116">
        <v>1</v>
      </c>
      <c r="AF116">
        <v>0</v>
      </c>
      <c r="AG116" s="71" t="s">
        <v>355</v>
      </c>
      <c r="AH116" s="71" t="s">
        <v>193</v>
      </c>
      <c r="AI116" s="71" t="s">
        <v>226</v>
      </c>
      <c r="AJ116" s="71" t="s">
        <v>227</v>
      </c>
    </row>
    <row r="117" spans="1:36" x14ac:dyDescent="0.25">
      <c r="A117" t="s">
        <v>1547</v>
      </c>
      <c r="B117" s="63">
        <v>44593</v>
      </c>
      <c r="C117" s="63">
        <v>44599</v>
      </c>
      <c r="D117" t="s">
        <v>64</v>
      </c>
      <c r="E117">
        <v>2935</v>
      </c>
      <c r="F117">
        <v>30</v>
      </c>
      <c r="G117">
        <v>30</v>
      </c>
      <c r="H117">
        <v>0</v>
      </c>
      <c r="I117">
        <v>0</v>
      </c>
      <c r="J117">
        <v>7</v>
      </c>
      <c r="K117">
        <v>1</v>
      </c>
      <c r="L117">
        <v>1</v>
      </c>
      <c r="M117">
        <v>1</v>
      </c>
      <c r="N117">
        <v>1</v>
      </c>
      <c r="O117">
        <v>1</v>
      </c>
      <c r="P117">
        <v>0</v>
      </c>
      <c r="Q117">
        <v>1</v>
      </c>
      <c r="R117">
        <v>1</v>
      </c>
      <c r="S117">
        <v>1</v>
      </c>
      <c r="T117">
        <v>3</v>
      </c>
      <c r="U117">
        <v>1</v>
      </c>
      <c r="V117">
        <v>1</v>
      </c>
      <c r="W117">
        <v>0</v>
      </c>
      <c r="X117">
        <v>0</v>
      </c>
      <c r="Y117">
        <v>0</v>
      </c>
      <c r="Z117">
        <v>1</v>
      </c>
      <c r="AA117">
        <v>1</v>
      </c>
      <c r="AB117">
        <v>1</v>
      </c>
      <c r="AC117">
        <v>1</v>
      </c>
      <c r="AD117">
        <v>1</v>
      </c>
      <c r="AE117">
        <v>0</v>
      </c>
      <c r="AF117">
        <v>0</v>
      </c>
      <c r="AG117" s="71" t="s">
        <v>65</v>
      </c>
      <c r="AH117" s="71" t="s">
        <v>199</v>
      </c>
      <c r="AI117" s="71" t="s">
        <v>58</v>
      </c>
      <c r="AJ117" s="71" t="s">
        <v>236</v>
      </c>
    </row>
    <row r="118" spans="1:36" x14ac:dyDescent="0.25">
      <c r="A118" t="s">
        <v>1547</v>
      </c>
      <c r="B118" s="63">
        <v>44593</v>
      </c>
      <c r="C118" s="63">
        <v>44599</v>
      </c>
      <c r="D118" t="s">
        <v>308</v>
      </c>
      <c r="E118">
        <v>1130</v>
      </c>
      <c r="F118">
        <v>32</v>
      </c>
      <c r="G118">
        <v>32</v>
      </c>
      <c r="H118">
        <v>0</v>
      </c>
      <c r="I118">
        <v>0</v>
      </c>
      <c r="J118">
        <v>4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 s="71" t="s">
        <v>309</v>
      </c>
      <c r="AH118" s="71" t="s">
        <v>193</v>
      </c>
      <c r="AI118" s="71" t="s">
        <v>222</v>
      </c>
      <c r="AJ118" s="71" t="s">
        <v>223</v>
      </c>
    </row>
    <row r="119" spans="1:36" x14ac:dyDescent="0.25">
      <c r="A119" t="s">
        <v>1547</v>
      </c>
      <c r="B119" s="63">
        <v>44593</v>
      </c>
      <c r="C119" s="63">
        <v>44599</v>
      </c>
      <c r="D119" t="s">
        <v>328</v>
      </c>
      <c r="E119">
        <v>2268</v>
      </c>
      <c r="F119">
        <v>81</v>
      </c>
      <c r="G119">
        <v>80</v>
      </c>
      <c r="H119">
        <v>1</v>
      </c>
      <c r="I119">
        <v>1</v>
      </c>
      <c r="J119">
        <v>13</v>
      </c>
      <c r="K119">
        <v>2</v>
      </c>
      <c r="L119">
        <v>1</v>
      </c>
      <c r="M119">
        <v>1</v>
      </c>
      <c r="N119">
        <v>0</v>
      </c>
      <c r="O119">
        <v>2</v>
      </c>
      <c r="P119">
        <v>0</v>
      </c>
      <c r="Q119">
        <v>0</v>
      </c>
      <c r="R119">
        <v>1</v>
      </c>
      <c r="S119">
        <v>2</v>
      </c>
      <c r="T119">
        <v>1</v>
      </c>
      <c r="U119">
        <v>1</v>
      </c>
      <c r="V119">
        <v>0</v>
      </c>
      <c r="W119">
        <v>0</v>
      </c>
      <c r="X119">
        <v>0</v>
      </c>
      <c r="Y119">
        <v>0</v>
      </c>
      <c r="Z119">
        <v>1</v>
      </c>
      <c r="AA119">
        <v>2</v>
      </c>
      <c r="AB119">
        <v>2</v>
      </c>
      <c r="AC119">
        <v>2</v>
      </c>
      <c r="AD119">
        <v>2</v>
      </c>
      <c r="AE119">
        <v>0</v>
      </c>
      <c r="AF119">
        <v>0</v>
      </c>
      <c r="AG119" s="71" t="s">
        <v>329</v>
      </c>
      <c r="AH119" s="71" t="s">
        <v>193</v>
      </c>
      <c r="AI119" s="71" t="s">
        <v>222</v>
      </c>
      <c r="AJ119" s="71" t="s">
        <v>223</v>
      </c>
    </row>
    <row r="120" spans="1:36" x14ac:dyDescent="0.25">
      <c r="A120" t="s">
        <v>1547</v>
      </c>
      <c r="B120" s="63">
        <v>44593</v>
      </c>
      <c r="C120" s="63">
        <v>44599</v>
      </c>
      <c r="D120" t="s">
        <v>286</v>
      </c>
      <c r="E120">
        <v>1677</v>
      </c>
      <c r="F120">
        <v>39</v>
      </c>
      <c r="G120">
        <v>38</v>
      </c>
      <c r="H120">
        <v>1</v>
      </c>
      <c r="I120">
        <v>1</v>
      </c>
      <c r="J120">
        <v>12</v>
      </c>
      <c r="K120">
        <v>3</v>
      </c>
      <c r="L120">
        <v>2</v>
      </c>
      <c r="M120">
        <v>3</v>
      </c>
      <c r="N120">
        <v>1</v>
      </c>
      <c r="O120">
        <v>3</v>
      </c>
      <c r="P120">
        <v>3</v>
      </c>
      <c r="Q120">
        <v>2</v>
      </c>
      <c r="R120">
        <v>3</v>
      </c>
      <c r="S120">
        <v>3</v>
      </c>
      <c r="T120">
        <v>7</v>
      </c>
      <c r="U120">
        <v>3</v>
      </c>
      <c r="V120">
        <v>3</v>
      </c>
      <c r="W120">
        <v>0</v>
      </c>
      <c r="X120">
        <v>0</v>
      </c>
      <c r="Y120">
        <v>0</v>
      </c>
      <c r="Z120">
        <v>2</v>
      </c>
      <c r="AA120">
        <v>3</v>
      </c>
      <c r="AB120">
        <v>3</v>
      </c>
      <c r="AC120">
        <v>3</v>
      </c>
      <c r="AD120">
        <v>3</v>
      </c>
      <c r="AE120">
        <v>0</v>
      </c>
      <c r="AF120">
        <v>0</v>
      </c>
      <c r="AG120" s="71" t="s">
        <v>287</v>
      </c>
      <c r="AH120" s="71" t="s">
        <v>193</v>
      </c>
      <c r="AI120" s="71" t="s">
        <v>214</v>
      </c>
      <c r="AJ120" s="71" t="s">
        <v>215</v>
      </c>
    </row>
    <row r="121" spans="1:36" x14ac:dyDescent="0.25">
      <c r="A121" t="s">
        <v>1547</v>
      </c>
      <c r="B121" s="63">
        <v>44593</v>
      </c>
      <c r="C121" s="63">
        <v>44599</v>
      </c>
      <c r="D121" t="s">
        <v>81</v>
      </c>
      <c r="E121">
        <v>988</v>
      </c>
      <c r="F121">
        <v>76</v>
      </c>
      <c r="G121">
        <v>76</v>
      </c>
      <c r="H121">
        <v>0</v>
      </c>
      <c r="I121">
        <v>0</v>
      </c>
      <c r="J121">
        <v>5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1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 s="71" t="s">
        <v>82</v>
      </c>
      <c r="AH121" s="71" t="s">
        <v>199</v>
      </c>
      <c r="AI121" s="71" t="s">
        <v>75</v>
      </c>
      <c r="AJ121" s="71" t="s">
        <v>239</v>
      </c>
    </row>
    <row r="122" spans="1:36" x14ac:dyDescent="0.25">
      <c r="A122" t="s">
        <v>1547</v>
      </c>
      <c r="B122" s="63">
        <v>44593</v>
      </c>
      <c r="C122" s="63">
        <v>44599</v>
      </c>
      <c r="D122" t="s">
        <v>30</v>
      </c>
      <c r="E122">
        <v>1393</v>
      </c>
      <c r="F122">
        <v>108</v>
      </c>
      <c r="G122">
        <v>108</v>
      </c>
      <c r="H122">
        <v>0</v>
      </c>
      <c r="I122">
        <v>0</v>
      </c>
      <c r="J122">
        <v>4</v>
      </c>
      <c r="K122">
        <v>2</v>
      </c>
      <c r="L122">
        <v>1</v>
      </c>
      <c r="M122">
        <v>1</v>
      </c>
      <c r="N122">
        <v>1</v>
      </c>
      <c r="O122">
        <v>1</v>
      </c>
      <c r="P122">
        <v>1</v>
      </c>
      <c r="Q122">
        <v>2</v>
      </c>
      <c r="R122">
        <v>2</v>
      </c>
      <c r="S122">
        <v>2</v>
      </c>
      <c r="T122">
        <v>3</v>
      </c>
      <c r="U122">
        <v>3</v>
      </c>
      <c r="V122">
        <v>3</v>
      </c>
      <c r="W122">
        <v>0</v>
      </c>
      <c r="X122">
        <v>0</v>
      </c>
      <c r="Y122">
        <v>0</v>
      </c>
      <c r="Z122">
        <v>1</v>
      </c>
      <c r="AA122">
        <v>2</v>
      </c>
      <c r="AB122">
        <v>2</v>
      </c>
      <c r="AC122">
        <v>2</v>
      </c>
      <c r="AD122">
        <v>2</v>
      </c>
      <c r="AE122">
        <v>0</v>
      </c>
      <c r="AF122">
        <v>0</v>
      </c>
      <c r="AG122" s="71" t="s">
        <v>31</v>
      </c>
      <c r="AH122" s="71" t="s">
        <v>199</v>
      </c>
      <c r="AI122" s="71" t="s">
        <v>26</v>
      </c>
      <c r="AJ122" s="71" t="s">
        <v>230</v>
      </c>
    </row>
    <row r="123" spans="1:36" x14ac:dyDescent="0.25">
      <c r="A123" t="s">
        <v>1547</v>
      </c>
      <c r="B123" s="63">
        <v>44593</v>
      </c>
      <c r="C123" s="63">
        <v>44599</v>
      </c>
      <c r="D123" t="s">
        <v>296</v>
      </c>
      <c r="E123">
        <v>691</v>
      </c>
      <c r="F123">
        <v>7</v>
      </c>
      <c r="G123">
        <v>7</v>
      </c>
      <c r="H123">
        <v>0</v>
      </c>
      <c r="I123">
        <v>0</v>
      </c>
      <c r="J123">
        <v>10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 s="71" t="s">
        <v>297</v>
      </c>
      <c r="AH123" s="71" t="s">
        <v>193</v>
      </c>
      <c r="AI123" s="71" t="s">
        <v>214</v>
      </c>
      <c r="AJ123" s="71" t="s">
        <v>215</v>
      </c>
    </row>
    <row r="124" spans="1:36" x14ac:dyDescent="0.25">
      <c r="A124" t="s">
        <v>1547</v>
      </c>
      <c r="B124" s="63">
        <v>44593</v>
      </c>
      <c r="C124" s="63">
        <v>44599</v>
      </c>
      <c r="D124" t="s">
        <v>342</v>
      </c>
      <c r="E124">
        <v>1211</v>
      </c>
      <c r="F124">
        <v>44</v>
      </c>
      <c r="G124">
        <v>44</v>
      </c>
      <c r="H124">
        <v>0</v>
      </c>
      <c r="I124">
        <v>0</v>
      </c>
      <c r="J124">
        <v>12</v>
      </c>
      <c r="K124">
        <v>7</v>
      </c>
      <c r="L124">
        <v>4</v>
      </c>
      <c r="M124">
        <v>4</v>
      </c>
      <c r="N124">
        <v>3</v>
      </c>
      <c r="O124">
        <v>6</v>
      </c>
      <c r="P124">
        <v>1</v>
      </c>
      <c r="Q124">
        <v>1</v>
      </c>
      <c r="R124">
        <v>5</v>
      </c>
      <c r="S124">
        <v>6</v>
      </c>
      <c r="T124">
        <v>1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2</v>
      </c>
      <c r="AA124">
        <v>6</v>
      </c>
      <c r="AB124">
        <v>5</v>
      </c>
      <c r="AC124">
        <v>4</v>
      </c>
      <c r="AD124">
        <v>5</v>
      </c>
      <c r="AE124">
        <v>1</v>
      </c>
      <c r="AF124">
        <v>1</v>
      </c>
      <c r="AG124" s="71" t="s">
        <v>343</v>
      </c>
      <c r="AH124" s="71" t="s">
        <v>193</v>
      </c>
      <c r="AI124" s="71" t="s">
        <v>226</v>
      </c>
      <c r="AJ124" s="71" t="s">
        <v>227</v>
      </c>
    </row>
    <row r="125" spans="1:36" x14ac:dyDescent="0.25">
      <c r="A125" t="s">
        <v>1547</v>
      </c>
      <c r="B125" s="63">
        <v>44593</v>
      </c>
      <c r="C125" s="63">
        <v>44599</v>
      </c>
      <c r="D125" t="s">
        <v>348</v>
      </c>
      <c r="E125">
        <v>2105</v>
      </c>
      <c r="F125">
        <v>59</v>
      </c>
      <c r="G125">
        <v>59</v>
      </c>
      <c r="H125">
        <v>0</v>
      </c>
      <c r="I125">
        <v>0</v>
      </c>
      <c r="J125">
        <v>9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 s="71" t="s">
        <v>349</v>
      </c>
      <c r="AH125" s="71" t="s">
        <v>193</v>
      </c>
      <c r="AI125" s="71" t="s">
        <v>226</v>
      </c>
      <c r="AJ125" s="71" t="s">
        <v>227</v>
      </c>
    </row>
    <row r="126" spans="1:36" x14ac:dyDescent="0.25">
      <c r="A126" t="s">
        <v>1547</v>
      </c>
      <c r="B126" s="63">
        <v>44593</v>
      </c>
      <c r="C126" s="63">
        <v>44599</v>
      </c>
      <c r="D126" t="s">
        <v>312</v>
      </c>
      <c r="E126">
        <v>860</v>
      </c>
      <c r="F126">
        <v>60</v>
      </c>
      <c r="G126">
        <v>60</v>
      </c>
      <c r="H126">
        <v>0</v>
      </c>
      <c r="I126">
        <v>0</v>
      </c>
      <c r="J126">
        <v>6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 s="71" t="s">
        <v>313</v>
      </c>
      <c r="AH126" s="71" t="s">
        <v>193</v>
      </c>
      <c r="AI126" s="71" t="s">
        <v>222</v>
      </c>
      <c r="AJ126" s="71" t="s">
        <v>223</v>
      </c>
    </row>
    <row r="127" spans="1:36" x14ac:dyDescent="0.25">
      <c r="A127" t="s">
        <v>1547</v>
      </c>
      <c r="B127" s="63">
        <v>44593</v>
      </c>
      <c r="C127" s="63">
        <v>44599</v>
      </c>
      <c r="D127" t="s">
        <v>100</v>
      </c>
      <c r="E127">
        <v>7984</v>
      </c>
      <c r="F127">
        <v>108</v>
      </c>
      <c r="G127">
        <v>107</v>
      </c>
      <c r="H127">
        <v>1</v>
      </c>
      <c r="I127">
        <v>0</v>
      </c>
      <c r="J127">
        <v>16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1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 s="71" t="s">
        <v>101</v>
      </c>
      <c r="AH127" s="71" t="s">
        <v>199</v>
      </c>
      <c r="AI127" s="71" t="s">
        <v>98</v>
      </c>
      <c r="AJ127" s="71" t="s">
        <v>242</v>
      </c>
    </row>
    <row r="128" spans="1:36" x14ac:dyDescent="0.25">
      <c r="A128" t="s">
        <v>1547</v>
      </c>
      <c r="B128" s="63">
        <v>44593</v>
      </c>
      <c r="C128" s="63">
        <v>44599</v>
      </c>
      <c r="D128" t="s">
        <v>51</v>
      </c>
      <c r="E128">
        <v>1207</v>
      </c>
      <c r="F128">
        <v>28</v>
      </c>
      <c r="G128">
        <v>27</v>
      </c>
      <c r="H128">
        <v>1</v>
      </c>
      <c r="I128">
        <v>0</v>
      </c>
      <c r="J128">
        <v>2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 s="71" t="s">
        <v>52</v>
      </c>
      <c r="AH128" s="71" t="s">
        <v>199</v>
      </c>
      <c r="AI128" s="71" t="s">
        <v>43</v>
      </c>
      <c r="AJ128" s="71" t="s">
        <v>233</v>
      </c>
    </row>
    <row r="129" spans="1:36" x14ac:dyDescent="0.25">
      <c r="A129" t="s">
        <v>1547</v>
      </c>
      <c r="B129" s="63">
        <v>44593</v>
      </c>
      <c r="C129" s="63">
        <v>44599</v>
      </c>
      <c r="D129" t="s">
        <v>350</v>
      </c>
      <c r="E129">
        <v>2361</v>
      </c>
      <c r="F129">
        <v>27</v>
      </c>
      <c r="G129">
        <v>27</v>
      </c>
      <c r="H129">
        <v>0</v>
      </c>
      <c r="I129">
        <v>0</v>
      </c>
      <c r="J129">
        <v>15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 s="71" t="s">
        <v>351</v>
      </c>
      <c r="AH129" s="71" t="s">
        <v>193</v>
      </c>
      <c r="AI129" s="71" t="s">
        <v>226</v>
      </c>
      <c r="AJ129" s="71" t="s">
        <v>227</v>
      </c>
    </row>
    <row r="130" spans="1:36" x14ac:dyDescent="0.25">
      <c r="A130" t="s">
        <v>1547</v>
      </c>
      <c r="B130" s="63">
        <v>44593</v>
      </c>
      <c r="C130" s="63">
        <v>44599</v>
      </c>
      <c r="D130" t="s">
        <v>28</v>
      </c>
      <c r="E130">
        <v>3349</v>
      </c>
      <c r="F130">
        <v>40</v>
      </c>
      <c r="G130">
        <v>40</v>
      </c>
      <c r="H130">
        <v>0</v>
      </c>
      <c r="I130">
        <v>0</v>
      </c>
      <c r="J130">
        <v>6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 s="71" t="s">
        <v>29</v>
      </c>
      <c r="AH130" s="71" t="s">
        <v>199</v>
      </c>
      <c r="AI130" s="71" t="s">
        <v>26</v>
      </c>
      <c r="AJ130" s="71" t="s">
        <v>230</v>
      </c>
    </row>
    <row r="131" spans="1:36" x14ac:dyDescent="0.25">
      <c r="A131" t="s">
        <v>1547</v>
      </c>
      <c r="B131" s="63">
        <v>44593</v>
      </c>
      <c r="C131" s="63">
        <v>44599</v>
      </c>
      <c r="D131" t="s">
        <v>32</v>
      </c>
      <c r="E131">
        <v>1069</v>
      </c>
      <c r="F131">
        <v>48</v>
      </c>
      <c r="G131">
        <v>48</v>
      </c>
      <c r="H131">
        <v>0</v>
      </c>
      <c r="I131">
        <v>0</v>
      </c>
      <c r="J131">
        <v>4</v>
      </c>
      <c r="K131">
        <v>4</v>
      </c>
      <c r="L131">
        <v>4</v>
      </c>
      <c r="M131">
        <v>4</v>
      </c>
      <c r="N131">
        <v>4</v>
      </c>
      <c r="O131">
        <v>4</v>
      </c>
      <c r="P131">
        <v>4</v>
      </c>
      <c r="Q131">
        <v>4</v>
      </c>
      <c r="R131">
        <v>3</v>
      </c>
      <c r="S131">
        <v>4</v>
      </c>
      <c r="T131">
        <v>3</v>
      </c>
      <c r="U131">
        <v>1</v>
      </c>
      <c r="V131">
        <v>1</v>
      </c>
      <c r="W131">
        <v>0</v>
      </c>
      <c r="X131">
        <v>1</v>
      </c>
      <c r="Y131">
        <v>0</v>
      </c>
      <c r="Z131">
        <v>4</v>
      </c>
      <c r="AA131">
        <v>2</v>
      </c>
      <c r="AB131">
        <v>1</v>
      </c>
      <c r="AC131">
        <v>2</v>
      </c>
      <c r="AD131">
        <v>2</v>
      </c>
      <c r="AE131">
        <v>0</v>
      </c>
      <c r="AF131">
        <v>0</v>
      </c>
      <c r="AG131" s="71" t="s">
        <v>33</v>
      </c>
      <c r="AH131" s="71" t="s">
        <v>199</v>
      </c>
      <c r="AI131" s="71" t="s">
        <v>26</v>
      </c>
      <c r="AJ131" s="71" t="s">
        <v>230</v>
      </c>
    </row>
    <row r="132" spans="1:36" x14ac:dyDescent="0.25">
      <c r="A132" t="s">
        <v>1547</v>
      </c>
      <c r="B132" s="63">
        <v>44593</v>
      </c>
      <c r="C132" s="63">
        <v>44599</v>
      </c>
      <c r="D132" t="s">
        <v>85</v>
      </c>
      <c r="E132">
        <v>2231</v>
      </c>
      <c r="F132">
        <v>131</v>
      </c>
      <c r="G132">
        <v>129</v>
      </c>
      <c r="H132">
        <v>2</v>
      </c>
      <c r="I132">
        <v>1</v>
      </c>
      <c r="J132">
        <v>21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1</v>
      </c>
      <c r="U132">
        <v>0</v>
      </c>
      <c r="V132">
        <v>0</v>
      </c>
      <c r="W132">
        <v>0</v>
      </c>
      <c r="X132">
        <v>1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 s="71" t="s">
        <v>86</v>
      </c>
      <c r="AH132" s="71" t="s">
        <v>199</v>
      </c>
      <c r="AI132" s="71" t="s">
        <v>75</v>
      </c>
      <c r="AJ132" s="71" t="s">
        <v>239</v>
      </c>
    </row>
    <row r="133" spans="1:36" x14ac:dyDescent="0.25">
      <c r="A133" t="s">
        <v>1547</v>
      </c>
      <c r="B133" s="63">
        <v>44593</v>
      </c>
      <c r="C133" s="63">
        <v>44599</v>
      </c>
      <c r="D133" t="s">
        <v>62</v>
      </c>
      <c r="E133">
        <v>1800</v>
      </c>
      <c r="F133">
        <v>109</v>
      </c>
      <c r="G133">
        <v>106</v>
      </c>
      <c r="H133">
        <v>3</v>
      </c>
      <c r="I133">
        <v>0</v>
      </c>
      <c r="J133">
        <v>5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 s="71" t="s">
        <v>63</v>
      </c>
      <c r="AH133" s="71" t="s">
        <v>199</v>
      </c>
      <c r="AI133" s="71" t="s">
        <v>58</v>
      </c>
      <c r="AJ133" s="71" t="s">
        <v>236</v>
      </c>
    </row>
    <row r="134" spans="1:36" x14ac:dyDescent="0.25">
      <c r="A134" t="s">
        <v>1547</v>
      </c>
      <c r="B134" s="63">
        <v>44593</v>
      </c>
      <c r="C134" s="63">
        <v>44599</v>
      </c>
      <c r="D134" t="s">
        <v>53</v>
      </c>
      <c r="E134">
        <v>4541</v>
      </c>
      <c r="F134">
        <v>94</v>
      </c>
      <c r="G134">
        <v>93</v>
      </c>
      <c r="H134">
        <v>1</v>
      </c>
      <c r="I134">
        <v>0</v>
      </c>
      <c r="J134">
        <v>16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 s="71" t="s">
        <v>54</v>
      </c>
      <c r="AH134" s="71" t="s">
        <v>199</v>
      </c>
      <c r="AI134" s="71" t="s">
        <v>43</v>
      </c>
      <c r="AJ134" s="71" t="s">
        <v>233</v>
      </c>
    </row>
    <row r="135" spans="1:36" x14ac:dyDescent="0.25">
      <c r="A135" t="s">
        <v>1547</v>
      </c>
      <c r="B135" s="63">
        <v>44593</v>
      </c>
      <c r="C135" s="63">
        <v>44599</v>
      </c>
      <c r="D135" t="s">
        <v>68</v>
      </c>
      <c r="E135">
        <v>955</v>
      </c>
      <c r="F135">
        <v>15</v>
      </c>
      <c r="G135">
        <v>15</v>
      </c>
      <c r="H135">
        <v>0</v>
      </c>
      <c r="I135">
        <v>0</v>
      </c>
      <c r="J135">
        <v>5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2</v>
      </c>
      <c r="U135">
        <v>0</v>
      </c>
      <c r="V135">
        <v>0</v>
      </c>
      <c r="W135">
        <v>0</v>
      </c>
      <c r="X135">
        <v>1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 s="71" t="s">
        <v>69</v>
      </c>
      <c r="AH135" s="71" t="s">
        <v>199</v>
      </c>
      <c r="AI135" s="71" t="s">
        <v>58</v>
      </c>
      <c r="AJ135" s="71" t="s">
        <v>236</v>
      </c>
    </row>
    <row r="136" spans="1:36" x14ac:dyDescent="0.25">
      <c r="A136" t="s">
        <v>1547</v>
      </c>
      <c r="B136" s="63">
        <v>44593</v>
      </c>
      <c r="C136" s="63">
        <v>44599</v>
      </c>
      <c r="D136" t="s">
        <v>70</v>
      </c>
      <c r="E136">
        <v>3244</v>
      </c>
      <c r="F136">
        <v>57</v>
      </c>
      <c r="G136">
        <v>54</v>
      </c>
      <c r="H136">
        <v>3</v>
      </c>
      <c r="I136">
        <v>2</v>
      </c>
      <c r="J136">
        <v>9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1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 s="71" t="s">
        <v>71</v>
      </c>
      <c r="AH136" s="71" t="s">
        <v>199</v>
      </c>
      <c r="AI136" s="71" t="s">
        <v>58</v>
      </c>
      <c r="AJ136" s="71" t="s">
        <v>236</v>
      </c>
    </row>
    <row r="137" spans="1:36" x14ac:dyDescent="0.25">
      <c r="A137" t="s">
        <v>1547</v>
      </c>
      <c r="B137" s="63">
        <v>44593</v>
      </c>
      <c r="C137" s="63">
        <v>44599</v>
      </c>
      <c r="D137" t="s">
        <v>66</v>
      </c>
      <c r="E137">
        <v>1822</v>
      </c>
      <c r="F137">
        <v>44</v>
      </c>
      <c r="G137">
        <v>44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 s="71" t="s">
        <v>67</v>
      </c>
      <c r="AH137" s="71" t="s">
        <v>199</v>
      </c>
      <c r="AI137" s="71" t="s">
        <v>58</v>
      </c>
      <c r="AJ137" s="71" t="s">
        <v>236</v>
      </c>
    </row>
    <row r="138" spans="1:36" x14ac:dyDescent="0.25">
      <c r="A138" t="s">
        <v>1547</v>
      </c>
      <c r="B138" s="63">
        <v>44593</v>
      </c>
      <c r="C138" s="63">
        <v>44599</v>
      </c>
      <c r="D138" t="s">
        <v>79</v>
      </c>
      <c r="E138">
        <v>3604</v>
      </c>
      <c r="F138">
        <v>38</v>
      </c>
      <c r="G138">
        <v>37</v>
      </c>
      <c r="H138">
        <v>1</v>
      </c>
      <c r="I138">
        <v>0</v>
      </c>
      <c r="J138">
        <v>17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2</v>
      </c>
      <c r="U138">
        <v>0</v>
      </c>
      <c r="V138">
        <v>0</v>
      </c>
      <c r="W138">
        <v>0</v>
      </c>
      <c r="X138">
        <v>1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 s="71" t="s">
        <v>80</v>
      </c>
      <c r="AH138" s="71" t="s">
        <v>199</v>
      </c>
      <c r="AI138" s="71" t="s">
        <v>75</v>
      </c>
      <c r="AJ138" s="71" t="s">
        <v>239</v>
      </c>
    </row>
    <row r="139" spans="1:36" x14ac:dyDescent="0.25">
      <c r="A139" t="s">
        <v>1547</v>
      </c>
      <c r="B139" s="63">
        <v>44593</v>
      </c>
      <c r="C139" s="63">
        <v>44599</v>
      </c>
      <c r="D139" t="s">
        <v>42</v>
      </c>
      <c r="E139">
        <v>2032</v>
      </c>
      <c r="F139">
        <v>85</v>
      </c>
      <c r="G139">
        <v>85</v>
      </c>
      <c r="H139">
        <v>0</v>
      </c>
      <c r="I139">
        <v>0</v>
      </c>
      <c r="J139">
        <v>2</v>
      </c>
      <c r="K139">
        <v>1</v>
      </c>
      <c r="L139">
        <v>1</v>
      </c>
      <c r="M139">
        <v>1</v>
      </c>
      <c r="N139">
        <v>1</v>
      </c>
      <c r="O139">
        <v>1</v>
      </c>
      <c r="P139">
        <v>1</v>
      </c>
      <c r="Q139">
        <v>1</v>
      </c>
      <c r="R139">
        <v>0</v>
      </c>
      <c r="S139">
        <v>1</v>
      </c>
      <c r="T139">
        <v>1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1</v>
      </c>
      <c r="AA139">
        <v>1</v>
      </c>
      <c r="AB139">
        <v>1</v>
      </c>
      <c r="AC139">
        <v>1</v>
      </c>
      <c r="AD139">
        <v>1</v>
      </c>
      <c r="AE139">
        <v>0</v>
      </c>
      <c r="AF139">
        <v>0</v>
      </c>
      <c r="AG139" s="71" t="s">
        <v>44</v>
      </c>
      <c r="AH139" s="71" t="s">
        <v>199</v>
      </c>
      <c r="AI139" s="71" t="s">
        <v>43</v>
      </c>
      <c r="AJ139" s="71" t="s">
        <v>233</v>
      </c>
    </row>
    <row r="140" spans="1:36" x14ac:dyDescent="0.25">
      <c r="A140" t="s">
        <v>1547</v>
      </c>
      <c r="B140" s="63">
        <v>44593</v>
      </c>
      <c r="C140" s="63">
        <v>44599</v>
      </c>
      <c r="D140" t="s">
        <v>60</v>
      </c>
      <c r="E140">
        <v>2255</v>
      </c>
      <c r="F140">
        <v>69</v>
      </c>
      <c r="G140">
        <v>69</v>
      </c>
      <c r="H140">
        <v>0</v>
      </c>
      <c r="I140">
        <v>0</v>
      </c>
      <c r="J140">
        <v>3</v>
      </c>
      <c r="K140">
        <v>2</v>
      </c>
      <c r="L140">
        <v>2</v>
      </c>
      <c r="M140">
        <v>2</v>
      </c>
      <c r="N140">
        <v>2</v>
      </c>
      <c r="O140">
        <v>2</v>
      </c>
      <c r="P140">
        <v>2</v>
      </c>
      <c r="Q140">
        <v>0</v>
      </c>
      <c r="R140">
        <v>1</v>
      </c>
      <c r="S140">
        <v>2</v>
      </c>
      <c r="T140">
        <v>1</v>
      </c>
      <c r="U140">
        <v>1</v>
      </c>
      <c r="V140">
        <v>1</v>
      </c>
      <c r="W140">
        <v>0</v>
      </c>
      <c r="X140">
        <v>1</v>
      </c>
      <c r="Y140">
        <v>0</v>
      </c>
      <c r="Z140">
        <v>2</v>
      </c>
      <c r="AA140">
        <v>2</v>
      </c>
      <c r="AB140">
        <v>2</v>
      </c>
      <c r="AC140">
        <v>2</v>
      </c>
      <c r="AD140">
        <v>2</v>
      </c>
      <c r="AE140">
        <v>2</v>
      </c>
      <c r="AF140">
        <v>0</v>
      </c>
      <c r="AG140" s="71" t="s">
        <v>61</v>
      </c>
      <c r="AH140" s="71" t="s">
        <v>199</v>
      </c>
      <c r="AI140" s="71" t="s">
        <v>58</v>
      </c>
      <c r="AJ140" s="71" t="s">
        <v>236</v>
      </c>
    </row>
    <row r="141" spans="1:36" x14ac:dyDescent="0.25">
      <c r="A141" t="s">
        <v>1547</v>
      </c>
      <c r="B141" s="63">
        <v>44593</v>
      </c>
      <c r="C141" s="63">
        <v>44599</v>
      </c>
      <c r="D141" t="s">
        <v>108</v>
      </c>
      <c r="E141">
        <v>1121</v>
      </c>
      <c r="F141">
        <v>11</v>
      </c>
      <c r="G141">
        <v>11</v>
      </c>
      <c r="H141">
        <v>0</v>
      </c>
      <c r="I141">
        <v>0</v>
      </c>
      <c r="J141">
        <v>2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 s="71" t="s">
        <v>110</v>
      </c>
      <c r="AH141" s="71" t="s">
        <v>199</v>
      </c>
      <c r="AI141" s="71" t="s">
        <v>109</v>
      </c>
      <c r="AJ141" s="71" t="s">
        <v>245</v>
      </c>
    </row>
    <row r="142" spans="1:36" x14ac:dyDescent="0.25">
      <c r="A142" t="s">
        <v>1547</v>
      </c>
      <c r="B142" s="63">
        <v>44593</v>
      </c>
      <c r="C142" s="63">
        <v>44599</v>
      </c>
      <c r="D142" t="s">
        <v>45</v>
      </c>
      <c r="E142">
        <v>2115</v>
      </c>
      <c r="F142">
        <v>48</v>
      </c>
      <c r="G142">
        <v>48</v>
      </c>
      <c r="H142">
        <v>0</v>
      </c>
      <c r="I142">
        <v>0</v>
      </c>
      <c r="J142">
        <v>15</v>
      </c>
      <c r="K142">
        <v>4</v>
      </c>
      <c r="L142">
        <v>4</v>
      </c>
      <c r="M142">
        <v>4</v>
      </c>
      <c r="N142">
        <v>4</v>
      </c>
      <c r="O142">
        <v>3</v>
      </c>
      <c r="P142">
        <v>4</v>
      </c>
      <c r="Q142">
        <v>1</v>
      </c>
      <c r="R142">
        <v>4</v>
      </c>
      <c r="S142">
        <v>4</v>
      </c>
      <c r="T142">
        <v>3</v>
      </c>
      <c r="U142">
        <v>3</v>
      </c>
      <c r="V142">
        <v>3</v>
      </c>
      <c r="W142">
        <v>0</v>
      </c>
      <c r="X142">
        <v>0</v>
      </c>
      <c r="Y142">
        <v>0</v>
      </c>
      <c r="Z142">
        <v>3</v>
      </c>
      <c r="AA142">
        <v>3</v>
      </c>
      <c r="AB142">
        <v>2</v>
      </c>
      <c r="AC142">
        <v>2</v>
      </c>
      <c r="AD142">
        <v>3</v>
      </c>
      <c r="AE142">
        <v>0</v>
      </c>
      <c r="AF142">
        <v>0</v>
      </c>
      <c r="AG142" s="71" t="s">
        <v>46</v>
      </c>
      <c r="AH142" s="71" t="s">
        <v>199</v>
      </c>
      <c r="AI142" s="71" t="s">
        <v>43</v>
      </c>
      <c r="AJ142" s="71" t="s">
        <v>233</v>
      </c>
    </row>
    <row r="143" spans="1:36" x14ac:dyDescent="0.25">
      <c r="A143" t="s">
        <v>1547</v>
      </c>
      <c r="B143" s="63">
        <v>44593</v>
      </c>
      <c r="C143" s="63">
        <v>44599</v>
      </c>
      <c r="D143" t="s">
        <v>89</v>
      </c>
      <c r="E143">
        <v>1394</v>
      </c>
      <c r="F143">
        <v>29</v>
      </c>
      <c r="G143">
        <v>28</v>
      </c>
      <c r="H143">
        <v>1</v>
      </c>
      <c r="I143">
        <v>1</v>
      </c>
      <c r="J143">
        <v>5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 s="71" t="s">
        <v>90</v>
      </c>
      <c r="AH143" s="71" t="s">
        <v>199</v>
      </c>
      <c r="AI143" s="71" t="s">
        <v>75</v>
      </c>
      <c r="AJ143" s="71" t="s">
        <v>239</v>
      </c>
    </row>
    <row r="144" spans="1:36" x14ac:dyDescent="0.25">
      <c r="A144" t="s">
        <v>1547</v>
      </c>
      <c r="B144" s="63">
        <v>44593</v>
      </c>
      <c r="C144" s="63">
        <v>44599</v>
      </c>
      <c r="D144" t="s">
        <v>49</v>
      </c>
      <c r="E144">
        <v>1078</v>
      </c>
      <c r="F144">
        <v>27</v>
      </c>
      <c r="G144">
        <v>27</v>
      </c>
      <c r="H144">
        <v>0</v>
      </c>
      <c r="I144">
        <v>0</v>
      </c>
      <c r="J144">
        <v>1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 s="71" t="s">
        <v>50</v>
      </c>
      <c r="AH144" s="71" t="s">
        <v>199</v>
      </c>
      <c r="AI144" s="71" t="s">
        <v>43</v>
      </c>
      <c r="AJ144" s="71" t="s">
        <v>233</v>
      </c>
    </row>
    <row r="145" spans="1:36" x14ac:dyDescent="0.25">
      <c r="A145" t="s">
        <v>1547</v>
      </c>
      <c r="B145" s="63">
        <v>44593</v>
      </c>
      <c r="C145" s="63">
        <v>44599</v>
      </c>
      <c r="D145" t="s">
        <v>83</v>
      </c>
      <c r="E145">
        <v>4047</v>
      </c>
      <c r="F145">
        <v>92</v>
      </c>
      <c r="G145">
        <v>91</v>
      </c>
      <c r="H145">
        <v>1</v>
      </c>
      <c r="I145">
        <v>0</v>
      </c>
      <c r="J145">
        <v>14</v>
      </c>
      <c r="K145">
        <v>8</v>
      </c>
      <c r="L145">
        <v>7</v>
      </c>
      <c r="M145">
        <v>4</v>
      </c>
      <c r="N145">
        <v>8</v>
      </c>
      <c r="O145">
        <v>8</v>
      </c>
      <c r="P145">
        <v>6</v>
      </c>
      <c r="Q145">
        <v>6</v>
      </c>
      <c r="R145">
        <v>8</v>
      </c>
      <c r="S145">
        <v>8</v>
      </c>
      <c r="T145">
        <v>4</v>
      </c>
      <c r="U145">
        <v>2</v>
      </c>
      <c r="V145">
        <v>2</v>
      </c>
      <c r="W145">
        <v>0</v>
      </c>
      <c r="X145">
        <v>1</v>
      </c>
      <c r="Y145">
        <v>1</v>
      </c>
      <c r="Z145">
        <v>3</v>
      </c>
      <c r="AA145">
        <v>6</v>
      </c>
      <c r="AB145">
        <v>6</v>
      </c>
      <c r="AC145">
        <v>6</v>
      </c>
      <c r="AD145">
        <v>6</v>
      </c>
      <c r="AE145">
        <v>6</v>
      </c>
      <c r="AF145">
        <v>3</v>
      </c>
      <c r="AG145" s="71" t="s">
        <v>84</v>
      </c>
      <c r="AH145" s="71" t="s">
        <v>199</v>
      </c>
      <c r="AI145" s="71" t="s">
        <v>75</v>
      </c>
      <c r="AJ145" s="71" t="s">
        <v>239</v>
      </c>
    </row>
    <row r="146" spans="1:36" x14ac:dyDescent="0.25">
      <c r="A146" t="s">
        <v>1547</v>
      </c>
      <c r="B146" s="63">
        <v>44593</v>
      </c>
      <c r="C146" s="63">
        <v>44599</v>
      </c>
      <c r="D146" t="s">
        <v>47</v>
      </c>
      <c r="E146">
        <v>1155</v>
      </c>
      <c r="F146">
        <v>32</v>
      </c>
      <c r="G146">
        <v>31</v>
      </c>
      <c r="H146">
        <v>1</v>
      </c>
      <c r="I146">
        <v>0</v>
      </c>
      <c r="J146">
        <v>6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 s="71" t="s">
        <v>48</v>
      </c>
      <c r="AH146" s="71" t="s">
        <v>199</v>
      </c>
      <c r="AI146" s="71" t="s">
        <v>43</v>
      </c>
      <c r="AJ146" s="71" t="s">
        <v>233</v>
      </c>
    </row>
    <row r="147" spans="1:36" x14ac:dyDescent="0.25">
      <c r="A147" t="s">
        <v>1547</v>
      </c>
      <c r="B147" s="63">
        <v>44593</v>
      </c>
      <c r="C147" s="63">
        <v>44599</v>
      </c>
      <c r="D147" t="s">
        <v>25</v>
      </c>
      <c r="E147">
        <v>1903</v>
      </c>
      <c r="F147">
        <v>36</v>
      </c>
      <c r="G147">
        <v>36</v>
      </c>
      <c r="H147">
        <v>0</v>
      </c>
      <c r="I147">
        <v>0</v>
      </c>
      <c r="J147">
        <v>9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4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 s="71" t="s">
        <v>27</v>
      </c>
      <c r="AH147" s="71" t="s">
        <v>199</v>
      </c>
      <c r="AI147" s="71" t="s">
        <v>26</v>
      </c>
      <c r="AJ147" s="71" t="s">
        <v>230</v>
      </c>
    </row>
    <row r="148" spans="1:36" x14ac:dyDescent="0.25">
      <c r="A148" t="s">
        <v>1547</v>
      </c>
      <c r="B148" s="63">
        <v>44593</v>
      </c>
      <c r="C148" s="63">
        <v>44599</v>
      </c>
      <c r="D148" t="s">
        <v>36</v>
      </c>
      <c r="E148">
        <v>3161</v>
      </c>
      <c r="F148">
        <v>25</v>
      </c>
      <c r="G148">
        <v>25</v>
      </c>
      <c r="H148">
        <v>0</v>
      </c>
      <c r="I148">
        <v>0</v>
      </c>
      <c r="J148">
        <v>15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 s="71" t="s">
        <v>37</v>
      </c>
      <c r="AH148" s="71" t="s">
        <v>199</v>
      </c>
      <c r="AI148" s="71" t="s">
        <v>26</v>
      </c>
      <c r="AJ148" s="71" t="s">
        <v>230</v>
      </c>
    </row>
    <row r="149" spans="1:36" x14ac:dyDescent="0.25">
      <c r="A149" t="s">
        <v>1547</v>
      </c>
      <c r="B149" s="63">
        <v>44593</v>
      </c>
      <c r="C149" s="63">
        <v>44599</v>
      </c>
      <c r="D149" t="s">
        <v>55</v>
      </c>
      <c r="E149">
        <v>2680</v>
      </c>
      <c r="F149">
        <v>73</v>
      </c>
      <c r="G149">
        <v>72</v>
      </c>
      <c r="H149">
        <v>1</v>
      </c>
      <c r="I149">
        <v>0</v>
      </c>
      <c r="J149">
        <v>26</v>
      </c>
      <c r="K149">
        <v>7</v>
      </c>
      <c r="L149">
        <v>7</v>
      </c>
      <c r="M149">
        <v>6</v>
      </c>
      <c r="N149">
        <v>7</v>
      </c>
      <c r="O149">
        <v>7</v>
      </c>
      <c r="P149">
        <v>7</v>
      </c>
      <c r="Q149">
        <v>4</v>
      </c>
      <c r="R149">
        <v>5</v>
      </c>
      <c r="S149">
        <v>7</v>
      </c>
      <c r="T149">
        <v>9</v>
      </c>
      <c r="U149">
        <v>7</v>
      </c>
      <c r="V149">
        <v>7</v>
      </c>
      <c r="W149">
        <v>3</v>
      </c>
      <c r="X149">
        <v>0</v>
      </c>
      <c r="Y149">
        <v>0</v>
      </c>
      <c r="Z149">
        <v>6</v>
      </c>
      <c r="AA149">
        <v>6</v>
      </c>
      <c r="AB149">
        <v>6</v>
      </c>
      <c r="AC149">
        <v>6</v>
      </c>
      <c r="AD149">
        <v>6</v>
      </c>
      <c r="AE149">
        <v>0</v>
      </c>
      <c r="AF149">
        <v>0</v>
      </c>
      <c r="AG149" s="71" t="s">
        <v>56</v>
      </c>
      <c r="AH149" s="71" t="s">
        <v>199</v>
      </c>
      <c r="AI149" s="71" t="s">
        <v>43</v>
      </c>
      <c r="AJ149" s="71" t="s">
        <v>233</v>
      </c>
    </row>
    <row r="150" spans="1:36" x14ac:dyDescent="0.25">
      <c r="A150" t="s">
        <v>1547</v>
      </c>
      <c r="B150" s="63">
        <v>44593</v>
      </c>
      <c r="C150" s="63">
        <v>44599</v>
      </c>
      <c r="D150" t="s">
        <v>57</v>
      </c>
      <c r="E150">
        <v>4003</v>
      </c>
      <c r="F150">
        <v>17</v>
      </c>
      <c r="G150">
        <v>17</v>
      </c>
      <c r="H150">
        <v>0</v>
      </c>
      <c r="I150">
        <v>0</v>
      </c>
      <c r="J150">
        <v>6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 s="71" t="s">
        <v>59</v>
      </c>
      <c r="AH150" s="71" t="s">
        <v>199</v>
      </c>
      <c r="AI150" s="71" t="s">
        <v>58</v>
      </c>
      <c r="AJ150" s="71" t="s">
        <v>236</v>
      </c>
    </row>
    <row r="151" spans="1:36" x14ac:dyDescent="0.25">
      <c r="A151" t="s">
        <v>1547</v>
      </c>
      <c r="B151" s="63">
        <v>44593</v>
      </c>
      <c r="C151" s="63">
        <v>44599</v>
      </c>
      <c r="D151" t="s">
        <v>102</v>
      </c>
      <c r="E151">
        <v>2259</v>
      </c>
      <c r="F151">
        <v>79</v>
      </c>
      <c r="G151">
        <v>79</v>
      </c>
      <c r="H151">
        <v>0</v>
      </c>
      <c r="I151">
        <v>0</v>
      </c>
      <c r="J151">
        <v>3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 s="71" t="s">
        <v>103</v>
      </c>
      <c r="AH151" s="71" t="s">
        <v>199</v>
      </c>
      <c r="AI151" s="71" t="s">
        <v>98</v>
      </c>
      <c r="AJ151" s="71" t="s">
        <v>242</v>
      </c>
    </row>
    <row r="152" spans="1:36" x14ac:dyDescent="0.25">
      <c r="A152" t="s">
        <v>1547</v>
      </c>
      <c r="B152" s="63">
        <v>44593</v>
      </c>
      <c r="C152" s="63">
        <v>44599</v>
      </c>
      <c r="D152" t="s">
        <v>34</v>
      </c>
      <c r="E152">
        <v>1039</v>
      </c>
      <c r="F152">
        <v>31</v>
      </c>
      <c r="G152">
        <v>30</v>
      </c>
      <c r="H152">
        <v>1</v>
      </c>
      <c r="I152">
        <v>0</v>
      </c>
      <c r="J152">
        <v>8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 s="71" t="s">
        <v>35</v>
      </c>
      <c r="AH152" s="71" t="s">
        <v>199</v>
      </c>
      <c r="AI152" s="71" t="s">
        <v>26</v>
      </c>
      <c r="AJ152" s="71" t="s">
        <v>230</v>
      </c>
    </row>
    <row r="153" spans="1:36" x14ac:dyDescent="0.25">
      <c r="A153" t="s">
        <v>1547</v>
      </c>
      <c r="B153" s="63">
        <v>44593</v>
      </c>
      <c r="C153" s="63">
        <v>44599</v>
      </c>
      <c r="D153" t="s">
        <v>294</v>
      </c>
      <c r="E153">
        <v>2624</v>
      </c>
      <c r="F153">
        <v>87</v>
      </c>
      <c r="G153">
        <v>87</v>
      </c>
      <c r="H153">
        <v>0</v>
      </c>
      <c r="I153">
        <v>0</v>
      </c>
      <c r="J153">
        <v>8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3</v>
      </c>
      <c r="U153">
        <v>0</v>
      </c>
      <c r="V153">
        <v>0</v>
      </c>
      <c r="W153">
        <v>0</v>
      </c>
      <c r="X153">
        <v>1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 s="71" t="s">
        <v>295</v>
      </c>
      <c r="AH153" s="71" t="s">
        <v>193</v>
      </c>
      <c r="AI153" s="71" t="s">
        <v>214</v>
      </c>
      <c r="AJ153" s="71" t="s">
        <v>215</v>
      </c>
    </row>
    <row r="154" spans="1:36" x14ac:dyDescent="0.25">
      <c r="A154" t="s">
        <v>1547</v>
      </c>
      <c r="B154" s="63">
        <v>44593</v>
      </c>
      <c r="C154" s="63">
        <v>44599</v>
      </c>
      <c r="D154" t="s">
        <v>324</v>
      </c>
      <c r="E154">
        <v>14919</v>
      </c>
      <c r="F154">
        <v>24</v>
      </c>
      <c r="G154">
        <v>24</v>
      </c>
      <c r="H154">
        <v>0</v>
      </c>
      <c r="I154">
        <v>0</v>
      </c>
      <c r="J154">
        <v>11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2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 s="71" t="s">
        <v>737</v>
      </c>
      <c r="AH154" s="71" t="s">
        <v>193</v>
      </c>
      <c r="AI154" s="71" t="s">
        <v>222</v>
      </c>
      <c r="AJ154" s="71" t="s">
        <v>223</v>
      </c>
    </row>
    <row r="155" spans="1:36" x14ac:dyDescent="0.25">
      <c r="A155" t="s">
        <v>1547</v>
      </c>
      <c r="B155" s="63">
        <v>44593</v>
      </c>
      <c r="C155" s="63">
        <v>44599</v>
      </c>
      <c r="D155" t="s">
        <v>304</v>
      </c>
      <c r="E155">
        <v>966</v>
      </c>
      <c r="F155">
        <v>21</v>
      </c>
      <c r="G155">
        <v>21</v>
      </c>
      <c r="H155">
        <v>0</v>
      </c>
      <c r="I155">
        <v>0</v>
      </c>
      <c r="J155">
        <v>3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1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 s="71" t="s">
        <v>305</v>
      </c>
      <c r="AH155" s="71" t="s">
        <v>193</v>
      </c>
      <c r="AI155" s="71" t="s">
        <v>222</v>
      </c>
      <c r="AJ155" s="71" t="s">
        <v>223</v>
      </c>
    </row>
    <row r="156" spans="1:36" x14ac:dyDescent="0.25">
      <c r="A156" t="s">
        <v>1547</v>
      </c>
      <c r="B156" s="63">
        <v>44593</v>
      </c>
      <c r="C156" s="63">
        <v>44599</v>
      </c>
      <c r="D156" t="s">
        <v>318</v>
      </c>
      <c r="E156">
        <v>4114</v>
      </c>
      <c r="F156">
        <v>3</v>
      </c>
      <c r="G156">
        <v>3</v>
      </c>
      <c r="H156">
        <v>0</v>
      </c>
      <c r="I156">
        <v>0</v>
      </c>
      <c r="J156">
        <v>4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 s="71" t="s">
        <v>319</v>
      </c>
      <c r="AH156" s="71" t="s">
        <v>193</v>
      </c>
      <c r="AI156" s="71" t="s">
        <v>222</v>
      </c>
      <c r="AJ156" s="71" t="s">
        <v>223</v>
      </c>
    </row>
    <row r="157" spans="1:36" x14ac:dyDescent="0.25">
      <c r="A157" t="s">
        <v>1547</v>
      </c>
      <c r="B157" s="63">
        <v>44593</v>
      </c>
      <c r="C157" s="63">
        <v>44599</v>
      </c>
      <c r="D157" t="s">
        <v>87</v>
      </c>
      <c r="E157">
        <v>4089</v>
      </c>
      <c r="F157">
        <v>66</v>
      </c>
      <c r="G157">
        <v>66</v>
      </c>
      <c r="H157">
        <v>0</v>
      </c>
      <c r="I157">
        <v>0</v>
      </c>
      <c r="J157">
        <v>10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1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 s="71" t="s">
        <v>88</v>
      </c>
      <c r="AH157" s="71" t="s">
        <v>199</v>
      </c>
      <c r="AI157" s="71" t="s">
        <v>75</v>
      </c>
      <c r="AJ157" s="71" t="s">
        <v>239</v>
      </c>
    </row>
    <row r="158" spans="1:36" x14ac:dyDescent="0.25">
      <c r="A158" t="s">
        <v>1547</v>
      </c>
      <c r="B158" s="63">
        <v>44593</v>
      </c>
      <c r="C158" s="63">
        <v>44599</v>
      </c>
      <c r="D158" t="s">
        <v>77</v>
      </c>
      <c r="E158">
        <v>3987</v>
      </c>
      <c r="F158">
        <v>37</v>
      </c>
      <c r="G158">
        <v>36</v>
      </c>
      <c r="H158">
        <v>1</v>
      </c>
      <c r="I158">
        <v>1</v>
      </c>
      <c r="J158">
        <v>32</v>
      </c>
      <c r="K158">
        <v>3</v>
      </c>
      <c r="L158">
        <v>2</v>
      </c>
      <c r="M158">
        <v>3</v>
      </c>
      <c r="N158">
        <v>3</v>
      </c>
      <c r="O158">
        <v>3</v>
      </c>
      <c r="P158">
        <v>3</v>
      </c>
      <c r="Q158">
        <v>2</v>
      </c>
      <c r="R158">
        <v>2</v>
      </c>
      <c r="S158">
        <v>3</v>
      </c>
      <c r="T158">
        <v>4</v>
      </c>
      <c r="U158">
        <v>2</v>
      </c>
      <c r="V158">
        <v>2</v>
      </c>
      <c r="W158">
        <v>0</v>
      </c>
      <c r="X158">
        <v>0</v>
      </c>
      <c r="Y158">
        <v>0</v>
      </c>
      <c r="Z158">
        <v>2</v>
      </c>
      <c r="AA158">
        <v>2</v>
      </c>
      <c r="AB158">
        <v>1</v>
      </c>
      <c r="AC158">
        <v>2</v>
      </c>
      <c r="AD158">
        <v>2</v>
      </c>
      <c r="AE158">
        <v>1</v>
      </c>
      <c r="AF158">
        <v>1</v>
      </c>
      <c r="AG158" s="71" t="s">
        <v>78</v>
      </c>
      <c r="AH158" s="71" t="s">
        <v>199</v>
      </c>
      <c r="AI158" s="71" t="s">
        <v>75</v>
      </c>
      <c r="AJ158" s="71" t="s">
        <v>239</v>
      </c>
    </row>
    <row r="159" spans="1:36" x14ac:dyDescent="0.25">
      <c r="A159" t="s">
        <v>1547</v>
      </c>
      <c r="B159" s="63">
        <v>44593</v>
      </c>
      <c r="C159" s="63">
        <v>44599</v>
      </c>
      <c r="D159" t="s">
        <v>97</v>
      </c>
      <c r="E159">
        <v>5603</v>
      </c>
      <c r="F159">
        <v>134</v>
      </c>
      <c r="G159">
        <v>132</v>
      </c>
      <c r="H159">
        <v>2</v>
      </c>
      <c r="I159">
        <v>1</v>
      </c>
      <c r="J159">
        <v>17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1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 s="71" t="s">
        <v>99</v>
      </c>
      <c r="AH159" s="71" t="s">
        <v>199</v>
      </c>
      <c r="AI159" s="71" t="s">
        <v>98</v>
      </c>
      <c r="AJ159" s="71" t="s">
        <v>242</v>
      </c>
    </row>
    <row r="160" spans="1:36" x14ac:dyDescent="0.25">
      <c r="A160" t="s">
        <v>1547</v>
      </c>
      <c r="B160" s="63">
        <v>44593</v>
      </c>
      <c r="C160" s="63">
        <v>44599</v>
      </c>
      <c r="D160" t="s">
        <v>111</v>
      </c>
      <c r="E160">
        <v>7105</v>
      </c>
      <c r="F160">
        <v>113</v>
      </c>
      <c r="G160">
        <v>113</v>
      </c>
      <c r="H160">
        <v>0</v>
      </c>
      <c r="I160">
        <v>0</v>
      </c>
      <c r="J160">
        <v>26</v>
      </c>
      <c r="K160">
        <v>3</v>
      </c>
      <c r="L160">
        <v>3</v>
      </c>
      <c r="M160">
        <v>2</v>
      </c>
      <c r="N160">
        <v>2</v>
      </c>
      <c r="O160">
        <v>3</v>
      </c>
      <c r="P160">
        <v>2</v>
      </c>
      <c r="Q160">
        <v>0</v>
      </c>
      <c r="R160">
        <v>3</v>
      </c>
      <c r="S160">
        <v>3</v>
      </c>
      <c r="T160">
        <v>1</v>
      </c>
      <c r="U160">
        <v>0</v>
      </c>
      <c r="V160">
        <v>0</v>
      </c>
      <c r="W160">
        <v>0</v>
      </c>
      <c r="X160">
        <v>2</v>
      </c>
      <c r="Y160">
        <v>0</v>
      </c>
      <c r="Z160">
        <v>2</v>
      </c>
      <c r="AA160">
        <v>3</v>
      </c>
      <c r="AB160">
        <v>2</v>
      </c>
      <c r="AC160">
        <v>3</v>
      </c>
      <c r="AD160">
        <v>3</v>
      </c>
      <c r="AE160">
        <v>0</v>
      </c>
      <c r="AF160">
        <v>0</v>
      </c>
      <c r="AG160" s="71" t="s">
        <v>112</v>
      </c>
      <c r="AH160" s="71" t="s">
        <v>199</v>
      </c>
      <c r="AI160" s="71" t="s">
        <v>109</v>
      </c>
      <c r="AJ160" s="71" t="s">
        <v>245</v>
      </c>
    </row>
    <row r="161" spans="1:36" x14ac:dyDescent="0.25">
      <c r="A161" t="s">
        <v>1547</v>
      </c>
      <c r="B161" s="63">
        <v>44593</v>
      </c>
      <c r="C161" s="63">
        <v>44599</v>
      </c>
      <c r="D161" t="s">
        <v>91</v>
      </c>
      <c r="E161">
        <v>1656</v>
      </c>
      <c r="F161">
        <v>254</v>
      </c>
      <c r="G161">
        <v>253</v>
      </c>
      <c r="H161">
        <v>1</v>
      </c>
      <c r="I161">
        <v>1</v>
      </c>
      <c r="J161">
        <v>24</v>
      </c>
      <c r="K161">
        <v>11</v>
      </c>
      <c r="L161">
        <v>11</v>
      </c>
      <c r="M161">
        <v>11</v>
      </c>
      <c r="N161">
        <v>11</v>
      </c>
      <c r="O161">
        <v>11</v>
      </c>
      <c r="P161">
        <v>11</v>
      </c>
      <c r="Q161">
        <v>5</v>
      </c>
      <c r="R161">
        <v>8</v>
      </c>
      <c r="S161">
        <v>11</v>
      </c>
      <c r="T161">
        <v>8</v>
      </c>
      <c r="U161">
        <v>8</v>
      </c>
      <c r="V161">
        <v>6</v>
      </c>
      <c r="W161">
        <v>8</v>
      </c>
      <c r="X161">
        <v>3</v>
      </c>
      <c r="Y161">
        <v>0</v>
      </c>
      <c r="Z161">
        <v>11</v>
      </c>
      <c r="AA161">
        <v>10</v>
      </c>
      <c r="AB161">
        <v>7</v>
      </c>
      <c r="AC161">
        <v>6</v>
      </c>
      <c r="AD161">
        <v>7</v>
      </c>
      <c r="AE161">
        <v>4</v>
      </c>
      <c r="AF161">
        <v>0</v>
      </c>
      <c r="AG161" s="71" t="s">
        <v>92</v>
      </c>
      <c r="AH161" s="71" t="s">
        <v>199</v>
      </c>
      <c r="AI161" s="71" t="s">
        <v>75</v>
      </c>
      <c r="AJ161" s="71" t="s">
        <v>239</v>
      </c>
    </row>
    <row r="162" spans="1:36" x14ac:dyDescent="0.25">
      <c r="A162" t="s">
        <v>1547</v>
      </c>
      <c r="B162" s="63">
        <v>44593</v>
      </c>
      <c r="C162" s="63">
        <v>44599</v>
      </c>
      <c r="D162" t="s">
        <v>95</v>
      </c>
      <c r="E162">
        <v>583</v>
      </c>
      <c r="F162">
        <v>35</v>
      </c>
      <c r="G162">
        <v>35</v>
      </c>
      <c r="H162">
        <v>0</v>
      </c>
      <c r="I162">
        <v>0</v>
      </c>
      <c r="J162">
        <v>8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4</v>
      </c>
      <c r="U162">
        <v>0</v>
      </c>
      <c r="V162">
        <v>0</v>
      </c>
      <c r="W162">
        <v>0</v>
      </c>
      <c r="X162">
        <v>1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 s="71" t="s">
        <v>96</v>
      </c>
      <c r="AH162" s="71" t="s">
        <v>199</v>
      </c>
      <c r="AI162" s="71" t="s">
        <v>75</v>
      </c>
      <c r="AJ162" s="71" t="s">
        <v>239</v>
      </c>
    </row>
    <row r="163" spans="1:36" x14ac:dyDescent="0.25">
      <c r="A163" t="s">
        <v>1547</v>
      </c>
      <c r="B163" s="63">
        <v>44593</v>
      </c>
      <c r="C163" s="63">
        <v>44599</v>
      </c>
      <c r="D163" t="s">
        <v>93</v>
      </c>
      <c r="E163">
        <v>2840</v>
      </c>
      <c r="F163">
        <v>167</v>
      </c>
      <c r="G163">
        <v>166</v>
      </c>
      <c r="H163">
        <v>1</v>
      </c>
      <c r="I163">
        <v>0</v>
      </c>
      <c r="J163">
        <v>13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2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 s="71" t="s">
        <v>94</v>
      </c>
      <c r="AH163" s="71" t="s">
        <v>199</v>
      </c>
      <c r="AI163" s="71" t="s">
        <v>75</v>
      </c>
      <c r="AJ163" s="71" t="s">
        <v>239</v>
      </c>
    </row>
    <row r="164" spans="1:36" x14ac:dyDescent="0.25">
      <c r="A164" t="s">
        <v>1547</v>
      </c>
      <c r="B164" s="63">
        <v>44593</v>
      </c>
      <c r="C164" s="63">
        <v>44599</v>
      </c>
      <c r="D164" t="s">
        <v>261</v>
      </c>
      <c r="E164">
        <v>2053</v>
      </c>
      <c r="F164">
        <v>11</v>
      </c>
      <c r="G164">
        <v>11</v>
      </c>
      <c r="H164">
        <v>0</v>
      </c>
      <c r="I164">
        <v>0</v>
      </c>
      <c r="J164">
        <v>1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1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 s="71" t="s">
        <v>262</v>
      </c>
      <c r="AH164" s="71" t="s">
        <v>185</v>
      </c>
      <c r="AI164" s="71" t="s">
        <v>206</v>
      </c>
      <c r="AJ164" s="71" t="s">
        <v>207</v>
      </c>
    </row>
    <row r="165" spans="1:36" x14ac:dyDescent="0.25">
      <c r="A165" t="s">
        <v>1547</v>
      </c>
      <c r="B165" s="63">
        <v>44593</v>
      </c>
      <c r="C165" s="63">
        <v>44599</v>
      </c>
      <c r="D165" t="s">
        <v>216</v>
      </c>
      <c r="E165">
        <v>1490</v>
      </c>
      <c r="F165">
        <v>44</v>
      </c>
      <c r="G165">
        <v>44</v>
      </c>
      <c r="H165">
        <v>0</v>
      </c>
      <c r="I165">
        <v>0</v>
      </c>
      <c r="J165">
        <v>13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2</v>
      </c>
      <c r="U165">
        <v>1</v>
      </c>
      <c r="V165">
        <v>1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 s="71" t="s">
        <v>217</v>
      </c>
      <c r="AH165" s="71" t="s">
        <v>185</v>
      </c>
      <c r="AI165" s="71" t="s">
        <v>191</v>
      </c>
      <c r="AJ165" s="71" t="s">
        <v>192</v>
      </c>
    </row>
    <row r="166" spans="1:36" x14ac:dyDescent="0.25">
      <c r="A166" t="s">
        <v>1547</v>
      </c>
      <c r="B166" s="63">
        <v>44593</v>
      </c>
      <c r="C166" s="63">
        <v>44599</v>
      </c>
      <c r="D166" t="s">
        <v>302</v>
      </c>
      <c r="E166">
        <v>8945</v>
      </c>
      <c r="F166">
        <v>274</v>
      </c>
      <c r="G166">
        <v>274</v>
      </c>
      <c r="H166">
        <v>0</v>
      </c>
      <c r="I166">
        <v>0</v>
      </c>
      <c r="J166">
        <v>45</v>
      </c>
      <c r="K166">
        <v>4</v>
      </c>
      <c r="L166">
        <v>3</v>
      </c>
      <c r="M166">
        <v>3</v>
      </c>
      <c r="N166">
        <v>1</v>
      </c>
      <c r="O166">
        <v>4</v>
      </c>
      <c r="P166">
        <v>1</v>
      </c>
      <c r="Q166">
        <v>3</v>
      </c>
      <c r="R166">
        <v>2</v>
      </c>
      <c r="S166">
        <v>4</v>
      </c>
      <c r="T166">
        <v>7</v>
      </c>
      <c r="U166">
        <v>2</v>
      </c>
      <c r="V166">
        <v>2</v>
      </c>
      <c r="W166">
        <v>0</v>
      </c>
      <c r="X166">
        <v>2</v>
      </c>
      <c r="Y166">
        <v>0</v>
      </c>
      <c r="Z166">
        <v>3</v>
      </c>
      <c r="AA166">
        <v>3</v>
      </c>
      <c r="AB166">
        <v>2</v>
      </c>
      <c r="AC166">
        <v>2</v>
      </c>
      <c r="AD166">
        <v>2</v>
      </c>
      <c r="AE166">
        <v>1</v>
      </c>
      <c r="AF166">
        <v>1</v>
      </c>
      <c r="AG166" s="71" t="s">
        <v>303</v>
      </c>
      <c r="AH166" s="71" t="s">
        <v>193</v>
      </c>
      <c r="AI166" s="71" t="s">
        <v>218</v>
      </c>
      <c r="AJ166" s="71" t="s">
        <v>219</v>
      </c>
    </row>
    <row r="167" spans="1:36" x14ac:dyDescent="0.25">
      <c r="A167" t="s">
        <v>1547</v>
      </c>
      <c r="B167" s="63">
        <v>44593</v>
      </c>
      <c r="C167" s="63">
        <v>44599</v>
      </c>
      <c r="D167" t="s">
        <v>246</v>
      </c>
      <c r="E167">
        <v>2508</v>
      </c>
      <c r="F167">
        <v>11</v>
      </c>
      <c r="G167">
        <v>11</v>
      </c>
      <c r="H167">
        <v>0</v>
      </c>
      <c r="I167">
        <v>0</v>
      </c>
      <c r="J167">
        <v>5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 s="71" t="s">
        <v>247</v>
      </c>
      <c r="AH167" s="71" t="s">
        <v>185</v>
      </c>
      <c r="AI167" s="71" t="s">
        <v>206</v>
      </c>
      <c r="AJ167" s="71" t="s">
        <v>207</v>
      </c>
    </row>
    <row r="168" spans="1:36" x14ac:dyDescent="0.25">
      <c r="A168" t="s">
        <v>1547</v>
      </c>
      <c r="B168" s="63">
        <v>44593</v>
      </c>
      <c r="C168" s="63">
        <v>44599</v>
      </c>
      <c r="D168" t="s">
        <v>306</v>
      </c>
      <c r="E168">
        <v>3810</v>
      </c>
      <c r="F168">
        <v>9</v>
      </c>
      <c r="G168">
        <v>9</v>
      </c>
      <c r="H168">
        <v>0</v>
      </c>
      <c r="I168">
        <v>0</v>
      </c>
      <c r="J168">
        <v>17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8</v>
      </c>
      <c r="U168">
        <v>0</v>
      </c>
      <c r="V168">
        <v>0</v>
      </c>
      <c r="W168">
        <v>0</v>
      </c>
      <c r="X168">
        <v>2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 s="71" t="s">
        <v>307</v>
      </c>
      <c r="AH168" s="71" t="s">
        <v>193</v>
      </c>
      <c r="AI168" s="71" t="s">
        <v>222</v>
      </c>
      <c r="AJ168" s="71" t="s">
        <v>223</v>
      </c>
    </row>
    <row r="169" spans="1:36" x14ac:dyDescent="0.25">
      <c r="A169" t="s">
        <v>1547</v>
      </c>
      <c r="B169" s="63">
        <v>44593</v>
      </c>
      <c r="C169" s="63">
        <v>44599</v>
      </c>
      <c r="D169" t="s">
        <v>344</v>
      </c>
      <c r="E169">
        <v>9239</v>
      </c>
      <c r="F169">
        <v>251</v>
      </c>
      <c r="G169">
        <v>250</v>
      </c>
      <c r="H169">
        <v>1</v>
      </c>
      <c r="I169">
        <v>0</v>
      </c>
      <c r="J169">
        <v>39</v>
      </c>
      <c r="K169">
        <v>2</v>
      </c>
      <c r="L169">
        <v>2</v>
      </c>
      <c r="M169">
        <v>2</v>
      </c>
      <c r="N169">
        <v>2</v>
      </c>
      <c r="O169">
        <v>2</v>
      </c>
      <c r="P169">
        <v>0</v>
      </c>
      <c r="Q169">
        <v>2</v>
      </c>
      <c r="R169">
        <v>1</v>
      </c>
      <c r="S169">
        <v>2</v>
      </c>
      <c r="T169">
        <v>13</v>
      </c>
      <c r="U169">
        <v>1</v>
      </c>
      <c r="V169">
        <v>1</v>
      </c>
      <c r="W169">
        <v>0</v>
      </c>
      <c r="X169">
        <v>0</v>
      </c>
      <c r="Y169">
        <v>0</v>
      </c>
      <c r="Z169">
        <v>2</v>
      </c>
      <c r="AA169">
        <v>2</v>
      </c>
      <c r="AB169">
        <v>1</v>
      </c>
      <c r="AC169">
        <v>1</v>
      </c>
      <c r="AD169">
        <v>2</v>
      </c>
      <c r="AE169">
        <v>0</v>
      </c>
      <c r="AF169">
        <v>0</v>
      </c>
      <c r="AG169" s="71" t="s">
        <v>345</v>
      </c>
      <c r="AH169" s="71" t="s">
        <v>193</v>
      </c>
      <c r="AI169" s="71" t="s">
        <v>226</v>
      </c>
      <c r="AJ169" s="71" t="s">
        <v>227</v>
      </c>
    </row>
    <row r="170" spans="1:36" x14ac:dyDescent="0.25">
      <c r="A170" t="s">
        <v>1547</v>
      </c>
      <c r="B170" s="63">
        <v>44593</v>
      </c>
      <c r="C170" s="63">
        <v>44599</v>
      </c>
      <c r="D170" t="s">
        <v>292</v>
      </c>
      <c r="E170">
        <v>1746</v>
      </c>
      <c r="F170">
        <v>48</v>
      </c>
      <c r="G170">
        <v>48</v>
      </c>
      <c r="H170">
        <v>0</v>
      </c>
      <c r="I170">
        <v>0</v>
      </c>
      <c r="J170">
        <v>11</v>
      </c>
      <c r="K170">
        <v>6</v>
      </c>
      <c r="L170">
        <v>4</v>
      </c>
      <c r="M170">
        <v>3</v>
      </c>
      <c r="N170">
        <v>4</v>
      </c>
      <c r="O170">
        <v>5</v>
      </c>
      <c r="P170">
        <v>5</v>
      </c>
      <c r="Q170">
        <v>4</v>
      </c>
      <c r="R170">
        <v>6</v>
      </c>
      <c r="S170">
        <v>6</v>
      </c>
      <c r="T170">
        <v>0</v>
      </c>
      <c r="U170">
        <v>0</v>
      </c>
      <c r="V170">
        <v>0</v>
      </c>
      <c r="W170">
        <v>0</v>
      </c>
      <c r="X170">
        <v>1</v>
      </c>
      <c r="Y170">
        <v>0</v>
      </c>
      <c r="Z170">
        <v>2</v>
      </c>
      <c r="AA170">
        <v>4</v>
      </c>
      <c r="AB170">
        <v>4</v>
      </c>
      <c r="AC170">
        <v>4</v>
      </c>
      <c r="AD170">
        <v>4</v>
      </c>
      <c r="AE170">
        <v>1</v>
      </c>
      <c r="AF170">
        <v>0</v>
      </c>
      <c r="AG170" s="71" t="s">
        <v>293</v>
      </c>
      <c r="AH170" s="71" t="s">
        <v>193</v>
      </c>
      <c r="AI170" s="71" t="s">
        <v>214</v>
      </c>
      <c r="AJ170" s="71" t="s">
        <v>215</v>
      </c>
    </row>
    <row r="171" spans="1:36" x14ac:dyDescent="0.25">
      <c r="A171" t="s">
        <v>1547</v>
      </c>
      <c r="B171" s="63">
        <v>44593</v>
      </c>
      <c r="C171" s="63">
        <v>44599</v>
      </c>
      <c r="D171" t="s">
        <v>254</v>
      </c>
      <c r="E171">
        <v>2428</v>
      </c>
      <c r="F171">
        <v>58</v>
      </c>
      <c r="G171">
        <v>58</v>
      </c>
      <c r="H171">
        <v>0</v>
      </c>
      <c r="I171">
        <v>0</v>
      </c>
      <c r="J171">
        <v>8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 s="71" t="s">
        <v>255</v>
      </c>
      <c r="AH171" s="71" t="s">
        <v>185</v>
      </c>
      <c r="AI171" s="71" t="s">
        <v>202</v>
      </c>
      <c r="AJ171" s="71" t="s">
        <v>203</v>
      </c>
    </row>
    <row r="172" spans="1:36" x14ac:dyDescent="0.25">
      <c r="A172" t="s">
        <v>1547</v>
      </c>
      <c r="B172" s="63">
        <v>44593</v>
      </c>
      <c r="C172" s="63">
        <v>44599</v>
      </c>
      <c r="D172" t="s">
        <v>290</v>
      </c>
      <c r="E172">
        <v>2911</v>
      </c>
      <c r="F172">
        <v>111</v>
      </c>
      <c r="G172">
        <v>110</v>
      </c>
      <c r="H172">
        <v>1</v>
      </c>
      <c r="I172">
        <v>0</v>
      </c>
      <c r="J172">
        <v>10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2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 s="71" t="s">
        <v>291</v>
      </c>
      <c r="AH172" s="71" t="s">
        <v>193</v>
      </c>
      <c r="AI172" s="71" t="s">
        <v>214</v>
      </c>
      <c r="AJ172" s="71" t="s">
        <v>215</v>
      </c>
    </row>
    <row r="173" spans="1:36" x14ac:dyDescent="0.25">
      <c r="A173" t="s">
        <v>1547</v>
      </c>
      <c r="B173" s="63">
        <v>44593</v>
      </c>
      <c r="C173" s="63">
        <v>44599</v>
      </c>
      <c r="D173" t="s">
        <v>231</v>
      </c>
      <c r="E173">
        <v>2199</v>
      </c>
      <c r="F173">
        <v>17</v>
      </c>
      <c r="G173">
        <v>17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 s="71" t="s">
        <v>232</v>
      </c>
      <c r="AH173" s="71" t="s">
        <v>185</v>
      </c>
      <c r="AI173" s="71" t="s">
        <v>197</v>
      </c>
      <c r="AJ173" s="71" t="s">
        <v>198</v>
      </c>
    </row>
    <row r="174" spans="1:36" x14ac:dyDescent="0.25">
      <c r="A174" t="s">
        <v>1547</v>
      </c>
      <c r="B174" s="63">
        <v>44593</v>
      </c>
      <c r="C174" s="63">
        <v>44599</v>
      </c>
      <c r="D174" t="s">
        <v>266</v>
      </c>
      <c r="E174">
        <v>5626</v>
      </c>
      <c r="F174">
        <v>32</v>
      </c>
      <c r="G174">
        <v>32</v>
      </c>
      <c r="H174">
        <v>0</v>
      </c>
      <c r="I174">
        <v>0</v>
      </c>
      <c r="J174">
        <v>5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 s="71" t="s">
        <v>267</v>
      </c>
      <c r="AH174" s="71" t="s">
        <v>185</v>
      </c>
      <c r="AI174" s="71" t="s">
        <v>206</v>
      </c>
      <c r="AJ174" s="71" t="s">
        <v>207</v>
      </c>
    </row>
    <row r="175" spans="1:36" x14ac:dyDescent="0.25">
      <c r="A175" t="s">
        <v>1547</v>
      </c>
      <c r="B175" s="63">
        <v>44593</v>
      </c>
      <c r="C175" s="63">
        <v>44599</v>
      </c>
      <c r="D175" t="s">
        <v>338</v>
      </c>
      <c r="E175">
        <v>6457</v>
      </c>
      <c r="F175">
        <v>273</v>
      </c>
      <c r="G175">
        <v>270</v>
      </c>
      <c r="H175">
        <v>3</v>
      </c>
      <c r="I175">
        <v>2</v>
      </c>
      <c r="J175">
        <v>47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6</v>
      </c>
      <c r="U175">
        <v>1</v>
      </c>
      <c r="V175">
        <v>1</v>
      </c>
      <c r="W175">
        <v>0</v>
      </c>
      <c r="X175">
        <v>1</v>
      </c>
      <c r="Y175">
        <v>1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 s="71" t="s">
        <v>339</v>
      </c>
      <c r="AH175" s="71" t="s">
        <v>193</v>
      </c>
      <c r="AI175" s="71" t="s">
        <v>226</v>
      </c>
      <c r="AJ175" s="71" t="s">
        <v>227</v>
      </c>
    </row>
    <row r="176" spans="1:36" x14ac:dyDescent="0.25">
      <c r="A176" t="s">
        <v>1547</v>
      </c>
      <c r="B176" s="63">
        <v>44593</v>
      </c>
      <c r="C176" s="63">
        <v>44599</v>
      </c>
      <c r="D176" t="s">
        <v>326</v>
      </c>
      <c r="E176">
        <v>5822</v>
      </c>
      <c r="F176">
        <v>123</v>
      </c>
      <c r="G176">
        <v>123</v>
      </c>
      <c r="H176">
        <v>0</v>
      </c>
      <c r="I176">
        <v>0</v>
      </c>
      <c r="J176">
        <v>47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6</v>
      </c>
      <c r="U176">
        <v>0</v>
      </c>
      <c r="V176">
        <v>0</v>
      </c>
      <c r="W176">
        <v>0</v>
      </c>
      <c r="X176">
        <v>3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 s="71" t="s">
        <v>327</v>
      </c>
      <c r="AH176" s="71" t="s">
        <v>193</v>
      </c>
      <c r="AI176" s="71" t="s">
        <v>222</v>
      </c>
      <c r="AJ176" s="71" t="s">
        <v>223</v>
      </c>
    </row>
    <row r="177" spans="1:36" x14ac:dyDescent="0.25">
      <c r="A177" t="s">
        <v>1547</v>
      </c>
      <c r="B177" s="63">
        <v>44593</v>
      </c>
      <c r="C177" s="63">
        <v>44599</v>
      </c>
      <c r="D177" t="s">
        <v>340</v>
      </c>
      <c r="E177">
        <v>2579</v>
      </c>
      <c r="F177">
        <v>97</v>
      </c>
      <c r="G177">
        <v>94</v>
      </c>
      <c r="H177">
        <v>3</v>
      </c>
      <c r="I177">
        <v>1</v>
      </c>
      <c r="J177">
        <v>29</v>
      </c>
      <c r="K177">
        <v>4</v>
      </c>
      <c r="L177">
        <v>1</v>
      </c>
      <c r="M177">
        <v>2</v>
      </c>
      <c r="N177">
        <v>2</v>
      </c>
      <c r="O177">
        <v>4</v>
      </c>
      <c r="P177">
        <v>2</v>
      </c>
      <c r="Q177">
        <v>1</v>
      </c>
      <c r="R177">
        <v>3</v>
      </c>
      <c r="S177">
        <v>4</v>
      </c>
      <c r="T177">
        <v>4</v>
      </c>
      <c r="U177">
        <v>2</v>
      </c>
      <c r="V177">
        <v>2</v>
      </c>
      <c r="W177">
        <v>0</v>
      </c>
      <c r="X177">
        <v>2</v>
      </c>
      <c r="Y177">
        <v>0</v>
      </c>
      <c r="Z177">
        <v>0</v>
      </c>
      <c r="AA177">
        <v>4</v>
      </c>
      <c r="AB177">
        <v>4</v>
      </c>
      <c r="AC177">
        <v>4</v>
      </c>
      <c r="AD177">
        <v>4</v>
      </c>
      <c r="AE177">
        <v>0</v>
      </c>
      <c r="AF177">
        <v>1</v>
      </c>
      <c r="AG177" s="71" t="s">
        <v>762</v>
      </c>
      <c r="AH177" s="71" t="s">
        <v>193</v>
      </c>
      <c r="AI177" s="71" t="s">
        <v>226</v>
      </c>
      <c r="AJ177" s="71" t="s">
        <v>227</v>
      </c>
    </row>
    <row r="178" spans="1:36" x14ac:dyDescent="0.25">
      <c r="A178" t="s">
        <v>1547</v>
      </c>
      <c r="B178" s="63">
        <v>44593</v>
      </c>
      <c r="C178" s="63">
        <v>44599</v>
      </c>
      <c r="D178" t="s">
        <v>263</v>
      </c>
      <c r="E178">
        <v>2819</v>
      </c>
      <c r="F178">
        <v>38</v>
      </c>
      <c r="G178">
        <v>36</v>
      </c>
      <c r="H178">
        <v>2</v>
      </c>
      <c r="I178">
        <v>1</v>
      </c>
      <c r="J178">
        <v>30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 s="71" t="s">
        <v>264</v>
      </c>
      <c r="AH178" s="71" t="s">
        <v>185</v>
      </c>
      <c r="AI178" s="71" t="s">
        <v>206</v>
      </c>
      <c r="AJ178" s="71" t="s">
        <v>207</v>
      </c>
    </row>
    <row r="179" spans="1:36" x14ac:dyDescent="0.25">
      <c r="A179" t="s">
        <v>1547</v>
      </c>
      <c r="B179" s="63">
        <v>44593</v>
      </c>
      <c r="C179" s="63">
        <v>44599</v>
      </c>
      <c r="D179" t="s">
        <v>212</v>
      </c>
      <c r="E179">
        <v>3019</v>
      </c>
      <c r="F179">
        <v>39</v>
      </c>
      <c r="G179">
        <v>39</v>
      </c>
      <c r="H179">
        <v>0</v>
      </c>
      <c r="I179">
        <v>0</v>
      </c>
      <c r="J179">
        <v>10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 s="71" t="s">
        <v>213</v>
      </c>
      <c r="AH179" s="71" t="s">
        <v>185</v>
      </c>
      <c r="AI179" s="71" t="s">
        <v>191</v>
      </c>
      <c r="AJ179" s="71" t="s">
        <v>192</v>
      </c>
    </row>
    <row r="180" spans="1:36" x14ac:dyDescent="0.25">
      <c r="A180" t="s">
        <v>1547</v>
      </c>
      <c r="B180" s="63">
        <v>44593</v>
      </c>
      <c r="C180" s="63">
        <v>44599</v>
      </c>
      <c r="D180" t="s">
        <v>316</v>
      </c>
      <c r="E180">
        <v>3063</v>
      </c>
      <c r="F180">
        <v>38</v>
      </c>
      <c r="G180">
        <v>38</v>
      </c>
      <c r="H180">
        <v>0</v>
      </c>
      <c r="I180">
        <v>0</v>
      </c>
      <c r="J180">
        <v>14</v>
      </c>
      <c r="K180">
        <v>1</v>
      </c>
      <c r="L180">
        <v>0</v>
      </c>
      <c r="M180">
        <v>0</v>
      </c>
      <c r="N180">
        <v>1</v>
      </c>
      <c r="O180">
        <v>0</v>
      </c>
      <c r="P180">
        <v>1</v>
      </c>
      <c r="Q180">
        <v>1</v>
      </c>
      <c r="R180">
        <v>1</v>
      </c>
      <c r="S180">
        <v>1</v>
      </c>
      <c r="T180">
        <v>2</v>
      </c>
      <c r="U180">
        <v>1</v>
      </c>
      <c r="V180">
        <v>1</v>
      </c>
      <c r="W180">
        <v>0</v>
      </c>
      <c r="X180">
        <v>1</v>
      </c>
      <c r="Y180">
        <v>1</v>
      </c>
      <c r="Z180">
        <v>0</v>
      </c>
      <c r="AA180">
        <v>1</v>
      </c>
      <c r="AB180">
        <v>0</v>
      </c>
      <c r="AC180">
        <v>0</v>
      </c>
      <c r="AD180">
        <v>0</v>
      </c>
      <c r="AE180">
        <v>0</v>
      </c>
      <c r="AF180">
        <v>0</v>
      </c>
      <c r="AG180" s="71" t="s">
        <v>317</v>
      </c>
      <c r="AH180" s="71" t="s">
        <v>193</v>
      </c>
      <c r="AI180" s="71" t="s">
        <v>222</v>
      </c>
      <c r="AJ180" s="71" t="s">
        <v>223</v>
      </c>
    </row>
    <row r="181" spans="1:36" x14ac:dyDescent="0.25">
      <c r="A181" t="s">
        <v>1547</v>
      </c>
      <c r="B181" s="63">
        <v>44593</v>
      </c>
      <c r="C181" s="63">
        <v>44599</v>
      </c>
      <c r="D181" t="s">
        <v>228</v>
      </c>
      <c r="E181">
        <v>1819</v>
      </c>
      <c r="F181">
        <v>22</v>
      </c>
      <c r="G181">
        <v>21</v>
      </c>
      <c r="H181">
        <v>1</v>
      </c>
      <c r="I181">
        <v>0</v>
      </c>
      <c r="J181">
        <v>3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 s="71" t="s">
        <v>229</v>
      </c>
      <c r="AH181" s="71" t="s">
        <v>185</v>
      </c>
      <c r="AI181" s="71" t="s">
        <v>191</v>
      </c>
      <c r="AJ181" s="71" t="s">
        <v>192</v>
      </c>
    </row>
    <row r="182" spans="1:36" x14ac:dyDescent="0.25">
      <c r="A182" t="s">
        <v>1547</v>
      </c>
      <c r="B182" s="63">
        <v>44593</v>
      </c>
      <c r="C182" s="63">
        <v>44599</v>
      </c>
      <c r="D182" t="s">
        <v>243</v>
      </c>
      <c r="E182">
        <v>5471</v>
      </c>
      <c r="F182">
        <v>91</v>
      </c>
      <c r="G182">
        <v>89</v>
      </c>
      <c r="H182">
        <v>2</v>
      </c>
      <c r="I182">
        <v>0</v>
      </c>
      <c r="J182">
        <v>8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 s="71" t="s">
        <v>244</v>
      </c>
      <c r="AH182" s="71" t="s">
        <v>185</v>
      </c>
      <c r="AI182" s="71" t="s">
        <v>202</v>
      </c>
      <c r="AJ182" s="71" t="s">
        <v>203</v>
      </c>
    </row>
    <row r="183" spans="1:36" x14ac:dyDescent="0.25">
      <c r="A183" t="s">
        <v>1547</v>
      </c>
      <c r="B183" s="63">
        <v>44593</v>
      </c>
      <c r="C183" s="63">
        <v>44599</v>
      </c>
      <c r="D183" t="s">
        <v>240</v>
      </c>
      <c r="E183">
        <v>5661</v>
      </c>
      <c r="F183">
        <v>4</v>
      </c>
      <c r="G183">
        <v>4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 s="71" t="s">
        <v>241</v>
      </c>
      <c r="AH183" s="71" t="s">
        <v>185</v>
      </c>
      <c r="AI183" s="71" t="s">
        <v>197</v>
      </c>
      <c r="AJ183" s="71" t="s">
        <v>198</v>
      </c>
    </row>
    <row r="184" spans="1:36" x14ac:dyDescent="0.25">
      <c r="A184" t="s">
        <v>1547</v>
      </c>
      <c r="B184" s="63">
        <v>44593</v>
      </c>
      <c r="C184" s="63">
        <v>44599</v>
      </c>
      <c r="D184" t="s">
        <v>234</v>
      </c>
      <c r="E184">
        <v>3420</v>
      </c>
      <c r="F184">
        <v>69</v>
      </c>
      <c r="G184">
        <v>69</v>
      </c>
      <c r="H184">
        <v>0</v>
      </c>
      <c r="I184">
        <v>0</v>
      </c>
      <c r="J184">
        <v>19</v>
      </c>
      <c r="K184">
        <v>1</v>
      </c>
      <c r="L184">
        <v>0</v>
      </c>
      <c r="M184">
        <v>1</v>
      </c>
      <c r="N184">
        <v>0</v>
      </c>
      <c r="O184">
        <v>1</v>
      </c>
      <c r="P184">
        <v>0</v>
      </c>
      <c r="Q184">
        <v>0</v>
      </c>
      <c r="R184">
        <v>1</v>
      </c>
      <c r="S184">
        <v>1</v>
      </c>
      <c r="T184">
        <v>1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1</v>
      </c>
      <c r="AB184">
        <v>1</v>
      </c>
      <c r="AC184">
        <v>1</v>
      </c>
      <c r="AD184">
        <v>1</v>
      </c>
      <c r="AE184">
        <v>0</v>
      </c>
      <c r="AF184">
        <v>0</v>
      </c>
      <c r="AG184" s="71" t="s">
        <v>235</v>
      </c>
      <c r="AH184" s="71" t="s">
        <v>185</v>
      </c>
      <c r="AI184" s="71" t="s">
        <v>197</v>
      </c>
      <c r="AJ184" s="71" t="s">
        <v>198</v>
      </c>
    </row>
    <row r="185" spans="1:36" x14ac:dyDescent="0.25">
      <c r="A185" t="s">
        <v>1547</v>
      </c>
      <c r="B185" s="63">
        <v>44593</v>
      </c>
      <c r="C185" s="63">
        <v>44599</v>
      </c>
      <c r="D185" t="s">
        <v>314</v>
      </c>
      <c r="E185">
        <v>3589</v>
      </c>
      <c r="F185">
        <v>136</v>
      </c>
      <c r="G185">
        <v>135</v>
      </c>
      <c r="H185">
        <v>1</v>
      </c>
      <c r="I185">
        <v>1</v>
      </c>
      <c r="J185">
        <v>15</v>
      </c>
      <c r="K185">
        <v>1</v>
      </c>
      <c r="L185">
        <v>1</v>
      </c>
      <c r="M185">
        <v>1</v>
      </c>
      <c r="N185">
        <v>0</v>
      </c>
      <c r="O185">
        <v>1</v>
      </c>
      <c r="P185">
        <v>1</v>
      </c>
      <c r="Q185">
        <v>0</v>
      </c>
      <c r="R185">
        <v>1</v>
      </c>
      <c r="S185">
        <v>1</v>
      </c>
      <c r="T185">
        <v>2</v>
      </c>
      <c r="U185">
        <v>0</v>
      </c>
      <c r="V185">
        <v>0</v>
      </c>
      <c r="W185">
        <v>0</v>
      </c>
      <c r="X185">
        <v>2</v>
      </c>
      <c r="Y185">
        <v>0</v>
      </c>
      <c r="Z185">
        <v>1</v>
      </c>
      <c r="AA185">
        <v>1</v>
      </c>
      <c r="AB185">
        <v>1</v>
      </c>
      <c r="AC185">
        <v>1</v>
      </c>
      <c r="AD185">
        <v>1</v>
      </c>
      <c r="AE185">
        <v>0</v>
      </c>
      <c r="AF185">
        <v>0</v>
      </c>
      <c r="AG185" s="71" t="s">
        <v>315</v>
      </c>
      <c r="AH185" s="71" t="s">
        <v>193</v>
      </c>
      <c r="AI185" s="71" t="s">
        <v>222</v>
      </c>
      <c r="AJ185" s="71" t="s">
        <v>223</v>
      </c>
    </row>
    <row r="186" spans="1:36" x14ac:dyDescent="0.25">
      <c r="A186" t="s">
        <v>1547</v>
      </c>
      <c r="B186" s="63">
        <v>44593</v>
      </c>
      <c r="C186" s="63">
        <v>44599</v>
      </c>
      <c r="D186" t="s">
        <v>237</v>
      </c>
      <c r="E186">
        <v>1948</v>
      </c>
      <c r="F186">
        <v>40</v>
      </c>
      <c r="G186">
        <v>40</v>
      </c>
      <c r="H186">
        <v>0</v>
      </c>
      <c r="I186">
        <v>0</v>
      </c>
      <c r="J186">
        <v>7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 s="71" t="s">
        <v>238</v>
      </c>
      <c r="AH186" s="71" t="s">
        <v>185</v>
      </c>
      <c r="AI186" s="71" t="s">
        <v>197</v>
      </c>
      <c r="AJ186" s="71" t="s">
        <v>198</v>
      </c>
    </row>
    <row r="187" spans="1:36" x14ac:dyDescent="0.25">
      <c r="A187" t="s">
        <v>1547</v>
      </c>
      <c r="B187" s="63">
        <v>44593</v>
      </c>
      <c r="C187" s="63">
        <v>44599</v>
      </c>
      <c r="D187" t="s">
        <v>298</v>
      </c>
      <c r="E187">
        <v>5664</v>
      </c>
      <c r="F187">
        <v>162</v>
      </c>
      <c r="G187">
        <v>161</v>
      </c>
      <c r="H187">
        <v>1</v>
      </c>
      <c r="I187">
        <v>0</v>
      </c>
      <c r="J187">
        <v>38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3</v>
      </c>
      <c r="U187">
        <v>2</v>
      </c>
      <c r="V187">
        <v>2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 s="71" t="s">
        <v>299</v>
      </c>
      <c r="AH187" s="71" t="s">
        <v>193</v>
      </c>
      <c r="AI187" s="71" t="s">
        <v>218</v>
      </c>
      <c r="AJ187" s="71" t="s">
        <v>219</v>
      </c>
    </row>
    <row r="188" spans="1:36" x14ac:dyDescent="0.25">
      <c r="A188" t="s">
        <v>1547</v>
      </c>
      <c r="B188" s="63">
        <v>44593</v>
      </c>
      <c r="C188" s="63">
        <v>44599</v>
      </c>
      <c r="D188" t="s">
        <v>282</v>
      </c>
      <c r="E188">
        <v>5293</v>
      </c>
      <c r="F188">
        <v>57</v>
      </c>
      <c r="G188">
        <v>57</v>
      </c>
      <c r="H188">
        <v>0</v>
      </c>
      <c r="I188">
        <v>0</v>
      </c>
      <c r="J188">
        <v>20</v>
      </c>
      <c r="K188">
        <v>2</v>
      </c>
      <c r="L188">
        <v>1</v>
      </c>
      <c r="M188">
        <v>1</v>
      </c>
      <c r="N188">
        <v>1</v>
      </c>
      <c r="O188">
        <v>2</v>
      </c>
      <c r="P188">
        <v>1</v>
      </c>
      <c r="Q188">
        <v>1</v>
      </c>
      <c r="R188">
        <v>1</v>
      </c>
      <c r="S188">
        <v>2</v>
      </c>
      <c r="T188">
        <v>3</v>
      </c>
      <c r="U188">
        <v>2</v>
      </c>
      <c r="V188">
        <v>2</v>
      </c>
      <c r="W188">
        <v>0</v>
      </c>
      <c r="X188">
        <v>0</v>
      </c>
      <c r="Y188">
        <v>0</v>
      </c>
      <c r="Z188">
        <v>1</v>
      </c>
      <c r="AA188">
        <v>2</v>
      </c>
      <c r="AB188">
        <v>2</v>
      </c>
      <c r="AC188">
        <v>2</v>
      </c>
      <c r="AD188">
        <v>2</v>
      </c>
      <c r="AE188">
        <v>0</v>
      </c>
      <c r="AF188">
        <v>0</v>
      </c>
      <c r="AG188" s="71" t="s">
        <v>283</v>
      </c>
      <c r="AH188" s="71" t="s">
        <v>193</v>
      </c>
      <c r="AI188" s="71" t="s">
        <v>214</v>
      </c>
      <c r="AJ188" s="71" t="s">
        <v>215</v>
      </c>
    </row>
    <row r="189" spans="1:36" x14ac:dyDescent="0.25">
      <c r="A189" t="s">
        <v>1547</v>
      </c>
      <c r="B189" s="63">
        <v>44593</v>
      </c>
      <c r="C189" s="63">
        <v>44599</v>
      </c>
      <c r="D189" t="s">
        <v>250</v>
      </c>
      <c r="E189">
        <v>2013</v>
      </c>
      <c r="F189">
        <v>29</v>
      </c>
      <c r="G189">
        <v>29</v>
      </c>
      <c r="H189">
        <v>0</v>
      </c>
      <c r="I189">
        <v>0</v>
      </c>
      <c r="J189">
        <v>10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1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 s="71" t="s">
        <v>251</v>
      </c>
      <c r="AH189" s="71" t="s">
        <v>185</v>
      </c>
      <c r="AI189" s="71" t="s">
        <v>202</v>
      </c>
      <c r="AJ189" s="71" t="s">
        <v>203</v>
      </c>
    </row>
    <row r="190" spans="1:36" x14ac:dyDescent="0.25">
      <c r="A190" t="s">
        <v>1547</v>
      </c>
      <c r="B190" s="63">
        <v>44593</v>
      </c>
      <c r="C190" s="63">
        <v>44599</v>
      </c>
      <c r="D190" t="s">
        <v>252</v>
      </c>
      <c r="E190">
        <v>1718</v>
      </c>
      <c r="F190">
        <v>14</v>
      </c>
      <c r="G190">
        <v>13</v>
      </c>
      <c r="H190">
        <v>1</v>
      </c>
      <c r="I190">
        <v>0</v>
      </c>
      <c r="J190">
        <v>2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 s="71" t="s">
        <v>253</v>
      </c>
      <c r="AH190" s="71" t="s">
        <v>185</v>
      </c>
      <c r="AI190" s="71" t="s">
        <v>202</v>
      </c>
      <c r="AJ190" s="71" t="s">
        <v>203</v>
      </c>
    </row>
    <row r="191" spans="1:36" x14ac:dyDescent="0.25">
      <c r="A191" t="s">
        <v>1547</v>
      </c>
      <c r="B191" s="63">
        <v>44593</v>
      </c>
      <c r="C191" s="63">
        <v>44599</v>
      </c>
      <c r="D191" t="s">
        <v>220</v>
      </c>
      <c r="E191">
        <v>1251</v>
      </c>
      <c r="F191">
        <v>28</v>
      </c>
      <c r="G191">
        <v>27</v>
      </c>
      <c r="H191">
        <v>1</v>
      </c>
      <c r="I191">
        <v>1</v>
      </c>
      <c r="J191">
        <v>11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2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 s="71" t="s">
        <v>221</v>
      </c>
      <c r="AH191" s="71" t="s">
        <v>185</v>
      </c>
      <c r="AI191" s="71" t="s">
        <v>191</v>
      </c>
      <c r="AJ191" s="71" t="s">
        <v>192</v>
      </c>
    </row>
    <row r="192" spans="1:36" x14ac:dyDescent="0.25">
      <c r="A192" t="s">
        <v>1547</v>
      </c>
      <c r="B192" s="63">
        <v>44593</v>
      </c>
      <c r="C192" s="63">
        <v>44599</v>
      </c>
      <c r="D192" t="s">
        <v>248</v>
      </c>
      <c r="E192">
        <v>1247</v>
      </c>
      <c r="F192">
        <v>53</v>
      </c>
      <c r="G192">
        <v>53</v>
      </c>
      <c r="H192">
        <v>0</v>
      </c>
      <c r="I192">
        <v>0</v>
      </c>
      <c r="J192">
        <v>5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1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 s="71" t="s">
        <v>249</v>
      </c>
      <c r="AH192" s="71" t="s">
        <v>185</v>
      </c>
      <c r="AI192" s="71" t="s">
        <v>202</v>
      </c>
      <c r="AJ192" s="71" t="s">
        <v>203</v>
      </c>
    </row>
    <row r="193" spans="1:36" x14ac:dyDescent="0.25">
      <c r="A193" t="s">
        <v>1547</v>
      </c>
      <c r="B193" s="63">
        <v>44593</v>
      </c>
      <c r="C193" s="63">
        <v>44599</v>
      </c>
      <c r="D193" t="s">
        <v>259</v>
      </c>
      <c r="E193">
        <v>5904</v>
      </c>
      <c r="F193">
        <v>9</v>
      </c>
      <c r="G193">
        <v>8</v>
      </c>
      <c r="H193">
        <v>1</v>
      </c>
      <c r="I193">
        <v>0</v>
      </c>
      <c r="J193">
        <v>10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 s="71" t="s">
        <v>260</v>
      </c>
      <c r="AH193" s="71" t="s">
        <v>185</v>
      </c>
      <c r="AI193" s="71" t="s">
        <v>206</v>
      </c>
      <c r="AJ193" s="71" t="s">
        <v>207</v>
      </c>
    </row>
    <row r="194" spans="1:36" x14ac:dyDescent="0.25">
      <c r="A194" t="s">
        <v>1547</v>
      </c>
      <c r="B194" s="63">
        <v>44593</v>
      </c>
      <c r="C194" s="63">
        <v>44599</v>
      </c>
      <c r="D194" t="s">
        <v>284</v>
      </c>
      <c r="E194">
        <v>2859</v>
      </c>
      <c r="F194">
        <v>122</v>
      </c>
      <c r="G194">
        <v>122</v>
      </c>
      <c r="H194">
        <v>0</v>
      </c>
      <c r="I194">
        <v>0</v>
      </c>
      <c r="J194">
        <v>16</v>
      </c>
      <c r="K194">
        <v>2</v>
      </c>
      <c r="L194">
        <v>2</v>
      </c>
      <c r="M194">
        <v>2</v>
      </c>
      <c r="N194">
        <v>1</v>
      </c>
      <c r="O194">
        <v>1</v>
      </c>
      <c r="P194">
        <v>1</v>
      </c>
      <c r="Q194">
        <v>1</v>
      </c>
      <c r="R194">
        <v>1</v>
      </c>
      <c r="S194">
        <v>1</v>
      </c>
      <c r="T194">
        <v>1</v>
      </c>
      <c r="U194">
        <v>1</v>
      </c>
      <c r="V194">
        <v>1</v>
      </c>
      <c r="W194">
        <v>0</v>
      </c>
      <c r="X194">
        <v>0</v>
      </c>
      <c r="Y194">
        <v>0</v>
      </c>
      <c r="Z194">
        <v>1</v>
      </c>
      <c r="AA194">
        <v>1</v>
      </c>
      <c r="AB194">
        <v>1</v>
      </c>
      <c r="AC194">
        <v>1</v>
      </c>
      <c r="AD194">
        <v>1</v>
      </c>
      <c r="AE194">
        <v>0</v>
      </c>
      <c r="AF194">
        <v>1</v>
      </c>
      <c r="AG194" s="71" t="s">
        <v>285</v>
      </c>
      <c r="AH194" s="71" t="s">
        <v>193</v>
      </c>
      <c r="AI194" s="71" t="s">
        <v>214</v>
      </c>
      <c r="AJ194" s="71" t="s">
        <v>215</v>
      </c>
    </row>
    <row r="195" spans="1:36" x14ac:dyDescent="0.25">
      <c r="A195" t="s">
        <v>1547</v>
      </c>
      <c r="B195" s="63">
        <v>44593</v>
      </c>
      <c r="C195" s="63">
        <v>44599</v>
      </c>
      <c r="D195" t="s">
        <v>224</v>
      </c>
      <c r="E195">
        <v>2068</v>
      </c>
      <c r="F195">
        <v>54</v>
      </c>
      <c r="G195">
        <v>54</v>
      </c>
      <c r="H195">
        <v>0</v>
      </c>
      <c r="I195">
        <v>0</v>
      </c>
      <c r="J195">
        <v>19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1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 s="71" t="s">
        <v>225</v>
      </c>
      <c r="AH195" s="71" t="s">
        <v>185</v>
      </c>
      <c r="AI195" s="71" t="s">
        <v>191</v>
      </c>
      <c r="AJ195" s="71" t="s">
        <v>192</v>
      </c>
    </row>
    <row r="196" spans="1:36" x14ac:dyDescent="0.25">
      <c r="A196" t="s">
        <v>1547</v>
      </c>
      <c r="B196" s="63">
        <v>44593</v>
      </c>
      <c r="C196" s="63">
        <v>44599</v>
      </c>
      <c r="D196" t="s">
        <v>280</v>
      </c>
      <c r="E196">
        <v>1537</v>
      </c>
      <c r="F196">
        <v>72</v>
      </c>
      <c r="G196">
        <v>71</v>
      </c>
      <c r="H196">
        <v>1</v>
      </c>
      <c r="I196">
        <v>0</v>
      </c>
      <c r="J196">
        <v>8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 s="71" t="s">
        <v>281</v>
      </c>
      <c r="AH196" s="71" t="s">
        <v>185</v>
      </c>
      <c r="AI196" s="71" t="s">
        <v>210</v>
      </c>
      <c r="AJ196" s="71" t="s">
        <v>211</v>
      </c>
    </row>
    <row r="197" spans="1:36" x14ac:dyDescent="0.25">
      <c r="A197" t="s">
        <v>1547</v>
      </c>
      <c r="B197" s="63">
        <v>44593</v>
      </c>
      <c r="C197" s="63">
        <v>44599</v>
      </c>
      <c r="D197" t="s">
        <v>200</v>
      </c>
      <c r="E197">
        <v>1076</v>
      </c>
      <c r="F197">
        <v>30</v>
      </c>
      <c r="G197">
        <v>30</v>
      </c>
      <c r="H197">
        <v>0</v>
      </c>
      <c r="I197">
        <v>0</v>
      </c>
      <c r="J197">
        <v>7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 s="71" t="s">
        <v>201</v>
      </c>
      <c r="AH197" s="71" t="s">
        <v>185</v>
      </c>
      <c r="AI197" s="71" t="s">
        <v>186</v>
      </c>
      <c r="AJ197" s="71" t="s">
        <v>187</v>
      </c>
    </row>
    <row r="198" spans="1:36" x14ac:dyDescent="0.25">
      <c r="A198" t="s">
        <v>1547</v>
      </c>
      <c r="B198" s="63">
        <v>44593</v>
      </c>
      <c r="C198" s="63">
        <v>44599</v>
      </c>
      <c r="D198" t="s">
        <v>358</v>
      </c>
      <c r="E198">
        <v>1236</v>
      </c>
      <c r="F198">
        <v>8</v>
      </c>
      <c r="G198">
        <v>8</v>
      </c>
      <c r="H198">
        <v>0</v>
      </c>
      <c r="I198">
        <v>0</v>
      </c>
      <c r="J198">
        <v>13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 s="71" t="s">
        <v>359</v>
      </c>
      <c r="AH198" s="71" t="s">
        <v>193</v>
      </c>
      <c r="AI198" s="71" t="s">
        <v>226</v>
      </c>
      <c r="AJ198" s="71" t="s">
        <v>227</v>
      </c>
    </row>
    <row r="199" spans="1:36" x14ac:dyDescent="0.25">
      <c r="A199" t="s">
        <v>1547</v>
      </c>
      <c r="B199" s="63">
        <v>44593</v>
      </c>
      <c r="C199" s="63">
        <v>44599</v>
      </c>
      <c r="D199" t="s">
        <v>188</v>
      </c>
      <c r="E199">
        <v>2142</v>
      </c>
      <c r="F199">
        <v>91</v>
      </c>
      <c r="G199">
        <v>90</v>
      </c>
      <c r="H199">
        <v>1</v>
      </c>
      <c r="I199">
        <v>1</v>
      </c>
      <c r="J199">
        <v>11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2</v>
      </c>
      <c r="U199">
        <v>1</v>
      </c>
      <c r="V199">
        <v>1</v>
      </c>
      <c r="W199">
        <v>0</v>
      </c>
      <c r="X199">
        <v>2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G199" s="71" t="s">
        <v>189</v>
      </c>
      <c r="AH199" s="71" t="s">
        <v>185</v>
      </c>
      <c r="AI199" s="71" t="s">
        <v>186</v>
      </c>
      <c r="AJ199" s="71" t="s">
        <v>187</v>
      </c>
    </row>
    <row r="200" spans="1:36" x14ac:dyDescent="0.25">
      <c r="A200" t="s">
        <v>1547</v>
      </c>
      <c r="B200" s="63">
        <v>44593</v>
      </c>
      <c r="C200" s="63">
        <v>44599</v>
      </c>
      <c r="D200" t="s">
        <v>356</v>
      </c>
      <c r="E200">
        <v>4941</v>
      </c>
      <c r="F200">
        <v>130</v>
      </c>
      <c r="G200">
        <v>130</v>
      </c>
      <c r="H200">
        <v>0</v>
      </c>
      <c r="I200">
        <v>0</v>
      </c>
      <c r="J200">
        <v>28</v>
      </c>
      <c r="K200">
        <v>1</v>
      </c>
      <c r="L200">
        <v>1</v>
      </c>
      <c r="M200">
        <v>1</v>
      </c>
      <c r="N200">
        <v>1</v>
      </c>
      <c r="O200">
        <v>1</v>
      </c>
      <c r="P200">
        <v>1</v>
      </c>
      <c r="Q200">
        <v>1</v>
      </c>
      <c r="R200">
        <v>1</v>
      </c>
      <c r="S200">
        <v>1</v>
      </c>
      <c r="T200">
        <v>2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1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 s="71" t="s">
        <v>357</v>
      </c>
      <c r="AH200" s="71" t="s">
        <v>193</v>
      </c>
      <c r="AI200" s="71" t="s">
        <v>226</v>
      </c>
      <c r="AJ200" s="71" t="s">
        <v>227</v>
      </c>
    </row>
    <row r="201" spans="1:36" x14ac:dyDescent="0.25">
      <c r="A201" t="s">
        <v>1547</v>
      </c>
      <c r="B201" s="63">
        <v>44593</v>
      </c>
      <c r="C201" s="63">
        <v>44599</v>
      </c>
      <c r="D201" t="s">
        <v>183</v>
      </c>
      <c r="E201">
        <v>2252</v>
      </c>
      <c r="F201">
        <v>23</v>
      </c>
      <c r="G201">
        <v>23</v>
      </c>
      <c r="H201">
        <v>0</v>
      </c>
      <c r="I201">
        <v>0</v>
      </c>
      <c r="J201">
        <v>9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 s="71" t="s">
        <v>184</v>
      </c>
      <c r="AH201" s="71" t="s">
        <v>185</v>
      </c>
      <c r="AI201" s="71" t="s">
        <v>186</v>
      </c>
      <c r="AJ201" s="71" t="s">
        <v>187</v>
      </c>
    </row>
    <row r="202" spans="1:36" x14ac:dyDescent="0.25">
      <c r="A202" t="s">
        <v>1547</v>
      </c>
      <c r="B202" s="63">
        <v>44593</v>
      </c>
      <c r="C202" s="63">
        <v>44599</v>
      </c>
      <c r="D202" t="s">
        <v>330</v>
      </c>
      <c r="E202">
        <v>975</v>
      </c>
      <c r="F202">
        <v>72</v>
      </c>
      <c r="G202">
        <v>70</v>
      </c>
      <c r="H202">
        <v>2</v>
      </c>
      <c r="I202">
        <v>1</v>
      </c>
      <c r="J202">
        <v>8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1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 s="71" t="s">
        <v>331</v>
      </c>
      <c r="AH202" s="71" t="s">
        <v>193</v>
      </c>
      <c r="AI202" s="71" t="s">
        <v>222</v>
      </c>
      <c r="AJ202" s="71" t="s">
        <v>223</v>
      </c>
    </row>
    <row r="203" spans="1:36" x14ac:dyDescent="0.25">
      <c r="A203" t="s">
        <v>1547</v>
      </c>
      <c r="B203" s="63">
        <v>44593</v>
      </c>
      <c r="C203" s="63">
        <v>44599</v>
      </c>
      <c r="D203" t="s">
        <v>336</v>
      </c>
      <c r="E203">
        <v>4241</v>
      </c>
      <c r="F203">
        <v>96</v>
      </c>
      <c r="G203">
        <v>96</v>
      </c>
      <c r="H203">
        <v>0</v>
      </c>
      <c r="I203">
        <v>0</v>
      </c>
      <c r="J203">
        <v>23</v>
      </c>
      <c r="K203">
        <v>1</v>
      </c>
      <c r="L203">
        <v>1</v>
      </c>
      <c r="M203">
        <v>1</v>
      </c>
      <c r="N203">
        <v>1</v>
      </c>
      <c r="O203">
        <v>1</v>
      </c>
      <c r="P203">
        <v>0</v>
      </c>
      <c r="Q203">
        <v>1</v>
      </c>
      <c r="R203">
        <v>1</v>
      </c>
      <c r="S203">
        <v>1</v>
      </c>
      <c r="T203">
        <v>5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1</v>
      </c>
      <c r="AA203">
        <v>1</v>
      </c>
      <c r="AB203">
        <v>0</v>
      </c>
      <c r="AC203">
        <v>0</v>
      </c>
      <c r="AD203">
        <v>0</v>
      </c>
      <c r="AE203">
        <v>0</v>
      </c>
      <c r="AF203">
        <v>0</v>
      </c>
      <c r="AG203" s="71" t="s">
        <v>337</v>
      </c>
      <c r="AH203" s="71" t="s">
        <v>193</v>
      </c>
      <c r="AI203" s="71" t="s">
        <v>226</v>
      </c>
      <c r="AJ203" s="71" t="s">
        <v>227</v>
      </c>
    </row>
    <row r="204" spans="1:36" x14ac:dyDescent="0.25">
      <c r="A204" t="s">
        <v>1547</v>
      </c>
      <c r="B204" s="63">
        <v>44593</v>
      </c>
      <c r="C204" s="63">
        <v>44599</v>
      </c>
      <c r="D204" t="s">
        <v>334</v>
      </c>
      <c r="E204">
        <v>1531</v>
      </c>
      <c r="F204">
        <v>98</v>
      </c>
      <c r="G204">
        <v>98</v>
      </c>
      <c r="H204">
        <v>0</v>
      </c>
      <c r="I204">
        <v>0</v>
      </c>
      <c r="J204">
        <v>22</v>
      </c>
      <c r="K204">
        <v>3</v>
      </c>
      <c r="L204">
        <v>2</v>
      </c>
      <c r="M204">
        <v>1</v>
      </c>
      <c r="N204">
        <v>1</v>
      </c>
      <c r="O204">
        <v>3</v>
      </c>
      <c r="P204">
        <v>2</v>
      </c>
      <c r="Q204">
        <v>3</v>
      </c>
      <c r="R204">
        <v>3</v>
      </c>
      <c r="S204">
        <v>3</v>
      </c>
      <c r="T204">
        <v>2</v>
      </c>
      <c r="U204">
        <v>2</v>
      </c>
      <c r="V204">
        <v>2</v>
      </c>
      <c r="W204">
        <v>0</v>
      </c>
      <c r="X204">
        <v>2</v>
      </c>
      <c r="Y204">
        <v>0</v>
      </c>
      <c r="Z204">
        <v>1</v>
      </c>
      <c r="AA204">
        <v>3</v>
      </c>
      <c r="AB204">
        <v>3</v>
      </c>
      <c r="AC204">
        <v>3</v>
      </c>
      <c r="AD204">
        <v>3</v>
      </c>
      <c r="AE204">
        <v>0</v>
      </c>
      <c r="AF204">
        <v>0</v>
      </c>
      <c r="AG204" s="71" t="s">
        <v>335</v>
      </c>
      <c r="AH204" s="71" t="s">
        <v>193</v>
      </c>
      <c r="AI204" s="71" t="s">
        <v>226</v>
      </c>
      <c r="AJ204" s="71" t="s">
        <v>227</v>
      </c>
    </row>
    <row r="205" spans="1:36" x14ac:dyDescent="0.25">
      <c r="A205" t="s">
        <v>1547</v>
      </c>
      <c r="B205" s="63">
        <v>44593</v>
      </c>
      <c r="C205" s="63">
        <v>44599</v>
      </c>
      <c r="D205" t="s">
        <v>352</v>
      </c>
      <c r="E205">
        <v>1647</v>
      </c>
      <c r="F205">
        <v>51</v>
      </c>
      <c r="G205">
        <v>51</v>
      </c>
      <c r="H205">
        <v>0</v>
      </c>
      <c r="I205">
        <v>0</v>
      </c>
      <c r="J205">
        <v>8</v>
      </c>
      <c r="K205">
        <v>1</v>
      </c>
      <c r="L205">
        <v>1</v>
      </c>
      <c r="M205">
        <v>1</v>
      </c>
      <c r="N205">
        <v>1</v>
      </c>
      <c r="O205">
        <v>1</v>
      </c>
      <c r="P205">
        <v>1</v>
      </c>
      <c r="Q205">
        <v>0</v>
      </c>
      <c r="R205">
        <v>0</v>
      </c>
      <c r="S205">
        <v>1</v>
      </c>
      <c r="T205">
        <v>1</v>
      </c>
      <c r="U205">
        <v>1</v>
      </c>
      <c r="V205">
        <v>1</v>
      </c>
      <c r="W205">
        <v>0</v>
      </c>
      <c r="X205">
        <v>0</v>
      </c>
      <c r="Y205">
        <v>0</v>
      </c>
      <c r="Z205">
        <v>1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 s="71" t="s">
        <v>353</v>
      </c>
      <c r="AH205" s="71" t="s">
        <v>193</v>
      </c>
      <c r="AI205" s="71" t="s">
        <v>226</v>
      </c>
      <c r="AJ205" s="71" t="s">
        <v>227</v>
      </c>
    </row>
    <row r="206" spans="1:36" x14ac:dyDescent="0.25">
      <c r="A206" t="s">
        <v>1547</v>
      </c>
      <c r="B206" s="63">
        <v>44593</v>
      </c>
      <c r="C206" s="63">
        <v>44599</v>
      </c>
      <c r="D206" t="s">
        <v>195</v>
      </c>
      <c r="E206">
        <v>13011</v>
      </c>
      <c r="F206">
        <v>10</v>
      </c>
      <c r="G206">
        <v>10</v>
      </c>
      <c r="H206">
        <v>0</v>
      </c>
      <c r="I206">
        <v>0</v>
      </c>
      <c r="J206">
        <v>10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 s="71" t="s">
        <v>196</v>
      </c>
      <c r="AH206" s="71" t="s">
        <v>185</v>
      </c>
      <c r="AI206" s="71" t="s">
        <v>186</v>
      </c>
      <c r="AJ206" s="71" t="s">
        <v>187</v>
      </c>
    </row>
    <row r="207" spans="1:36" x14ac:dyDescent="0.25">
      <c r="A207" t="s">
        <v>1547</v>
      </c>
      <c r="B207" s="63">
        <v>44593</v>
      </c>
      <c r="C207" s="63">
        <v>44599</v>
      </c>
      <c r="D207" t="s">
        <v>332</v>
      </c>
      <c r="E207">
        <v>2192</v>
      </c>
      <c r="F207">
        <v>80</v>
      </c>
      <c r="G207">
        <v>79</v>
      </c>
      <c r="H207">
        <v>1</v>
      </c>
      <c r="I207">
        <v>1</v>
      </c>
      <c r="J207">
        <v>25</v>
      </c>
      <c r="K207">
        <v>1</v>
      </c>
      <c r="L207">
        <v>1</v>
      </c>
      <c r="M207">
        <v>1</v>
      </c>
      <c r="N207">
        <v>1</v>
      </c>
      <c r="O207">
        <v>1</v>
      </c>
      <c r="P207">
        <v>1</v>
      </c>
      <c r="Q207">
        <v>1</v>
      </c>
      <c r="R207">
        <v>1</v>
      </c>
      <c r="S207">
        <v>1</v>
      </c>
      <c r="T207">
        <v>6</v>
      </c>
      <c r="U207">
        <v>4</v>
      </c>
      <c r="V207">
        <v>4</v>
      </c>
      <c r="W207">
        <v>0</v>
      </c>
      <c r="X207">
        <v>0</v>
      </c>
      <c r="Y207">
        <v>0</v>
      </c>
      <c r="Z207">
        <v>1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 s="71" t="s">
        <v>333</v>
      </c>
      <c r="AH207" s="71" t="s">
        <v>193</v>
      </c>
      <c r="AI207" s="71" t="s">
        <v>226</v>
      </c>
      <c r="AJ207" s="71" t="s">
        <v>227</v>
      </c>
    </row>
    <row r="208" spans="1:36" x14ac:dyDescent="0.25">
      <c r="A208" t="s">
        <v>1547</v>
      </c>
      <c r="B208" s="63">
        <v>44593</v>
      </c>
      <c r="C208" s="63">
        <v>44599</v>
      </c>
      <c r="D208" t="s">
        <v>204</v>
      </c>
      <c r="E208">
        <v>1646</v>
      </c>
      <c r="F208">
        <v>89</v>
      </c>
      <c r="G208">
        <v>88</v>
      </c>
      <c r="H208">
        <v>1</v>
      </c>
      <c r="I208">
        <v>0</v>
      </c>
      <c r="J208">
        <v>1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 s="71" t="s">
        <v>205</v>
      </c>
      <c r="AH208" s="71" t="s">
        <v>185</v>
      </c>
      <c r="AI208" s="71" t="s">
        <v>191</v>
      </c>
      <c r="AJ208" s="71" t="s">
        <v>192</v>
      </c>
    </row>
    <row r="209" spans="1:36" x14ac:dyDescent="0.25">
      <c r="A209" t="s">
        <v>1547</v>
      </c>
      <c r="B209" s="63">
        <v>44593</v>
      </c>
      <c r="C209" s="63">
        <v>44599</v>
      </c>
      <c r="D209" t="s">
        <v>268</v>
      </c>
      <c r="E209">
        <v>925</v>
      </c>
      <c r="F209">
        <v>6</v>
      </c>
      <c r="G209">
        <v>6</v>
      </c>
      <c r="H209">
        <v>0</v>
      </c>
      <c r="I209">
        <v>0</v>
      </c>
      <c r="J209">
        <v>7</v>
      </c>
      <c r="K209">
        <v>1</v>
      </c>
      <c r="L209">
        <v>1</v>
      </c>
      <c r="M209">
        <v>1</v>
      </c>
      <c r="N209">
        <v>1</v>
      </c>
      <c r="O209">
        <v>1</v>
      </c>
      <c r="P209">
        <v>1</v>
      </c>
      <c r="Q209">
        <v>1</v>
      </c>
      <c r="R209">
        <v>1</v>
      </c>
      <c r="S209">
        <v>1</v>
      </c>
      <c r="T209">
        <v>6</v>
      </c>
      <c r="U209">
        <v>6</v>
      </c>
      <c r="V209">
        <v>6</v>
      </c>
      <c r="W209">
        <v>4</v>
      </c>
      <c r="X209">
        <v>2</v>
      </c>
      <c r="Y209">
        <v>0</v>
      </c>
      <c r="Z209">
        <v>1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 s="71" t="s">
        <v>269</v>
      </c>
      <c r="AH209" s="71" t="s">
        <v>185</v>
      </c>
      <c r="AI209" s="71" t="s">
        <v>206</v>
      </c>
      <c r="AJ209" s="71" t="s">
        <v>207</v>
      </c>
    </row>
    <row r="210" spans="1:36" x14ac:dyDescent="0.25">
      <c r="A210" t="s">
        <v>1547</v>
      </c>
      <c r="B210" s="63">
        <v>44593</v>
      </c>
      <c r="C210" s="63">
        <v>44599</v>
      </c>
      <c r="D210" t="s">
        <v>278</v>
      </c>
      <c r="E210">
        <v>5182</v>
      </c>
      <c r="F210">
        <v>235</v>
      </c>
      <c r="G210">
        <v>232</v>
      </c>
      <c r="H210">
        <v>3</v>
      </c>
      <c r="I210">
        <v>0</v>
      </c>
      <c r="J210">
        <v>33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 s="71" t="s">
        <v>279</v>
      </c>
      <c r="AH210" s="71" t="s">
        <v>185</v>
      </c>
      <c r="AI210" s="71" t="s">
        <v>210</v>
      </c>
      <c r="AJ210" s="71" t="s">
        <v>211</v>
      </c>
    </row>
    <row r="211" spans="1:36" x14ac:dyDescent="0.25">
      <c r="A211" t="s">
        <v>1547</v>
      </c>
      <c r="B211" s="63">
        <v>44593</v>
      </c>
      <c r="C211" s="63">
        <v>44599</v>
      </c>
      <c r="D211" t="s">
        <v>300</v>
      </c>
      <c r="E211">
        <v>5095</v>
      </c>
      <c r="F211">
        <v>39</v>
      </c>
      <c r="G211">
        <v>39</v>
      </c>
      <c r="H211">
        <v>0</v>
      </c>
      <c r="I211">
        <v>0</v>
      </c>
      <c r="J211">
        <v>32</v>
      </c>
      <c r="K211">
        <v>8</v>
      </c>
      <c r="L211">
        <v>7</v>
      </c>
      <c r="M211">
        <v>5</v>
      </c>
      <c r="N211">
        <v>4</v>
      </c>
      <c r="O211">
        <v>5</v>
      </c>
      <c r="P211">
        <v>4</v>
      </c>
      <c r="Q211">
        <v>5</v>
      </c>
      <c r="R211">
        <v>8</v>
      </c>
      <c r="S211">
        <v>8</v>
      </c>
      <c r="T211">
        <v>12</v>
      </c>
      <c r="U211">
        <v>5</v>
      </c>
      <c r="V211">
        <v>4</v>
      </c>
      <c r="W211">
        <v>0</v>
      </c>
      <c r="X211">
        <v>0</v>
      </c>
      <c r="Y211">
        <v>0</v>
      </c>
      <c r="Z211">
        <v>5</v>
      </c>
      <c r="AA211">
        <v>7</v>
      </c>
      <c r="AB211">
        <v>6</v>
      </c>
      <c r="AC211">
        <v>6</v>
      </c>
      <c r="AD211">
        <v>6</v>
      </c>
      <c r="AE211">
        <v>0</v>
      </c>
      <c r="AF211">
        <v>0</v>
      </c>
      <c r="AG211" s="71" t="s">
        <v>301</v>
      </c>
      <c r="AH211" s="71" t="s">
        <v>193</v>
      </c>
      <c r="AI211" s="71" t="s">
        <v>218</v>
      </c>
      <c r="AJ211" s="71" t="s">
        <v>219</v>
      </c>
    </row>
    <row r="212" spans="1:36" x14ac:dyDescent="0.25">
      <c r="A212" t="s">
        <v>1547</v>
      </c>
      <c r="B212" s="63">
        <v>44593</v>
      </c>
      <c r="C212" s="63">
        <v>44599</v>
      </c>
      <c r="D212" t="s">
        <v>208</v>
      </c>
      <c r="E212">
        <v>2940</v>
      </c>
      <c r="F212">
        <v>62</v>
      </c>
      <c r="G212">
        <v>62</v>
      </c>
      <c r="H212">
        <v>0</v>
      </c>
      <c r="I212">
        <v>0</v>
      </c>
      <c r="J212">
        <v>6</v>
      </c>
      <c r="K212">
        <v>6</v>
      </c>
      <c r="L212">
        <v>2</v>
      </c>
      <c r="M212">
        <v>2</v>
      </c>
      <c r="N212">
        <v>4</v>
      </c>
      <c r="O212">
        <v>5</v>
      </c>
      <c r="P212">
        <v>5</v>
      </c>
      <c r="Q212">
        <v>4</v>
      </c>
      <c r="R212">
        <v>3</v>
      </c>
      <c r="S212">
        <v>6</v>
      </c>
      <c r="T212">
        <v>1</v>
      </c>
      <c r="U212">
        <v>1</v>
      </c>
      <c r="V212">
        <v>1</v>
      </c>
      <c r="W212">
        <v>0</v>
      </c>
      <c r="X212">
        <v>0</v>
      </c>
      <c r="Y212">
        <v>0</v>
      </c>
      <c r="Z212">
        <v>1</v>
      </c>
      <c r="AA212">
        <v>6</v>
      </c>
      <c r="AB212">
        <v>5</v>
      </c>
      <c r="AC212">
        <v>6</v>
      </c>
      <c r="AD212">
        <v>6</v>
      </c>
      <c r="AE212">
        <v>1</v>
      </c>
      <c r="AF212">
        <v>0</v>
      </c>
      <c r="AG212" s="71" t="s">
        <v>209</v>
      </c>
      <c r="AH212" s="71" t="s">
        <v>185</v>
      </c>
      <c r="AI212" s="71" t="s">
        <v>191</v>
      </c>
      <c r="AJ212" s="71" t="s">
        <v>192</v>
      </c>
    </row>
    <row r="213" spans="1:36" x14ac:dyDescent="0.25">
      <c r="A213" t="s">
        <v>1547</v>
      </c>
      <c r="B213" s="63">
        <v>44593</v>
      </c>
      <c r="C213" s="63">
        <v>44599</v>
      </c>
      <c r="D213" t="s">
        <v>270</v>
      </c>
      <c r="E213">
        <v>828</v>
      </c>
      <c r="F213">
        <v>14</v>
      </c>
      <c r="G213">
        <v>13</v>
      </c>
      <c r="H213">
        <v>1</v>
      </c>
      <c r="I213">
        <v>1</v>
      </c>
      <c r="J213">
        <v>4</v>
      </c>
      <c r="K213">
        <v>2</v>
      </c>
      <c r="L213">
        <v>2</v>
      </c>
      <c r="M213">
        <v>2</v>
      </c>
      <c r="N213">
        <v>2</v>
      </c>
      <c r="O213">
        <v>2</v>
      </c>
      <c r="P213">
        <v>2</v>
      </c>
      <c r="Q213">
        <v>2</v>
      </c>
      <c r="R213">
        <v>2</v>
      </c>
      <c r="S213">
        <v>2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2</v>
      </c>
      <c r="AA213">
        <v>2</v>
      </c>
      <c r="AB213">
        <v>1</v>
      </c>
      <c r="AC213">
        <v>2</v>
      </c>
      <c r="AD213">
        <v>2</v>
      </c>
      <c r="AE213">
        <v>0</v>
      </c>
      <c r="AF213">
        <v>0</v>
      </c>
      <c r="AG213" s="71" t="s">
        <v>271</v>
      </c>
      <c r="AH213" s="71" t="s">
        <v>185</v>
      </c>
      <c r="AI213" s="71" t="s">
        <v>206</v>
      </c>
      <c r="AJ213" s="71" t="s">
        <v>207</v>
      </c>
    </row>
    <row r="214" spans="1:36" x14ac:dyDescent="0.25">
      <c r="A214" t="s">
        <v>1547</v>
      </c>
      <c r="B214" s="63">
        <v>44593</v>
      </c>
      <c r="C214" s="63">
        <v>44599</v>
      </c>
      <c r="D214" t="s">
        <v>274</v>
      </c>
      <c r="E214">
        <v>3948</v>
      </c>
      <c r="F214">
        <v>104</v>
      </c>
      <c r="G214">
        <v>104</v>
      </c>
      <c r="H214">
        <v>0</v>
      </c>
      <c r="I214">
        <v>0</v>
      </c>
      <c r="J214">
        <v>7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1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 s="71" t="s">
        <v>275</v>
      </c>
      <c r="AH214" s="71" t="s">
        <v>185</v>
      </c>
      <c r="AI214" s="71" t="s">
        <v>206</v>
      </c>
      <c r="AJ214" s="71" t="s">
        <v>207</v>
      </c>
    </row>
    <row r="215" spans="1:36" x14ac:dyDescent="0.25">
      <c r="A215" t="s">
        <v>1547</v>
      </c>
      <c r="B215" s="63">
        <v>44593</v>
      </c>
      <c r="C215" s="63">
        <v>44599</v>
      </c>
      <c r="D215" t="s">
        <v>272</v>
      </c>
      <c r="E215">
        <v>787</v>
      </c>
      <c r="F215">
        <v>17</v>
      </c>
      <c r="G215">
        <v>17</v>
      </c>
      <c r="H215">
        <v>0</v>
      </c>
      <c r="I215">
        <v>0</v>
      </c>
      <c r="J215">
        <v>5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1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 s="71" t="s">
        <v>273</v>
      </c>
      <c r="AH215" s="71" t="s">
        <v>185</v>
      </c>
      <c r="AI215" s="71" t="s">
        <v>206</v>
      </c>
      <c r="AJ215" s="71" t="s">
        <v>207</v>
      </c>
    </row>
    <row r="216" spans="1:36" x14ac:dyDescent="0.25">
      <c r="A216" t="s">
        <v>1547</v>
      </c>
      <c r="B216" s="63">
        <v>44593</v>
      </c>
      <c r="C216" s="63">
        <v>44599</v>
      </c>
      <c r="D216" t="s">
        <v>322</v>
      </c>
      <c r="E216">
        <v>1811</v>
      </c>
      <c r="F216">
        <v>1</v>
      </c>
      <c r="G216">
        <v>1</v>
      </c>
      <c r="H216">
        <v>0</v>
      </c>
      <c r="I216">
        <v>0</v>
      </c>
      <c r="J216">
        <v>9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 s="71" t="s">
        <v>323</v>
      </c>
      <c r="AH216" s="71" t="s">
        <v>193</v>
      </c>
      <c r="AI216" s="71" t="s">
        <v>222</v>
      </c>
      <c r="AJ216" s="71" t="s">
        <v>223</v>
      </c>
    </row>
    <row r="217" spans="1:36" x14ac:dyDescent="0.25">
      <c r="A217" t="s">
        <v>1547</v>
      </c>
      <c r="B217" s="63">
        <v>44593</v>
      </c>
      <c r="C217" s="63">
        <v>44599</v>
      </c>
      <c r="D217" t="s">
        <v>346</v>
      </c>
      <c r="E217">
        <v>1085</v>
      </c>
      <c r="F217">
        <v>32</v>
      </c>
      <c r="G217">
        <v>31</v>
      </c>
      <c r="H217">
        <v>1</v>
      </c>
      <c r="I217">
        <v>1</v>
      </c>
      <c r="J217">
        <v>6</v>
      </c>
      <c r="K217">
        <v>3</v>
      </c>
      <c r="L217">
        <v>2</v>
      </c>
      <c r="M217">
        <v>1</v>
      </c>
      <c r="N217">
        <v>1</v>
      </c>
      <c r="O217">
        <v>3</v>
      </c>
      <c r="P217">
        <v>2</v>
      </c>
      <c r="Q217">
        <v>1</v>
      </c>
      <c r="R217">
        <v>2</v>
      </c>
      <c r="S217">
        <v>3</v>
      </c>
      <c r="T217">
        <v>3</v>
      </c>
      <c r="U217">
        <v>3</v>
      </c>
      <c r="V217">
        <v>2</v>
      </c>
      <c r="W217">
        <v>0</v>
      </c>
      <c r="X217">
        <v>0</v>
      </c>
      <c r="Y217">
        <v>0</v>
      </c>
      <c r="Z217">
        <v>1</v>
      </c>
      <c r="AA217">
        <v>3</v>
      </c>
      <c r="AB217">
        <v>2</v>
      </c>
      <c r="AC217">
        <v>3</v>
      </c>
      <c r="AD217">
        <v>3</v>
      </c>
      <c r="AE217">
        <v>3</v>
      </c>
      <c r="AF217">
        <v>0</v>
      </c>
      <c r="AG217" s="71" t="s">
        <v>347</v>
      </c>
      <c r="AH217" s="71" t="s">
        <v>193</v>
      </c>
      <c r="AI217" s="71" t="s">
        <v>226</v>
      </c>
      <c r="AJ217" s="71" t="s">
        <v>227</v>
      </c>
    </row>
    <row r="218" spans="1:36" x14ac:dyDescent="0.25">
      <c r="A218" t="s">
        <v>1547</v>
      </c>
      <c r="B218" s="63">
        <v>44593</v>
      </c>
      <c r="C218" s="63">
        <v>44599</v>
      </c>
      <c r="D218" t="s">
        <v>288</v>
      </c>
      <c r="E218">
        <v>2434</v>
      </c>
      <c r="F218">
        <v>62</v>
      </c>
      <c r="G218">
        <v>62</v>
      </c>
      <c r="H218">
        <v>0</v>
      </c>
      <c r="I218">
        <v>0</v>
      </c>
      <c r="J218">
        <v>5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 s="71" t="s">
        <v>289</v>
      </c>
      <c r="AH218" s="71" t="s">
        <v>193</v>
      </c>
      <c r="AI218" s="71" t="s">
        <v>214</v>
      </c>
      <c r="AJ218" s="71" t="s">
        <v>215</v>
      </c>
    </row>
    <row r="219" spans="1:36" x14ac:dyDescent="0.25">
      <c r="A219" t="s">
        <v>1547</v>
      </c>
      <c r="B219" s="63">
        <v>44593</v>
      </c>
      <c r="C219" s="63">
        <v>44599</v>
      </c>
      <c r="D219" t="s">
        <v>320</v>
      </c>
      <c r="E219">
        <v>4988</v>
      </c>
      <c r="F219">
        <v>128</v>
      </c>
      <c r="G219">
        <v>122</v>
      </c>
      <c r="H219">
        <v>6</v>
      </c>
      <c r="I219">
        <v>0</v>
      </c>
      <c r="J219">
        <v>25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3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 s="71" t="s">
        <v>321</v>
      </c>
      <c r="AH219" s="71" t="s">
        <v>193</v>
      </c>
      <c r="AI219" s="71" t="s">
        <v>222</v>
      </c>
      <c r="AJ219" s="71" t="s">
        <v>223</v>
      </c>
    </row>
    <row r="220" spans="1:36" x14ac:dyDescent="0.25">
      <c r="A220" t="s">
        <v>1547</v>
      </c>
      <c r="B220" s="63">
        <v>44593</v>
      </c>
      <c r="C220" s="63">
        <v>44599</v>
      </c>
      <c r="D220" t="s">
        <v>276</v>
      </c>
      <c r="E220">
        <v>1444</v>
      </c>
      <c r="F220">
        <v>37</v>
      </c>
      <c r="G220">
        <v>36</v>
      </c>
      <c r="H220">
        <v>1</v>
      </c>
      <c r="I220">
        <v>0</v>
      </c>
      <c r="J220">
        <v>5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 s="71" t="s">
        <v>277</v>
      </c>
      <c r="AH220" s="71" t="s">
        <v>185</v>
      </c>
      <c r="AI220" s="71" t="s">
        <v>210</v>
      </c>
      <c r="AJ220" s="71" t="s">
        <v>211</v>
      </c>
    </row>
    <row r="221" spans="1:36" x14ac:dyDescent="0.25">
      <c r="A221" t="s">
        <v>1547</v>
      </c>
      <c r="B221" s="63">
        <v>44621</v>
      </c>
      <c r="C221" s="63">
        <v>44623</v>
      </c>
      <c r="D221" t="s">
        <v>224</v>
      </c>
      <c r="E221">
        <v>2076</v>
      </c>
      <c r="F221">
        <v>56</v>
      </c>
      <c r="G221">
        <v>56</v>
      </c>
      <c r="H221">
        <v>0</v>
      </c>
      <c r="I221">
        <v>0</v>
      </c>
      <c r="J221">
        <v>21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1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 s="71" t="s">
        <v>225</v>
      </c>
      <c r="AH221" s="71" t="s">
        <v>185</v>
      </c>
      <c r="AI221" s="71" t="s">
        <v>191</v>
      </c>
      <c r="AJ221" s="71" t="s">
        <v>192</v>
      </c>
    </row>
    <row r="222" spans="1:36" x14ac:dyDescent="0.25">
      <c r="A222" t="s">
        <v>1547</v>
      </c>
      <c r="B222" s="63">
        <v>44621</v>
      </c>
      <c r="C222" s="63">
        <v>44623</v>
      </c>
      <c r="D222" t="s">
        <v>268</v>
      </c>
      <c r="E222">
        <v>931</v>
      </c>
      <c r="F222">
        <v>11</v>
      </c>
      <c r="G222">
        <v>11</v>
      </c>
      <c r="H222">
        <v>0</v>
      </c>
      <c r="I222">
        <v>0</v>
      </c>
      <c r="J222">
        <v>7</v>
      </c>
      <c r="K222">
        <v>1</v>
      </c>
      <c r="L222">
        <v>1</v>
      </c>
      <c r="M222">
        <v>1</v>
      </c>
      <c r="N222">
        <v>1</v>
      </c>
      <c r="O222">
        <v>1</v>
      </c>
      <c r="P222">
        <v>1</v>
      </c>
      <c r="Q222">
        <v>1</v>
      </c>
      <c r="R222">
        <v>1</v>
      </c>
      <c r="S222">
        <v>1</v>
      </c>
      <c r="T222">
        <v>6</v>
      </c>
      <c r="U222">
        <v>6</v>
      </c>
      <c r="V222">
        <v>6</v>
      </c>
      <c r="W222">
        <v>4</v>
      </c>
      <c r="X222">
        <v>2</v>
      </c>
      <c r="Y222">
        <v>0</v>
      </c>
      <c r="Z222">
        <v>1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 s="71" t="s">
        <v>269</v>
      </c>
      <c r="AH222" s="71" t="s">
        <v>185</v>
      </c>
      <c r="AI222" s="71" t="s">
        <v>206</v>
      </c>
      <c r="AJ222" s="71" t="s">
        <v>207</v>
      </c>
    </row>
    <row r="223" spans="1:36" x14ac:dyDescent="0.25">
      <c r="A223" t="s">
        <v>1547</v>
      </c>
      <c r="B223" s="63">
        <v>44621</v>
      </c>
      <c r="C223" s="63">
        <v>44623</v>
      </c>
      <c r="D223" t="s">
        <v>87</v>
      </c>
      <c r="E223">
        <v>4101</v>
      </c>
      <c r="F223">
        <v>77</v>
      </c>
      <c r="G223">
        <v>77</v>
      </c>
      <c r="H223">
        <v>0</v>
      </c>
      <c r="I223">
        <v>0</v>
      </c>
      <c r="J223">
        <v>11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2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 s="71" t="s">
        <v>88</v>
      </c>
      <c r="AH223" s="71" t="s">
        <v>199</v>
      </c>
      <c r="AI223" s="71" t="s">
        <v>75</v>
      </c>
      <c r="AJ223" s="71" t="s">
        <v>239</v>
      </c>
    </row>
    <row r="224" spans="1:36" x14ac:dyDescent="0.25">
      <c r="A224" t="s">
        <v>1547</v>
      </c>
      <c r="B224" s="63">
        <v>44621</v>
      </c>
      <c r="C224" s="63">
        <v>44623</v>
      </c>
      <c r="D224" t="s">
        <v>93</v>
      </c>
      <c r="E224">
        <v>2849</v>
      </c>
      <c r="F224">
        <v>191</v>
      </c>
      <c r="G224">
        <v>189</v>
      </c>
      <c r="H224">
        <v>2</v>
      </c>
      <c r="I224">
        <v>0</v>
      </c>
      <c r="J224">
        <v>14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2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 s="71" t="s">
        <v>94</v>
      </c>
      <c r="AH224" s="71" t="s">
        <v>199</v>
      </c>
      <c r="AI224" s="71" t="s">
        <v>75</v>
      </c>
      <c r="AJ224" s="71" t="s">
        <v>239</v>
      </c>
    </row>
    <row r="225" spans="1:36" x14ac:dyDescent="0.25">
      <c r="A225" t="s">
        <v>1547</v>
      </c>
      <c r="B225" s="63">
        <v>44621</v>
      </c>
      <c r="C225" s="63">
        <v>44623</v>
      </c>
      <c r="D225" t="s">
        <v>296</v>
      </c>
      <c r="E225">
        <v>695</v>
      </c>
      <c r="F225">
        <v>7</v>
      </c>
      <c r="G225">
        <v>7</v>
      </c>
      <c r="H225">
        <v>0</v>
      </c>
      <c r="I225">
        <v>0</v>
      </c>
      <c r="J225">
        <v>10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 s="71" t="s">
        <v>297</v>
      </c>
      <c r="AH225" s="71" t="s">
        <v>193</v>
      </c>
      <c r="AI225" s="71" t="s">
        <v>214</v>
      </c>
      <c r="AJ225" s="71" t="s">
        <v>215</v>
      </c>
    </row>
    <row r="226" spans="1:36" x14ac:dyDescent="0.25">
      <c r="A226" t="s">
        <v>1547</v>
      </c>
      <c r="B226" s="63">
        <v>44621</v>
      </c>
      <c r="C226" s="63">
        <v>44623</v>
      </c>
      <c r="D226" t="s">
        <v>342</v>
      </c>
      <c r="E226">
        <v>1217</v>
      </c>
      <c r="F226">
        <v>53</v>
      </c>
      <c r="G226">
        <v>53</v>
      </c>
      <c r="H226">
        <v>0</v>
      </c>
      <c r="I226">
        <v>0</v>
      </c>
      <c r="J226">
        <v>12</v>
      </c>
      <c r="K226">
        <v>7</v>
      </c>
      <c r="L226">
        <v>4</v>
      </c>
      <c r="M226">
        <v>4</v>
      </c>
      <c r="N226">
        <v>3</v>
      </c>
      <c r="O226">
        <v>6</v>
      </c>
      <c r="P226">
        <v>1</v>
      </c>
      <c r="Q226">
        <v>1</v>
      </c>
      <c r="R226">
        <v>5</v>
      </c>
      <c r="S226">
        <v>6</v>
      </c>
      <c r="T226">
        <v>1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2</v>
      </c>
      <c r="AA226">
        <v>6</v>
      </c>
      <c r="AB226">
        <v>6</v>
      </c>
      <c r="AC226">
        <v>4</v>
      </c>
      <c r="AD226">
        <v>6</v>
      </c>
      <c r="AE226">
        <v>1</v>
      </c>
      <c r="AF226">
        <v>1</v>
      </c>
      <c r="AG226" s="71" t="s">
        <v>343</v>
      </c>
      <c r="AH226" s="71" t="s">
        <v>193</v>
      </c>
      <c r="AI226" s="71" t="s">
        <v>226</v>
      </c>
      <c r="AJ226" s="71" t="s">
        <v>227</v>
      </c>
    </row>
    <row r="227" spans="1:36" x14ac:dyDescent="0.25">
      <c r="A227" t="s">
        <v>1547</v>
      </c>
      <c r="B227" s="63">
        <v>44621</v>
      </c>
      <c r="C227" s="63">
        <v>44623</v>
      </c>
      <c r="D227" t="s">
        <v>304</v>
      </c>
      <c r="E227">
        <v>969</v>
      </c>
      <c r="F227">
        <v>22</v>
      </c>
      <c r="G227">
        <v>22</v>
      </c>
      <c r="H227">
        <v>0</v>
      </c>
      <c r="I227">
        <v>0</v>
      </c>
      <c r="J227">
        <v>4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1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 s="71" t="s">
        <v>305</v>
      </c>
      <c r="AH227" s="71" t="s">
        <v>193</v>
      </c>
      <c r="AI227" s="71" t="s">
        <v>222</v>
      </c>
      <c r="AJ227" s="71" t="s">
        <v>223</v>
      </c>
    </row>
    <row r="228" spans="1:36" x14ac:dyDescent="0.25">
      <c r="A228" t="s">
        <v>1547</v>
      </c>
      <c r="B228" s="63">
        <v>44621</v>
      </c>
      <c r="C228" s="63">
        <v>44623</v>
      </c>
      <c r="D228" t="s">
        <v>354</v>
      </c>
      <c r="E228">
        <v>1263</v>
      </c>
      <c r="F228">
        <v>84</v>
      </c>
      <c r="G228">
        <v>82</v>
      </c>
      <c r="H228">
        <v>2</v>
      </c>
      <c r="I228">
        <v>0</v>
      </c>
      <c r="J228">
        <v>15</v>
      </c>
      <c r="K228">
        <v>2</v>
      </c>
      <c r="L228">
        <v>2</v>
      </c>
      <c r="M228">
        <v>2</v>
      </c>
      <c r="N228">
        <v>2</v>
      </c>
      <c r="O228">
        <v>2</v>
      </c>
      <c r="P228">
        <v>2</v>
      </c>
      <c r="Q228">
        <v>1</v>
      </c>
      <c r="R228">
        <v>2</v>
      </c>
      <c r="S228">
        <v>2</v>
      </c>
      <c r="T228">
        <v>4</v>
      </c>
      <c r="U228">
        <v>4</v>
      </c>
      <c r="V228">
        <v>3</v>
      </c>
      <c r="W228">
        <v>0</v>
      </c>
      <c r="X228">
        <v>0</v>
      </c>
      <c r="Y228">
        <v>0</v>
      </c>
      <c r="Z228">
        <v>2</v>
      </c>
      <c r="AA228">
        <v>2</v>
      </c>
      <c r="AB228">
        <v>1</v>
      </c>
      <c r="AC228">
        <v>1</v>
      </c>
      <c r="AD228">
        <v>1</v>
      </c>
      <c r="AE228">
        <v>1</v>
      </c>
      <c r="AF228">
        <v>0</v>
      </c>
      <c r="AG228" s="71" t="s">
        <v>355</v>
      </c>
      <c r="AH228" s="71" t="s">
        <v>193</v>
      </c>
      <c r="AI228" s="71" t="s">
        <v>226</v>
      </c>
      <c r="AJ228" s="71" t="s">
        <v>227</v>
      </c>
    </row>
    <row r="229" spans="1:36" x14ac:dyDescent="0.25">
      <c r="A229" t="s">
        <v>1547</v>
      </c>
      <c r="B229" s="63">
        <v>44621</v>
      </c>
      <c r="C229" s="63">
        <v>44623</v>
      </c>
      <c r="D229" t="s">
        <v>228</v>
      </c>
      <c r="E229">
        <v>1829</v>
      </c>
      <c r="F229">
        <v>23</v>
      </c>
      <c r="G229">
        <v>22</v>
      </c>
      <c r="H229">
        <v>1</v>
      </c>
      <c r="I229">
        <v>0</v>
      </c>
      <c r="J229">
        <v>3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 s="71" t="s">
        <v>229</v>
      </c>
      <c r="AH229" s="71" t="s">
        <v>185</v>
      </c>
      <c r="AI229" s="71" t="s">
        <v>191</v>
      </c>
      <c r="AJ229" s="71" t="s">
        <v>192</v>
      </c>
    </row>
    <row r="230" spans="1:36" x14ac:dyDescent="0.25">
      <c r="A230" t="s">
        <v>1547</v>
      </c>
      <c r="B230" s="63">
        <v>44621</v>
      </c>
      <c r="C230" s="63">
        <v>44623</v>
      </c>
      <c r="D230" t="s">
        <v>280</v>
      </c>
      <c r="E230">
        <v>1545</v>
      </c>
      <c r="F230">
        <v>74</v>
      </c>
      <c r="G230">
        <v>73</v>
      </c>
      <c r="H230">
        <v>1</v>
      </c>
      <c r="I230">
        <v>0</v>
      </c>
      <c r="J230">
        <v>9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1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 s="71" t="s">
        <v>281</v>
      </c>
      <c r="AH230" s="71" t="s">
        <v>185</v>
      </c>
      <c r="AI230" s="71" t="s">
        <v>210</v>
      </c>
      <c r="AJ230" s="71" t="s">
        <v>211</v>
      </c>
    </row>
    <row r="231" spans="1:36" x14ac:dyDescent="0.25">
      <c r="A231" t="s">
        <v>1547</v>
      </c>
      <c r="B231" s="63">
        <v>44621</v>
      </c>
      <c r="C231" s="63">
        <v>44623</v>
      </c>
      <c r="D231" t="s">
        <v>294</v>
      </c>
      <c r="E231">
        <v>2628</v>
      </c>
      <c r="F231">
        <v>94</v>
      </c>
      <c r="G231">
        <v>94</v>
      </c>
      <c r="H231">
        <v>0</v>
      </c>
      <c r="I231">
        <v>0</v>
      </c>
      <c r="J231">
        <v>10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3</v>
      </c>
      <c r="U231">
        <v>0</v>
      </c>
      <c r="V231">
        <v>0</v>
      </c>
      <c r="W231">
        <v>0</v>
      </c>
      <c r="X231">
        <v>1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 s="71" t="s">
        <v>295</v>
      </c>
      <c r="AH231" s="71" t="s">
        <v>193</v>
      </c>
      <c r="AI231" s="71" t="s">
        <v>214</v>
      </c>
      <c r="AJ231" s="71" t="s">
        <v>215</v>
      </c>
    </row>
    <row r="232" spans="1:36" x14ac:dyDescent="0.25">
      <c r="A232" t="s">
        <v>1547</v>
      </c>
      <c r="B232" s="63">
        <v>44621</v>
      </c>
      <c r="C232" s="63">
        <v>44623</v>
      </c>
      <c r="D232" t="s">
        <v>55</v>
      </c>
      <c r="E232">
        <v>2693</v>
      </c>
      <c r="F232">
        <v>80</v>
      </c>
      <c r="G232">
        <v>79</v>
      </c>
      <c r="H232">
        <v>1</v>
      </c>
      <c r="I232">
        <v>0</v>
      </c>
      <c r="J232">
        <v>31</v>
      </c>
      <c r="K232">
        <v>8</v>
      </c>
      <c r="L232">
        <v>8</v>
      </c>
      <c r="M232">
        <v>6</v>
      </c>
      <c r="N232">
        <v>8</v>
      </c>
      <c r="O232">
        <v>8</v>
      </c>
      <c r="P232">
        <v>8</v>
      </c>
      <c r="Q232">
        <v>5</v>
      </c>
      <c r="R232">
        <v>5</v>
      </c>
      <c r="S232">
        <v>8</v>
      </c>
      <c r="T232">
        <v>11</v>
      </c>
      <c r="U232">
        <v>7</v>
      </c>
      <c r="V232">
        <v>7</v>
      </c>
      <c r="W232">
        <v>3</v>
      </c>
      <c r="X232">
        <v>0</v>
      </c>
      <c r="Y232">
        <v>0</v>
      </c>
      <c r="Z232">
        <v>6</v>
      </c>
      <c r="AA232">
        <v>7</v>
      </c>
      <c r="AB232">
        <v>7</v>
      </c>
      <c r="AC232">
        <v>7</v>
      </c>
      <c r="AD232">
        <v>7</v>
      </c>
      <c r="AE232">
        <v>0</v>
      </c>
      <c r="AF232">
        <v>0</v>
      </c>
      <c r="AG232" s="71" t="s">
        <v>56</v>
      </c>
      <c r="AH232" s="71" t="s">
        <v>199</v>
      </c>
      <c r="AI232" s="71" t="s">
        <v>43</v>
      </c>
      <c r="AJ232" s="71" t="s">
        <v>233</v>
      </c>
    </row>
    <row r="233" spans="1:36" x14ac:dyDescent="0.25">
      <c r="A233" t="s">
        <v>1547</v>
      </c>
      <c r="B233" s="63">
        <v>44621</v>
      </c>
      <c r="C233" s="63">
        <v>44623</v>
      </c>
      <c r="D233" t="s">
        <v>111</v>
      </c>
      <c r="E233">
        <v>7135</v>
      </c>
      <c r="F233">
        <v>119</v>
      </c>
      <c r="G233">
        <v>119</v>
      </c>
      <c r="H233">
        <v>0</v>
      </c>
      <c r="I233">
        <v>0</v>
      </c>
      <c r="J233">
        <v>29</v>
      </c>
      <c r="K233">
        <v>4</v>
      </c>
      <c r="L233">
        <v>3</v>
      </c>
      <c r="M233">
        <v>2</v>
      </c>
      <c r="N233">
        <v>2</v>
      </c>
      <c r="O233">
        <v>4</v>
      </c>
      <c r="P233">
        <v>3</v>
      </c>
      <c r="Q233">
        <v>1</v>
      </c>
      <c r="R233">
        <v>4</v>
      </c>
      <c r="S233">
        <v>4</v>
      </c>
      <c r="T233">
        <v>2</v>
      </c>
      <c r="U233">
        <v>0</v>
      </c>
      <c r="V233">
        <v>0</v>
      </c>
      <c r="W233">
        <v>0</v>
      </c>
      <c r="X233">
        <v>3</v>
      </c>
      <c r="Y233">
        <v>0</v>
      </c>
      <c r="Z233">
        <v>2</v>
      </c>
      <c r="AA233">
        <v>4</v>
      </c>
      <c r="AB233">
        <v>3</v>
      </c>
      <c r="AC233">
        <v>3</v>
      </c>
      <c r="AD233">
        <v>3</v>
      </c>
      <c r="AE233">
        <v>0</v>
      </c>
      <c r="AF233">
        <v>0</v>
      </c>
      <c r="AG233" s="71" t="s">
        <v>112</v>
      </c>
      <c r="AH233" s="71" t="s">
        <v>199</v>
      </c>
      <c r="AI233" s="71" t="s">
        <v>109</v>
      </c>
      <c r="AJ233" s="71" t="s">
        <v>245</v>
      </c>
    </row>
    <row r="234" spans="1:36" x14ac:dyDescent="0.25">
      <c r="A234" t="s">
        <v>1547</v>
      </c>
      <c r="B234" s="63">
        <v>44621</v>
      </c>
      <c r="C234" s="63">
        <v>44623</v>
      </c>
      <c r="D234" t="s">
        <v>312</v>
      </c>
      <c r="E234">
        <v>865</v>
      </c>
      <c r="F234">
        <v>60</v>
      </c>
      <c r="G234">
        <v>60</v>
      </c>
      <c r="H234">
        <v>0</v>
      </c>
      <c r="I234">
        <v>0</v>
      </c>
      <c r="J234">
        <v>6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 s="71" t="s">
        <v>313</v>
      </c>
      <c r="AH234" s="71" t="s">
        <v>193</v>
      </c>
      <c r="AI234" s="71" t="s">
        <v>222</v>
      </c>
      <c r="AJ234" s="71" t="s">
        <v>223</v>
      </c>
    </row>
    <row r="235" spans="1:36" x14ac:dyDescent="0.25">
      <c r="A235" t="s">
        <v>1547</v>
      </c>
      <c r="B235" s="63">
        <v>44621</v>
      </c>
      <c r="C235" s="63">
        <v>44623</v>
      </c>
      <c r="D235" t="s">
        <v>57</v>
      </c>
      <c r="E235">
        <v>4012</v>
      </c>
      <c r="F235">
        <v>20</v>
      </c>
      <c r="G235">
        <v>20</v>
      </c>
      <c r="H235">
        <v>0</v>
      </c>
      <c r="I235">
        <v>0</v>
      </c>
      <c r="J235">
        <v>6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 s="71" t="s">
        <v>59</v>
      </c>
      <c r="AH235" s="71" t="s">
        <v>199</v>
      </c>
      <c r="AI235" s="71" t="s">
        <v>58</v>
      </c>
      <c r="AJ235" s="71" t="s">
        <v>236</v>
      </c>
    </row>
    <row r="236" spans="1:36" x14ac:dyDescent="0.25">
      <c r="A236" t="s">
        <v>1547</v>
      </c>
      <c r="B236" s="63">
        <v>44621</v>
      </c>
      <c r="C236" s="63">
        <v>44623</v>
      </c>
      <c r="D236" t="s">
        <v>36</v>
      </c>
      <c r="E236">
        <v>3173</v>
      </c>
      <c r="F236">
        <v>28</v>
      </c>
      <c r="G236">
        <v>28</v>
      </c>
      <c r="H236">
        <v>0</v>
      </c>
      <c r="I236">
        <v>0</v>
      </c>
      <c r="J236">
        <v>18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 s="71" t="s">
        <v>37</v>
      </c>
      <c r="AH236" s="71" t="s">
        <v>199</v>
      </c>
      <c r="AI236" s="71" t="s">
        <v>26</v>
      </c>
      <c r="AJ236" s="71" t="s">
        <v>230</v>
      </c>
    </row>
    <row r="237" spans="1:36" x14ac:dyDescent="0.25">
      <c r="A237" t="s">
        <v>1547</v>
      </c>
      <c r="B237" s="63">
        <v>44621</v>
      </c>
      <c r="C237" s="63">
        <v>44623</v>
      </c>
      <c r="D237" t="s">
        <v>310</v>
      </c>
      <c r="E237">
        <v>1672</v>
      </c>
      <c r="F237">
        <v>30</v>
      </c>
      <c r="G237">
        <v>30</v>
      </c>
      <c r="H237">
        <v>0</v>
      </c>
      <c r="I237">
        <v>0</v>
      </c>
      <c r="J237">
        <v>10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2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 s="71" t="s">
        <v>311</v>
      </c>
      <c r="AH237" s="71" t="s">
        <v>193</v>
      </c>
      <c r="AI237" s="71" t="s">
        <v>222</v>
      </c>
      <c r="AJ237" s="71" t="s">
        <v>223</v>
      </c>
    </row>
    <row r="238" spans="1:36" x14ac:dyDescent="0.25">
      <c r="A238" t="s">
        <v>1547</v>
      </c>
      <c r="B238" s="63">
        <v>44621</v>
      </c>
      <c r="C238" s="63">
        <v>44623</v>
      </c>
      <c r="D238" t="s">
        <v>34</v>
      </c>
      <c r="E238">
        <v>1047</v>
      </c>
      <c r="F238">
        <v>31</v>
      </c>
      <c r="G238">
        <v>30</v>
      </c>
      <c r="H238">
        <v>1</v>
      </c>
      <c r="I238">
        <v>0</v>
      </c>
      <c r="J238">
        <v>8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 s="71" t="s">
        <v>35</v>
      </c>
      <c r="AH238" s="71" t="s">
        <v>199</v>
      </c>
      <c r="AI238" s="71" t="s">
        <v>26</v>
      </c>
      <c r="AJ238" s="71" t="s">
        <v>230</v>
      </c>
    </row>
    <row r="239" spans="1:36" x14ac:dyDescent="0.25">
      <c r="A239" t="s">
        <v>1547</v>
      </c>
      <c r="B239" s="63">
        <v>44621</v>
      </c>
      <c r="C239" s="63">
        <v>44623</v>
      </c>
      <c r="D239" t="s">
        <v>102</v>
      </c>
      <c r="E239">
        <v>2268</v>
      </c>
      <c r="F239">
        <v>80</v>
      </c>
      <c r="G239">
        <v>80</v>
      </c>
      <c r="H239">
        <v>0</v>
      </c>
      <c r="I239">
        <v>0</v>
      </c>
      <c r="J239">
        <v>3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 s="71" t="s">
        <v>103</v>
      </c>
      <c r="AH239" s="71" t="s">
        <v>199</v>
      </c>
      <c r="AI239" s="71" t="s">
        <v>98</v>
      </c>
      <c r="AJ239" s="71" t="s">
        <v>242</v>
      </c>
    </row>
    <row r="240" spans="1:36" x14ac:dyDescent="0.25">
      <c r="A240" t="s">
        <v>1547</v>
      </c>
      <c r="B240" s="63">
        <v>44621</v>
      </c>
      <c r="C240" s="63">
        <v>44623</v>
      </c>
      <c r="D240" t="s">
        <v>38</v>
      </c>
      <c r="E240">
        <v>603</v>
      </c>
      <c r="F240">
        <v>14</v>
      </c>
      <c r="G240">
        <v>14</v>
      </c>
      <c r="H240">
        <v>0</v>
      </c>
      <c r="I240">
        <v>0</v>
      </c>
      <c r="J240">
        <v>5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 s="71" t="s">
        <v>39</v>
      </c>
      <c r="AH240" s="71" t="s">
        <v>199</v>
      </c>
      <c r="AI240" s="71" t="s">
        <v>26</v>
      </c>
      <c r="AJ240" s="71" t="s">
        <v>230</v>
      </c>
    </row>
    <row r="241" spans="1:36" x14ac:dyDescent="0.25">
      <c r="A241" t="s">
        <v>1547</v>
      </c>
      <c r="B241" s="63">
        <v>44621</v>
      </c>
      <c r="C241" s="63">
        <v>44623</v>
      </c>
      <c r="D241" t="s">
        <v>28</v>
      </c>
      <c r="E241">
        <v>3362</v>
      </c>
      <c r="F241">
        <v>44</v>
      </c>
      <c r="G241">
        <v>44</v>
      </c>
      <c r="H241">
        <v>0</v>
      </c>
      <c r="I241">
        <v>0</v>
      </c>
      <c r="J241">
        <v>7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 s="71" t="s">
        <v>29</v>
      </c>
      <c r="AH241" s="71" t="s">
        <v>199</v>
      </c>
      <c r="AI241" s="71" t="s">
        <v>26</v>
      </c>
      <c r="AJ241" s="71" t="s">
        <v>230</v>
      </c>
    </row>
    <row r="242" spans="1:36" x14ac:dyDescent="0.25">
      <c r="A242" t="s">
        <v>1547</v>
      </c>
      <c r="B242" s="63">
        <v>44621</v>
      </c>
      <c r="C242" s="63">
        <v>44623</v>
      </c>
      <c r="D242" t="s">
        <v>91</v>
      </c>
      <c r="E242">
        <v>1664</v>
      </c>
      <c r="F242">
        <v>262</v>
      </c>
      <c r="G242">
        <v>261</v>
      </c>
      <c r="H242">
        <v>1</v>
      </c>
      <c r="I242">
        <v>1</v>
      </c>
      <c r="J242">
        <v>25</v>
      </c>
      <c r="K242">
        <v>11</v>
      </c>
      <c r="L242">
        <v>11</v>
      </c>
      <c r="M242">
        <v>11</v>
      </c>
      <c r="N242">
        <v>11</v>
      </c>
      <c r="O242">
        <v>11</v>
      </c>
      <c r="P242">
        <v>11</v>
      </c>
      <c r="Q242">
        <v>5</v>
      </c>
      <c r="R242">
        <v>8</v>
      </c>
      <c r="S242">
        <v>11</v>
      </c>
      <c r="T242">
        <v>8</v>
      </c>
      <c r="U242">
        <v>8</v>
      </c>
      <c r="V242">
        <v>6</v>
      </c>
      <c r="W242">
        <v>8</v>
      </c>
      <c r="X242">
        <v>3</v>
      </c>
      <c r="Y242">
        <v>0</v>
      </c>
      <c r="Z242">
        <v>11</v>
      </c>
      <c r="AA242">
        <v>10</v>
      </c>
      <c r="AB242">
        <v>7</v>
      </c>
      <c r="AC242">
        <v>6</v>
      </c>
      <c r="AD242">
        <v>7</v>
      </c>
      <c r="AE242">
        <v>4</v>
      </c>
      <c r="AF242">
        <v>0</v>
      </c>
      <c r="AG242" s="71" t="s">
        <v>92</v>
      </c>
      <c r="AH242" s="71" t="s">
        <v>199</v>
      </c>
      <c r="AI242" s="71" t="s">
        <v>75</v>
      </c>
      <c r="AJ242" s="71" t="s">
        <v>239</v>
      </c>
    </row>
    <row r="243" spans="1:36" x14ac:dyDescent="0.25">
      <c r="A243" t="s">
        <v>1547</v>
      </c>
      <c r="B243" s="63">
        <v>44621</v>
      </c>
      <c r="C243" s="63">
        <v>44623</v>
      </c>
      <c r="D243" t="s">
        <v>68</v>
      </c>
      <c r="E243">
        <v>963</v>
      </c>
      <c r="F243">
        <v>16</v>
      </c>
      <c r="G243">
        <v>16</v>
      </c>
      <c r="H243">
        <v>0</v>
      </c>
      <c r="I243">
        <v>0</v>
      </c>
      <c r="J243">
        <v>5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2</v>
      </c>
      <c r="U243">
        <v>0</v>
      </c>
      <c r="V243">
        <v>0</v>
      </c>
      <c r="W243">
        <v>0</v>
      </c>
      <c r="X243">
        <v>1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 s="71" t="s">
        <v>69</v>
      </c>
      <c r="AH243" s="71" t="s">
        <v>199</v>
      </c>
      <c r="AI243" s="71" t="s">
        <v>58</v>
      </c>
      <c r="AJ243" s="71" t="s">
        <v>236</v>
      </c>
    </row>
    <row r="244" spans="1:36" x14ac:dyDescent="0.25">
      <c r="A244" t="s">
        <v>1547</v>
      </c>
      <c r="B244" s="63">
        <v>44621</v>
      </c>
      <c r="C244" s="63">
        <v>44623</v>
      </c>
      <c r="D244" t="s">
        <v>85</v>
      </c>
      <c r="E244">
        <v>2246</v>
      </c>
      <c r="F244">
        <v>134</v>
      </c>
      <c r="G244">
        <v>132</v>
      </c>
      <c r="H244">
        <v>2</v>
      </c>
      <c r="I244">
        <v>1</v>
      </c>
      <c r="J244">
        <v>21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1</v>
      </c>
      <c r="U244">
        <v>0</v>
      </c>
      <c r="V244">
        <v>0</v>
      </c>
      <c r="W244">
        <v>0</v>
      </c>
      <c r="X244">
        <v>1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 s="71" t="s">
        <v>86</v>
      </c>
      <c r="AH244" s="71" t="s">
        <v>199</v>
      </c>
      <c r="AI244" s="71" t="s">
        <v>75</v>
      </c>
      <c r="AJ244" s="71" t="s">
        <v>239</v>
      </c>
    </row>
    <row r="245" spans="1:36" x14ac:dyDescent="0.25">
      <c r="A245" t="s">
        <v>1547</v>
      </c>
      <c r="B245" s="63">
        <v>44621</v>
      </c>
      <c r="C245" s="63">
        <v>44623</v>
      </c>
      <c r="D245" t="s">
        <v>95</v>
      </c>
      <c r="E245">
        <v>587</v>
      </c>
      <c r="F245">
        <v>38</v>
      </c>
      <c r="G245">
        <v>38</v>
      </c>
      <c r="H245">
        <v>0</v>
      </c>
      <c r="I245">
        <v>0</v>
      </c>
      <c r="J245">
        <v>9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4</v>
      </c>
      <c r="U245">
        <v>0</v>
      </c>
      <c r="V245">
        <v>0</v>
      </c>
      <c r="W245">
        <v>0</v>
      </c>
      <c r="X245">
        <v>1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 s="71" t="s">
        <v>96</v>
      </c>
      <c r="AH245" s="71" t="s">
        <v>199</v>
      </c>
      <c r="AI245" s="71" t="s">
        <v>75</v>
      </c>
      <c r="AJ245" s="71" t="s">
        <v>239</v>
      </c>
    </row>
    <row r="246" spans="1:36" x14ac:dyDescent="0.25">
      <c r="A246" t="s">
        <v>1547</v>
      </c>
      <c r="B246" s="63">
        <v>44621</v>
      </c>
      <c r="C246" s="63">
        <v>44623</v>
      </c>
      <c r="D246" t="s">
        <v>25</v>
      </c>
      <c r="E246">
        <v>1909</v>
      </c>
      <c r="F246">
        <v>39</v>
      </c>
      <c r="G246">
        <v>39</v>
      </c>
      <c r="H246">
        <v>0</v>
      </c>
      <c r="I246">
        <v>0</v>
      </c>
      <c r="J246">
        <v>12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4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 s="71" t="s">
        <v>27</v>
      </c>
      <c r="AH246" s="71" t="s">
        <v>199</v>
      </c>
      <c r="AI246" s="71" t="s">
        <v>26</v>
      </c>
      <c r="AJ246" s="71" t="s">
        <v>230</v>
      </c>
    </row>
    <row r="247" spans="1:36" x14ac:dyDescent="0.25">
      <c r="A247" t="s">
        <v>1547</v>
      </c>
      <c r="B247" s="63">
        <v>44621</v>
      </c>
      <c r="C247" s="63">
        <v>44623</v>
      </c>
      <c r="D247" t="s">
        <v>51</v>
      </c>
      <c r="E247">
        <v>1211</v>
      </c>
      <c r="F247">
        <v>29</v>
      </c>
      <c r="G247">
        <v>28</v>
      </c>
      <c r="H247">
        <v>1</v>
      </c>
      <c r="I247">
        <v>0</v>
      </c>
      <c r="J247">
        <v>3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 s="71" t="s">
        <v>52</v>
      </c>
      <c r="AH247" s="71" t="s">
        <v>199</v>
      </c>
      <c r="AI247" s="71" t="s">
        <v>43</v>
      </c>
      <c r="AJ247" s="71" t="s">
        <v>233</v>
      </c>
    </row>
    <row r="248" spans="1:36" x14ac:dyDescent="0.25">
      <c r="A248" t="s">
        <v>1547</v>
      </c>
      <c r="B248" s="63">
        <v>44621</v>
      </c>
      <c r="C248" s="63">
        <v>44623</v>
      </c>
      <c r="D248" t="s">
        <v>272</v>
      </c>
      <c r="E248">
        <v>794</v>
      </c>
      <c r="F248">
        <v>19</v>
      </c>
      <c r="G248">
        <v>19</v>
      </c>
      <c r="H248">
        <v>0</v>
      </c>
      <c r="I248">
        <v>0</v>
      </c>
      <c r="J248">
        <v>6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3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 s="71" t="s">
        <v>273</v>
      </c>
      <c r="AH248" s="71" t="s">
        <v>185</v>
      </c>
      <c r="AI248" s="71" t="s">
        <v>206</v>
      </c>
      <c r="AJ248" s="71" t="s">
        <v>207</v>
      </c>
    </row>
    <row r="249" spans="1:36" x14ac:dyDescent="0.25">
      <c r="A249" t="s">
        <v>1547</v>
      </c>
      <c r="B249" s="63">
        <v>44621</v>
      </c>
      <c r="C249" s="63">
        <v>44623</v>
      </c>
      <c r="D249" t="s">
        <v>195</v>
      </c>
      <c r="E249">
        <v>13081</v>
      </c>
      <c r="F249">
        <v>13</v>
      </c>
      <c r="G249">
        <v>13</v>
      </c>
      <c r="H249">
        <v>0</v>
      </c>
      <c r="I249">
        <v>0</v>
      </c>
      <c r="J249">
        <v>10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 s="71" t="s">
        <v>196</v>
      </c>
      <c r="AH249" s="71" t="s">
        <v>185</v>
      </c>
      <c r="AI249" s="71" t="s">
        <v>186</v>
      </c>
      <c r="AJ249" s="71" t="s">
        <v>187</v>
      </c>
    </row>
    <row r="250" spans="1:36" x14ac:dyDescent="0.25">
      <c r="A250" t="s">
        <v>1547</v>
      </c>
      <c r="B250" s="63">
        <v>44621</v>
      </c>
      <c r="C250" s="63">
        <v>44623</v>
      </c>
      <c r="D250" t="s">
        <v>324</v>
      </c>
      <c r="E250">
        <v>14994</v>
      </c>
      <c r="F250">
        <v>25</v>
      </c>
      <c r="G250">
        <v>25</v>
      </c>
      <c r="H250">
        <v>0</v>
      </c>
      <c r="I250">
        <v>0</v>
      </c>
      <c r="J250">
        <v>12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3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 s="71" t="s">
        <v>737</v>
      </c>
      <c r="AH250" s="71" t="s">
        <v>193</v>
      </c>
      <c r="AI250" s="71" t="s">
        <v>222</v>
      </c>
      <c r="AJ250" s="71" t="s">
        <v>223</v>
      </c>
    </row>
    <row r="251" spans="1:36" x14ac:dyDescent="0.25">
      <c r="A251" t="s">
        <v>1547</v>
      </c>
      <c r="B251" s="63">
        <v>44621</v>
      </c>
      <c r="C251" s="63">
        <v>44623</v>
      </c>
      <c r="D251" t="s">
        <v>200</v>
      </c>
      <c r="E251">
        <v>1085</v>
      </c>
      <c r="F251">
        <v>30</v>
      </c>
      <c r="G251">
        <v>30</v>
      </c>
      <c r="H251">
        <v>0</v>
      </c>
      <c r="I251">
        <v>0</v>
      </c>
      <c r="J251">
        <v>8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 s="71" t="s">
        <v>201</v>
      </c>
      <c r="AH251" s="71" t="s">
        <v>185</v>
      </c>
      <c r="AI251" s="71" t="s">
        <v>186</v>
      </c>
      <c r="AJ251" s="71" t="s">
        <v>187</v>
      </c>
    </row>
    <row r="252" spans="1:36" x14ac:dyDescent="0.25">
      <c r="A252" t="s">
        <v>1547</v>
      </c>
      <c r="B252" s="63">
        <v>44621</v>
      </c>
      <c r="C252" s="63">
        <v>44623</v>
      </c>
      <c r="D252" t="s">
        <v>240</v>
      </c>
      <c r="E252">
        <v>5690</v>
      </c>
      <c r="F252">
        <v>4</v>
      </c>
      <c r="G252">
        <v>4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 s="71" t="s">
        <v>241</v>
      </c>
      <c r="AH252" s="71" t="s">
        <v>185</v>
      </c>
      <c r="AI252" s="71" t="s">
        <v>197</v>
      </c>
      <c r="AJ252" s="71" t="s">
        <v>198</v>
      </c>
    </row>
    <row r="253" spans="1:36" x14ac:dyDescent="0.25">
      <c r="A253" t="s">
        <v>1547</v>
      </c>
      <c r="B253" s="63">
        <v>44621</v>
      </c>
      <c r="C253" s="63">
        <v>44623</v>
      </c>
      <c r="D253" t="s">
        <v>64</v>
      </c>
      <c r="E253">
        <v>2944</v>
      </c>
      <c r="F253">
        <v>32</v>
      </c>
      <c r="G253">
        <v>32</v>
      </c>
      <c r="H253">
        <v>0</v>
      </c>
      <c r="I253">
        <v>0</v>
      </c>
      <c r="J253">
        <v>8</v>
      </c>
      <c r="K253">
        <v>1</v>
      </c>
      <c r="L253">
        <v>1</v>
      </c>
      <c r="M253">
        <v>1</v>
      </c>
      <c r="N253">
        <v>1</v>
      </c>
      <c r="O253">
        <v>1</v>
      </c>
      <c r="P253">
        <v>0</v>
      </c>
      <c r="Q253">
        <v>1</v>
      </c>
      <c r="R253">
        <v>1</v>
      </c>
      <c r="S253">
        <v>1</v>
      </c>
      <c r="T253">
        <v>3</v>
      </c>
      <c r="U253">
        <v>1</v>
      </c>
      <c r="V253">
        <v>1</v>
      </c>
      <c r="W253">
        <v>0</v>
      </c>
      <c r="X253">
        <v>0</v>
      </c>
      <c r="Y253">
        <v>0</v>
      </c>
      <c r="Z253">
        <v>1</v>
      </c>
      <c r="AA253">
        <v>1</v>
      </c>
      <c r="AB253">
        <v>1</v>
      </c>
      <c r="AC253">
        <v>1</v>
      </c>
      <c r="AD253">
        <v>1</v>
      </c>
      <c r="AE253">
        <v>0</v>
      </c>
      <c r="AF253">
        <v>0</v>
      </c>
      <c r="AG253" s="71" t="s">
        <v>65</v>
      </c>
      <c r="AH253" s="71" t="s">
        <v>199</v>
      </c>
      <c r="AI253" s="71" t="s">
        <v>58</v>
      </c>
      <c r="AJ253" s="71" t="s">
        <v>236</v>
      </c>
    </row>
    <row r="254" spans="1:36" x14ac:dyDescent="0.25">
      <c r="A254" t="s">
        <v>1547</v>
      </c>
      <c r="B254" s="63">
        <v>44621</v>
      </c>
      <c r="C254" s="63">
        <v>44623</v>
      </c>
      <c r="D254" t="s">
        <v>81</v>
      </c>
      <c r="E254">
        <v>991</v>
      </c>
      <c r="F254">
        <v>83</v>
      </c>
      <c r="G254">
        <v>83</v>
      </c>
      <c r="H254">
        <v>0</v>
      </c>
      <c r="I254">
        <v>0</v>
      </c>
      <c r="J254">
        <v>7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1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 s="71" t="s">
        <v>82</v>
      </c>
      <c r="AH254" s="71" t="s">
        <v>199</v>
      </c>
      <c r="AI254" s="71" t="s">
        <v>75</v>
      </c>
      <c r="AJ254" s="71" t="s">
        <v>239</v>
      </c>
    </row>
    <row r="255" spans="1:36" x14ac:dyDescent="0.25">
      <c r="A255" t="s">
        <v>1547</v>
      </c>
      <c r="B255" s="63">
        <v>44621</v>
      </c>
      <c r="C255" s="63">
        <v>44623</v>
      </c>
      <c r="D255" t="s">
        <v>30</v>
      </c>
      <c r="E255">
        <v>1397</v>
      </c>
      <c r="F255">
        <v>110</v>
      </c>
      <c r="G255">
        <v>109</v>
      </c>
      <c r="H255">
        <v>1</v>
      </c>
      <c r="I255">
        <v>0</v>
      </c>
      <c r="J255">
        <v>4</v>
      </c>
      <c r="K255">
        <v>2</v>
      </c>
      <c r="L255">
        <v>1</v>
      </c>
      <c r="M255">
        <v>1</v>
      </c>
      <c r="N255">
        <v>1</v>
      </c>
      <c r="O255">
        <v>1</v>
      </c>
      <c r="P255">
        <v>1</v>
      </c>
      <c r="Q255">
        <v>2</v>
      </c>
      <c r="R255">
        <v>2</v>
      </c>
      <c r="S255">
        <v>2</v>
      </c>
      <c r="T255">
        <v>3</v>
      </c>
      <c r="U255">
        <v>3</v>
      </c>
      <c r="V255">
        <v>3</v>
      </c>
      <c r="W255">
        <v>0</v>
      </c>
      <c r="X255">
        <v>0</v>
      </c>
      <c r="Y255">
        <v>0</v>
      </c>
      <c r="Z255">
        <v>1</v>
      </c>
      <c r="AA255">
        <v>2</v>
      </c>
      <c r="AB255">
        <v>2</v>
      </c>
      <c r="AC255">
        <v>2</v>
      </c>
      <c r="AD255">
        <v>2</v>
      </c>
      <c r="AE255">
        <v>0</v>
      </c>
      <c r="AF255">
        <v>0</v>
      </c>
      <c r="AG255" s="71" t="s">
        <v>31</v>
      </c>
      <c r="AH255" s="71" t="s">
        <v>199</v>
      </c>
      <c r="AI255" s="71" t="s">
        <v>26</v>
      </c>
      <c r="AJ255" s="71" t="s">
        <v>230</v>
      </c>
    </row>
    <row r="256" spans="1:36" x14ac:dyDescent="0.25">
      <c r="A256" t="s">
        <v>1547</v>
      </c>
      <c r="B256" s="63">
        <v>44621</v>
      </c>
      <c r="C256" s="63">
        <v>44623</v>
      </c>
      <c r="D256" t="s">
        <v>318</v>
      </c>
      <c r="E256">
        <v>4138</v>
      </c>
      <c r="F256">
        <v>3</v>
      </c>
      <c r="G256">
        <v>3</v>
      </c>
      <c r="H256">
        <v>0</v>
      </c>
      <c r="I256">
        <v>0</v>
      </c>
      <c r="J256">
        <v>6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 s="71" t="s">
        <v>319</v>
      </c>
      <c r="AH256" s="71" t="s">
        <v>193</v>
      </c>
      <c r="AI256" s="71" t="s">
        <v>222</v>
      </c>
      <c r="AJ256" s="71" t="s">
        <v>223</v>
      </c>
    </row>
    <row r="257" spans="1:36" x14ac:dyDescent="0.25">
      <c r="A257" t="s">
        <v>1547</v>
      </c>
      <c r="B257" s="63">
        <v>44621</v>
      </c>
      <c r="C257" s="63">
        <v>44623</v>
      </c>
      <c r="D257" t="s">
        <v>32</v>
      </c>
      <c r="E257">
        <v>1072</v>
      </c>
      <c r="F257">
        <v>49</v>
      </c>
      <c r="G257">
        <v>49</v>
      </c>
      <c r="H257">
        <v>0</v>
      </c>
      <c r="I257">
        <v>0</v>
      </c>
      <c r="J257">
        <v>4</v>
      </c>
      <c r="K257">
        <v>4</v>
      </c>
      <c r="L257">
        <v>4</v>
      </c>
      <c r="M257">
        <v>4</v>
      </c>
      <c r="N257">
        <v>4</v>
      </c>
      <c r="O257">
        <v>4</v>
      </c>
      <c r="P257">
        <v>4</v>
      </c>
      <c r="Q257">
        <v>4</v>
      </c>
      <c r="R257">
        <v>3</v>
      </c>
      <c r="S257">
        <v>4</v>
      </c>
      <c r="T257">
        <v>3</v>
      </c>
      <c r="U257">
        <v>1</v>
      </c>
      <c r="V257">
        <v>1</v>
      </c>
      <c r="W257">
        <v>0</v>
      </c>
      <c r="X257">
        <v>1</v>
      </c>
      <c r="Y257">
        <v>0</v>
      </c>
      <c r="Z257">
        <v>4</v>
      </c>
      <c r="AA257">
        <v>2</v>
      </c>
      <c r="AB257">
        <v>1</v>
      </c>
      <c r="AC257">
        <v>2</v>
      </c>
      <c r="AD257">
        <v>2</v>
      </c>
      <c r="AE257">
        <v>0</v>
      </c>
      <c r="AF257">
        <v>0</v>
      </c>
      <c r="AG257" s="71" t="s">
        <v>33</v>
      </c>
      <c r="AH257" s="71" t="s">
        <v>199</v>
      </c>
      <c r="AI257" s="71" t="s">
        <v>26</v>
      </c>
      <c r="AJ257" s="71" t="s">
        <v>230</v>
      </c>
    </row>
    <row r="258" spans="1:36" x14ac:dyDescent="0.25">
      <c r="A258" t="s">
        <v>1547</v>
      </c>
      <c r="B258" s="63">
        <v>44621</v>
      </c>
      <c r="C258" s="63">
        <v>44623</v>
      </c>
      <c r="D258" t="s">
        <v>270</v>
      </c>
      <c r="E258">
        <v>832</v>
      </c>
      <c r="F258">
        <v>15</v>
      </c>
      <c r="G258">
        <v>14</v>
      </c>
      <c r="H258">
        <v>1</v>
      </c>
      <c r="I258">
        <v>1</v>
      </c>
      <c r="J258">
        <v>4</v>
      </c>
      <c r="K258">
        <v>2</v>
      </c>
      <c r="L258">
        <v>2</v>
      </c>
      <c r="M258">
        <v>2</v>
      </c>
      <c r="N258">
        <v>2</v>
      </c>
      <c r="O258">
        <v>2</v>
      </c>
      <c r="P258">
        <v>2</v>
      </c>
      <c r="Q258">
        <v>2</v>
      </c>
      <c r="R258">
        <v>2</v>
      </c>
      <c r="S258">
        <v>2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2</v>
      </c>
      <c r="AA258">
        <v>2</v>
      </c>
      <c r="AB258">
        <v>1</v>
      </c>
      <c r="AC258">
        <v>2</v>
      </c>
      <c r="AD258">
        <v>2</v>
      </c>
      <c r="AE258">
        <v>0</v>
      </c>
      <c r="AF258">
        <v>0</v>
      </c>
      <c r="AG258" s="71" t="s">
        <v>271</v>
      </c>
      <c r="AH258" s="71" t="s">
        <v>185</v>
      </c>
      <c r="AI258" s="71" t="s">
        <v>206</v>
      </c>
      <c r="AJ258" s="71" t="s">
        <v>207</v>
      </c>
    </row>
    <row r="259" spans="1:36" x14ac:dyDescent="0.25">
      <c r="A259" t="s">
        <v>1547</v>
      </c>
      <c r="B259" s="63">
        <v>44621</v>
      </c>
      <c r="C259" s="63">
        <v>44623</v>
      </c>
      <c r="D259" t="s">
        <v>113</v>
      </c>
      <c r="E259">
        <v>6369</v>
      </c>
      <c r="F259">
        <v>102</v>
      </c>
      <c r="G259">
        <v>102</v>
      </c>
      <c r="H259">
        <v>0</v>
      </c>
      <c r="I259">
        <v>0</v>
      </c>
      <c r="J259">
        <v>39</v>
      </c>
      <c r="K259">
        <v>8</v>
      </c>
      <c r="L259">
        <v>5</v>
      </c>
      <c r="M259">
        <v>7</v>
      </c>
      <c r="N259">
        <v>8</v>
      </c>
      <c r="O259">
        <v>8</v>
      </c>
      <c r="P259">
        <v>8</v>
      </c>
      <c r="Q259">
        <v>8</v>
      </c>
      <c r="R259">
        <v>3</v>
      </c>
      <c r="S259">
        <v>8</v>
      </c>
      <c r="T259">
        <v>4</v>
      </c>
      <c r="U259">
        <v>0</v>
      </c>
      <c r="V259">
        <v>0</v>
      </c>
      <c r="W259">
        <v>0</v>
      </c>
      <c r="X259">
        <v>1</v>
      </c>
      <c r="Y259">
        <v>0</v>
      </c>
      <c r="Z259">
        <v>4</v>
      </c>
      <c r="AA259">
        <v>5</v>
      </c>
      <c r="AB259">
        <v>4</v>
      </c>
      <c r="AC259">
        <v>4</v>
      </c>
      <c r="AD259">
        <v>4</v>
      </c>
      <c r="AE259">
        <v>0</v>
      </c>
      <c r="AF259">
        <v>0</v>
      </c>
      <c r="AG259" s="71" t="s">
        <v>114</v>
      </c>
      <c r="AH259" s="71" t="s">
        <v>199</v>
      </c>
      <c r="AI259" s="71" t="s">
        <v>109</v>
      </c>
      <c r="AJ259" s="71" t="s">
        <v>245</v>
      </c>
    </row>
    <row r="260" spans="1:36" x14ac:dyDescent="0.25">
      <c r="A260" t="s">
        <v>1547</v>
      </c>
      <c r="B260" s="63">
        <v>44621</v>
      </c>
      <c r="C260" s="63">
        <v>44623</v>
      </c>
      <c r="D260" t="s">
        <v>53</v>
      </c>
      <c r="E260">
        <v>4564</v>
      </c>
      <c r="F260">
        <v>100</v>
      </c>
      <c r="G260">
        <v>99</v>
      </c>
      <c r="H260">
        <v>1</v>
      </c>
      <c r="I260">
        <v>0</v>
      </c>
      <c r="J260">
        <v>19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 s="71" t="s">
        <v>54</v>
      </c>
      <c r="AH260" s="71" t="s">
        <v>199</v>
      </c>
      <c r="AI260" s="71" t="s">
        <v>43</v>
      </c>
      <c r="AJ260" s="71" t="s">
        <v>233</v>
      </c>
    </row>
    <row r="261" spans="1:36" x14ac:dyDescent="0.25">
      <c r="A261" t="s">
        <v>1547</v>
      </c>
      <c r="B261" s="63">
        <v>44621</v>
      </c>
      <c r="C261" s="63">
        <v>44623</v>
      </c>
      <c r="D261" t="s">
        <v>66</v>
      </c>
      <c r="E261">
        <v>1836</v>
      </c>
      <c r="F261">
        <v>44</v>
      </c>
      <c r="G261">
        <v>44</v>
      </c>
      <c r="H261">
        <v>0</v>
      </c>
      <c r="I261">
        <v>0</v>
      </c>
      <c r="J261">
        <v>1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 s="71" t="s">
        <v>67</v>
      </c>
      <c r="AH261" s="71" t="s">
        <v>199</v>
      </c>
      <c r="AI261" s="71" t="s">
        <v>58</v>
      </c>
      <c r="AJ261" s="71" t="s">
        <v>236</v>
      </c>
    </row>
    <row r="262" spans="1:36" x14ac:dyDescent="0.25">
      <c r="A262" t="s">
        <v>1547</v>
      </c>
      <c r="B262" s="63">
        <v>44621</v>
      </c>
      <c r="C262" s="63">
        <v>44623</v>
      </c>
      <c r="D262" t="s">
        <v>77</v>
      </c>
      <c r="E262">
        <v>4004</v>
      </c>
      <c r="F262">
        <v>39</v>
      </c>
      <c r="G262">
        <v>37</v>
      </c>
      <c r="H262">
        <v>2</v>
      </c>
      <c r="I262">
        <v>2</v>
      </c>
      <c r="J262">
        <v>33</v>
      </c>
      <c r="K262">
        <v>3</v>
      </c>
      <c r="L262">
        <v>2</v>
      </c>
      <c r="M262">
        <v>3</v>
      </c>
      <c r="N262">
        <v>3</v>
      </c>
      <c r="O262">
        <v>3</v>
      </c>
      <c r="P262">
        <v>3</v>
      </c>
      <c r="Q262">
        <v>2</v>
      </c>
      <c r="R262">
        <v>2</v>
      </c>
      <c r="S262">
        <v>3</v>
      </c>
      <c r="T262">
        <v>4</v>
      </c>
      <c r="U262">
        <v>2</v>
      </c>
      <c r="V262">
        <v>2</v>
      </c>
      <c r="W262">
        <v>0</v>
      </c>
      <c r="X262">
        <v>0</v>
      </c>
      <c r="Y262">
        <v>0</v>
      </c>
      <c r="Z262">
        <v>2</v>
      </c>
      <c r="AA262">
        <v>2</v>
      </c>
      <c r="AB262">
        <v>1</v>
      </c>
      <c r="AC262">
        <v>2</v>
      </c>
      <c r="AD262">
        <v>2</v>
      </c>
      <c r="AE262">
        <v>1</v>
      </c>
      <c r="AF262">
        <v>1</v>
      </c>
      <c r="AG262" s="71" t="s">
        <v>78</v>
      </c>
      <c r="AH262" s="71" t="s">
        <v>199</v>
      </c>
      <c r="AI262" s="71" t="s">
        <v>75</v>
      </c>
      <c r="AJ262" s="71" t="s">
        <v>239</v>
      </c>
    </row>
    <row r="263" spans="1:36" x14ac:dyDescent="0.25">
      <c r="A263" t="s">
        <v>1547</v>
      </c>
      <c r="B263" s="63">
        <v>44621</v>
      </c>
      <c r="C263" s="63">
        <v>44623</v>
      </c>
      <c r="D263" t="s">
        <v>97</v>
      </c>
      <c r="E263">
        <v>5630</v>
      </c>
      <c r="F263">
        <v>136</v>
      </c>
      <c r="G263">
        <v>134</v>
      </c>
      <c r="H263">
        <v>2</v>
      </c>
      <c r="I263">
        <v>1</v>
      </c>
      <c r="J263">
        <v>18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1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 s="71" t="s">
        <v>99</v>
      </c>
      <c r="AH263" s="71" t="s">
        <v>199</v>
      </c>
      <c r="AI263" s="71" t="s">
        <v>98</v>
      </c>
      <c r="AJ263" s="71" t="s">
        <v>242</v>
      </c>
    </row>
    <row r="264" spans="1:36" x14ac:dyDescent="0.25">
      <c r="A264" t="s">
        <v>1547</v>
      </c>
      <c r="B264" s="63">
        <v>44621</v>
      </c>
      <c r="C264" s="63">
        <v>44623</v>
      </c>
      <c r="D264" t="s">
        <v>79</v>
      </c>
      <c r="E264">
        <v>3613</v>
      </c>
      <c r="F264">
        <v>42</v>
      </c>
      <c r="G264">
        <v>41</v>
      </c>
      <c r="H264">
        <v>1</v>
      </c>
      <c r="I264">
        <v>0</v>
      </c>
      <c r="J264">
        <v>20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2</v>
      </c>
      <c r="U264">
        <v>0</v>
      </c>
      <c r="V264">
        <v>0</v>
      </c>
      <c r="W264">
        <v>0</v>
      </c>
      <c r="X264">
        <v>1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 s="71" t="s">
        <v>80</v>
      </c>
      <c r="AH264" s="71" t="s">
        <v>199</v>
      </c>
      <c r="AI264" s="71" t="s">
        <v>75</v>
      </c>
      <c r="AJ264" s="71" t="s">
        <v>239</v>
      </c>
    </row>
    <row r="265" spans="1:36" x14ac:dyDescent="0.25">
      <c r="A265" t="s">
        <v>1547</v>
      </c>
      <c r="B265" s="63">
        <v>44621</v>
      </c>
      <c r="C265" s="63">
        <v>44623</v>
      </c>
      <c r="D265" t="s">
        <v>70</v>
      </c>
      <c r="E265">
        <v>3255</v>
      </c>
      <c r="F265">
        <v>58</v>
      </c>
      <c r="G265">
        <v>55</v>
      </c>
      <c r="H265">
        <v>3</v>
      </c>
      <c r="I265">
        <v>2</v>
      </c>
      <c r="J265">
        <v>10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1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 s="71" t="s">
        <v>71</v>
      </c>
      <c r="AH265" s="71" t="s">
        <v>199</v>
      </c>
      <c r="AI265" s="71" t="s">
        <v>58</v>
      </c>
      <c r="AJ265" s="71" t="s">
        <v>236</v>
      </c>
    </row>
    <row r="266" spans="1:36" x14ac:dyDescent="0.25">
      <c r="A266" t="s">
        <v>1547</v>
      </c>
      <c r="B266" s="63">
        <v>44621</v>
      </c>
      <c r="C266" s="63">
        <v>44623</v>
      </c>
      <c r="D266" t="s">
        <v>100</v>
      </c>
      <c r="E266">
        <v>8029</v>
      </c>
      <c r="F266">
        <v>115</v>
      </c>
      <c r="G266">
        <v>115</v>
      </c>
      <c r="H266">
        <v>0</v>
      </c>
      <c r="I266">
        <v>0</v>
      </c>
      <c r="J266">
        <v>16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1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 s="71" t="s">
        <v>101</v>
      </c>
      <c r="AH266" s="71" t="s">
        <v>199</v>
      </c>
      <c r="AI266" s="71" t="s">
        <v>98</v>
      </c>
      <c r="AJ266" s="71" t="s">
        <v>242</v>
      </c>
    </row>
    <row r="267" spans="1:36" x14ac:dyDescent="0.25">
      <c r="A267" t="s">
        <v>1547</v>
      </c>
      <c r="B267" s="63">
        <v>44621</v>
      </c>
      <c r="C267" s="63">
        <v>44623</v>
      </c>
      <c r="D267" t="s">
        <v>47</v>
      </c>
      <c r="E267">
        <v>1161</v>
      </c>
      <c r="F267">
        <v>33</v>
      </c>
      <c r="G267">
        <v>32</v>
      </c>
      <c r="H267">
        <v>1</v>
      </c>
      <c r="I267">
        <v>0</v>
      </c>
      <c r="J267">
        <v>6</v>
      </c>
      <c r="K267">
        <v>1</v>
      </c>
      <c r="L267">
        <v>0</v>
      </c>
      <c r="M267">
        <v>1</v>
      </c>
      <c r="N267">
        <v>1</v>
      </c>
      <c r="O267">
        <v>1</v>
      </c>
      <c r="P267">
        <v>1</v>
      </c>
      <c r="Q267">
        <v>0</v>
      </c>
      <c r="R267">
        <v>1</v>
      </c>
      <c r="S267">
        <v>1</v>
      </c>
      <c r="T267">
        <v>1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1</v>
      </c>
      <c r="AB267">
        <v>1</v>
      </c>
      <c r="AC267">
        <v>1</v>
      </c>
      <c r="AD267">
        <v>1</v>
      </c>
      <c r="AE267">
        <v>1</v>
      </c>
      <c r="AF267">
        <v>0</v>
      </c>
      <c r="AG267" s="71" t="s">
        <v>48</v>
      </c>
      <c r="AH267" s="71" t="s">
        <v>199</v>
      </c>
      <c r="AI267" s="71" t="s">
        <v>43</v>
      </c>
      <c r="AJ267" s="71" t="s">
        <v>233</v>
      </c>
    </row>
    <row r="268" spans="1:36" x14ac:dyDescent="0.25">
      <c r="A268" t="s">
        <v>1547</v>
      </c>
      <c r="B268" s="63">
        <v>44621</v>
      </c>
      <c r="C268" s="63">
        <v>44623</v>
      </c>
      <c r="D268" t="s">
        <v>60</v>
      </c>
      <c r="E268">
        <v>2264</v>
      </c>
      <c r="F268">
        <v>71</v>
      </c>
      <c r="G268">
        <v>71</v>
      </c>
      <c r="H268">
        <v>0</v>
      </c>
      <c r="I268">
        <v>0</v>
      </c>
      <c r="J268">
        <v>3</v>
      </c>
      <c r="K268">
        <v>3</v>
      </c>
      <c r="L268">
        <v>3</v>
      </c>
      <c r="M268">
        <v>3</v>
      </c>
      <c r="N268">
        <v>3</v>
      </c>
      <c r="O268">
        <v>3</v>
      </c>
      <c r="P268">
        <v>3</v>
      </c>
      <c r="Q268">
        <v>1</v>
      </c>
      <c r="R268">
        <v>2</v>
      </c>
      <c r="S268">
        <v>3</v>
      </c>
      <c r="T268">
        <v>1</v>
      </c>
      <c r="U268">
        <v>1</v>
      </c>
      <c r="V268">
        <v>1</v>
      </c>
      <c r="W268">
        <v>0</v>
      </c>
      <c r="X268">
        <v>1</v>
      </c>
      <c r="Y268">
        <v>0</v>
      </c>
      <c r="Z268">
        <v>3</v>
      </c>
      <c r="AA268">
        <v>2</v>
      </c>
      <c r="AB268">
        <v>2</v>
      </c>
      <c r="AC268">
        <v>2</v>
      </c>
      <c r="AD268">
        <v>2</v>
      </c>
      <c r="AE268">
        <v>2</v>
      </c>
      <c r="AF268">
        <v>0</v>
      </c>
      <c r="AG268" s="71" t="s">
        <v>61</v>
      </c>
      <c r="AH268" s="71" t="s">
        <v>199</v>
      </c>
      <c r="AI268" s="71" t="s">
        <v>58</v>
      </c>
      <c r="AJ268" s="71" t="s">
        <v>236</v>
      </c>
    </row>
    <row r="269" spans="1:36" x14ac:dyDescent="0.25">
      <c r="A269" t="s">
        <v>1547</v>
      </c>
      <c r="B269" s="63">
        <v>44621</v>
      </c>
      <c r="C269" s="63">
        <v>44623</v>
      </c>
      <c r="D269" t="s">
        <v>62</v>
      </c>
      <c r="E269">
        <v>1809</v>
      </c>
      <c r="F269">
        <v>114</v>
      </c>
      <c r="G269">
        <v>111</v>
      </c>
      <c r="H269">
        <v>3</v>
      </c>
      <c r="I269">
        <v>0</v>
      </c>
      <c r="J269">
        <v>6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 s="71" t="s">
        <v>63</v>
      </c>
      <c r="AH269" s="71" t="s">
        <v>199</v>
      </c>
      <c r="AI269" s="71" t="s">
        <v>58</v>
      </c>
      <c r="AJ269" s="71" t="s">
        <v>236</v>
      </c>
    </row>
    <row r="270" spans="1:36" x14ac:dyDescent="0.25">
      <c r="A270" t="s">
        <v>1547</v>
      </c>
      <c r="B270" s="63">
        <v>44621</v>
      </c>
      <c r="C270" s="63">
        <v>44623</v>
      </c>
      <c r="D270" t="s">
        <v>49</v>
      </c>
      <c r="E270">
        <v>1077</v>
      </c>
      <c r="F270">
        <v>29</v>
      </c>
      <c r="G270">
        <v>29</v>
      </c>
      <c r="H270">
        <v>0</v>
      </c>
      <c r="I270">
        <v>0</v>
      </c>
      <c r="J270">
        <v>1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 s="71" t="s">
        <v>50</v>
      </c>
      <c r="AH270" s="71" t="s">
        <v>199</v>
      </c>
      <c r="AI270" s="71" t="s">
        <v>43</v>
      </c>
      <c r="AJ270" s="71" t="s">
        <v>233</v>
      </c>
    </row>
    <row r="271" spans="1:36" x14ac:dyDescent="0.25">
      <c r="A271" t="s">
        <v>1547</v>
      </c>
      <c r="B271" s="63">
        <v>44621</v>
      </c>
      <c r="C271" s="63">
        <v>44623</v>
      </c>
      <c r="D271" t="s">
        <v>108</v>
      </c>
      <c r="E271">
        <v>1125</v>
      </c>
      <c r="F271">
        <v>12</v>
      </c>
      <c r="G271">
        <v>12</v>
      </c>
      <c r="H271">
        <v>0</v>
      </c>
      <c r="I271">
        <v>0</v>
      </c>
      <c r="J271">
        <v>3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 s="71" t="s">
        <v>110</v>
      </c>
      <c r="AH271" s="71" t="s">
        <v>199</v>
      </c>
      <c r="AI271" s="71" t="s">
        <v>109</v>
      </c>
      <c r="AJ271" s="71" t="s">
        <v>245</v>
      </c>
    </row>
    <row r="272" spans="1:36" x14ac:dyDescent="0.25">
      <c r="A272" t="s">
        <v>1547</v>
      </c>
      <c r="B272" s="63">
        <v>44621</v>
      </c>
      <c r="C272" s="63">
        <v>44623</v>
      </c>
      <c r="D272" t="s">
        <v>83</v>
      </c>
      <c r="E272">
        <v>4060</v>
      </c>
      <c r="F272">
        <v>102</v>
      </c>
      <c r="G272">
        <v>101</v>
      </c>
      <c r="H272">
        <v>1</v>
      </c>
      <c r="I272">
        <v>0</v>
      </c>
      <c r="J272">
        <v>14</v>
      </c>
      <c r="K272">
        <v>9</v>
      </c>
      <c r="L272">
        <v>8</v>
      </c>
      <c r="M272">
        <v>4</v>
      </c>
      <c r="N272">
        <v>9</v>
      </c>
      <c r="O272">
        <v>9</v>
      </c>
      <c r="P272">
        <v>6</v>
      </c>
      <c r="Q272">
        <v>6</v>
      </c>
      <c r="R272">
        <v>9</v>
      </c>
      <c r="S272">
        <v>9</v>
      </c>
      <c r="T272">
        <v>5</v>
      </c>
      <c r="U272">
        <v>2</v>
      </c>
      <c r="V272">
        <v>2</v>
      </c>
      <c r="W272">
        <v>0</v>
      </c>
      <c r="X272">
        <v>1</v>
      </c>
      <c r="Y272">
        <v>1</v>
      </c>
      <c r="Z272">
        <v>3</v>
      </c>
      <c r="AA272">
        <v>7</v>
      </c>
      <c r="AB272">
        <v>7</v>
      </c>
      <c r="AC272">
        <v>7</v>
      </c>
      <c r="AD272">
        <v>7</v>
      </c>
      <c r="AE272">
        <v>7</v>
      </c>
      <c r="AF272">
        <v>3</v>
      </c>
      <c r="AG272" s="71" t="s">
        <v>84</v>
      </c>
      <c r="AH272" s="71" t="s">
        <v>199</v>
      </c>
      <c r="AI272" s="71" t="s">
        <v>75</v>
      </c>
      <c r="AJ272" s="71" t="s">
        <v>239</v>
      </c>
    </row>
    <row r="273" spans="1:36" x14ac:dyDescent="0.25">
      <c r="A273" t="s">
        <v>1547</v>
      </c>
      <c r="B273" s="63">
        <v>44621</v>
      </c>
      <c r="C273" s="63">
        <v>44623</v>
      </c>
      <c r="D273" t="s">
        <v>89</v>
      </c>
      <c r="E273">
        <v>1405</v>
      </c>
      <c r="F273">
        <v>30</v>
      </c>
      <c r="G273">
        <v>29</v>
      </c>
      <c r="H273">
        <v>1</v>
      </c>
      <c r="I273">
        <v>1</v>
      </c>
      <c r="J273">
        <v>5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 s="71" t="s">
        <v>90</v>
      </c>
      <c r="AH273" s="71" t="s">
        <v>199</v>
      </c>
      <c r="AI273" s="71" t="s">
        <v>75</v>
      </c>
      <c r="AJ273" s="71" t="s">
        <v>239</v>
      </c>
    </row>
    <row r="274" spans="1:36" x14ac:dyDescent="0.25">
      <c r="A274" t="s">
        <v>1547</v>
      </c>
      <c r="B274" s="63">
        <v>44621</v>
      </c>
      <c r="C274" s="63">
        <v>44623</v>
      </c>
      <c r="D274" t="s">
        <v>45</v>
      </c>
      <c r="E274">
        <v>2132</v>
      </c>
      <c r="F274">
        <v>53</v>
      </c>
      <c r="G274">
        <v>53</v>
      </c>
      <c r="H274">
        <v>0</v>
      </c>
      <c r="I274">
        <v>0</v>
      </c>
      <c r="J274">
        <v>15</v>
      </c>
      <c r="K274">
        <v>4</v>
      </c>
      <c r="L274">
        <v>4</v>
      </c>
      <c r="M274">
        <v>4</v>
      </c>
      <c r="N274">
        <v>4</v>
      </c>
      <c r="O274">
        <v>3</v>
      </c>
      <c r="P274">
        <v>4</v>
      </c>
      <c r="Q274">
        <v>1</v>
      </c>
      <c r="R274">
        <v>4</v>
      </c>
      <c r="S274">
        <v>4</v>
      </c>
      <c r="T274">
        <v>3</v>
      </c>
      <c r="U274">
        <v>3</v>
      </c>
      <c r="V274">
        <v>3</v>
      </c>
      <c r="W274">
        <v>0</v>
      </c>
      <c r="X274">
        <v>0</v>
      </c>
      <c r="Y274">
        <v>0</v>
      </c>
      <c r="Z274">
        <v>3</v>
      </c>
      <c r="AA274">
        <v>3</v>
      </c>
      <c r="AB274">
        <v>2</v>
      </c>
      <c r="AC274">
        <v>2</v>
      </c>
      <c r="AD274">
        <v>3</v>
      </c>
      <c r="AE274">
        <v>0</v>
      </c>
      <c r="AF274">
        <v>0</v>
      </c>
      <c r="AG274" s="71" t="s">
        <v>46</v>
      </c>
      <c r="AH274" s="71" t="s">
        <v>199</v>
      </c>
      <c r="AI274" s="71" t="s">
        <v>43</v>
      </c>
      <c r="AJ274" s="71" t="s">
        <v>233</v>
      </c>
    </row>
    <row r="275" spans="1:36" x14ac:dyDescent="0.25">
      <c r="A275" t="s">
        <v>1547</v>
      </c>
      <c r="B275" s="63">
        <v>44621</v>
      </c>
      <c r="C275" s="63">
        <v>44623</v>
      </c>
      <c r="D275" t="s">
        <v>42</v>
      </c>
      <c r="E275">
        <v>2038</v>
      </c>
      <c r="F275">
        <v>88</v>
      </c>
      <c r="G275">
        <v>88</v>
      </c>
      <c r="H275">
        <v>0</v>
      </c>
      <c r="I275">
        <v>0</v>
      </c>
      <c r="J275">
        <v>2</v>
      </c>
      <c r="K275">
        <v>1</v>
      </c>
      <c r="L275">
        <v>1</v>
      </c>
      <c r="M275">
        <v>1</v>
      </c>
      <c r="N275">
        <v>1</v>
      </c>
      <c r="O275">
        <v>1</v>
      </c>
      <c r="P275">
        <v>1</v>
      </c>
      <c r="Q275">
        <v>1</v>
      </c>
      <c r="R275">
        <v>0</v>
      </c>
      <c r="S275">
        <v>1</v>
      </c>
      <c r="T275">
        <v>1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1</v>
      </c>
      <c r="AA275">
        <v>1</v>
      </c>
      <c r="AB275">
        <v>1</v>
      </c>
      <c r="AC275">
        <v>1</v>
      </c>
      <c r="AD275">
        <v>1</v>
      </c>
      <c r="AE275">
        <v>0</v>
      </c>
      <c r="AF275">
        <v>0</v>
      </c>
      <c r="AG275" s="71" t="s">
        <v>44</v>
      </c>
      <c r="AH275" s="71" t="s">
        <v>199</v>
      </c>
      <c r="AI275" s="71" t="s">
        <v>43</v>
      </c>
      <c r="AJ275" s="71" t="s">
        <v>233</v>
      </c>
    </row>
    <row r="276" spans="1:36" x14ac:dyDescent="0.25">
      <c r="A276" t="s">
        <v>1547</v>
      </c>
      <c r="B276" s="63">
        <v>44621</v>
      </c>
      <c r="C276" s="63">
        <v>44623</v>
      </c>
      <c r="D276" t="s">
        <v>266</v>
      </c>
      <c r="E276">
        <v>5647</v>
      </c>
      <c r="F276">
        <v>37</v>
      </c>
      <c r="G276">
        <v>37</v>
      </c>
      <c r="H276">
        <v>0</v>
      </c>
      <c r="I276">
        <v>0</v>
      </c>
      <c r="J276">
        <v>6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 s="71" t="s">
        <v>267</v>
      </c>
      <c r="AH276" s="71" t="s">
        <v>185</v>
      </c>
      <c r="AI276" s="71" t="s">
        <v>206</v>
      </c>
      <c r="AJ276" s="71" t="s">
        <v>207</v>
      </c>
    </row>
    <row r="277" spans="1:36" x14ac:dyDescent="0.25">
      <c r="A277" t="s">
        <v>1547</v>
      </c>
      <c r="B277" s="63">
        <v>44621</v>
      </c>
      <c r="C277" s="63">
        <v>44623</v>
      </c>
      <c r="D277" t="s">
        <v>290</v>
      </c>
      <c r="E277">
        <v>2925</v>
      </c>
      <c r="F277">
        <v>160</v>
      </c>
      <c r="G277">
        <v>159</v>
      </c>
      <c r="H277">
        <v>1</v>
      </c>
      <c r="I277">
        <v>0</v>
      </c>
      <c r="J277">
        <v>10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2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 s="71" t="s">
        <v>291</v>
      </c>
      <c r="AH277" s="71" t="s">
        <v>193</v>
      </c>
      <c r="AI277" s="71" t="s">
        <v>214</v>
      </c>
      <c r="AJ277" s="71" t="s">
        <v>215</v>
      </c>
    </row>
    <row r="278" spans="1:36" x14ac:dyDescent="0.25">
      <c r="A278" t="s">
        <v>1547</v>
      </c>
      <c r="B278" s="63">
        <v>44621</v>
      </c>
      <c r="C278" s="63">
        <v>44623</v>
      </c>
      <c r="D278" t="s">
        <v>263</v>
      </c>
      <c r="E278">
        <v>2833</v>
      </c>
      <c r="F278">
        <v>41</v>
      </c>
      <c r="G278">
        <v>39</v>
      </c>
      <c r="H278">
        <v>2</v>
      </c>
      <c r="I278">
        <v>1</v>
      </c>
      <c r="J278">
        <v>31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 s="71" t="s">
        <v>264</v>
      </c>
      <c r="AH278" s="71" t="s">
        <v>185</v>
      </c>
      <c r="AI278" s="71" t="s">
        <v>206</v>
      </c>
      <c r="AJ278" s="71" t="s">
        <v>207</v>
      </c>
    </row>
    <row r="279" spans="1:36" x14ac:dyDescent="0.25">
      <c r="A279" t="s">
        <v>1547</v>
      </c>
      <c r="B279" s="63">
        <v>44621</v>
      </c>
      <c r="C279" s="63">
        <v>44623</v>
      </c>
      <c r="D279" t="s">
        <v>276</v>
      </c>
      <c r="E279">
        <v>1450</v>
      </c>
      <c r="F279">
        <v>42</v>
      </c>
      <c r="G279">
        <v>41</v>
      </c>
      <c r="H279">
        <v>1</v>
      </c>
      <c r="I279">
        <v>0</v>
      </c>
      <c r="J279">
        <v>5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 s="71" t="s">
        <v>277</v>
      </c>
      <c r="AH279" s="71" t="s">
        <v>185</v>
      </c>
      <c r="AI279" s="71" t="s">
        <v>210</v>
      </c>
      <c r="AJ279" s="71" t="s">
        <v>211</v>
      </c>
    </row>
    <row r="280" spans="1:36" x14ac:dyDescent="0.25">
      <c r="A280" t="s">
        <v>1547</v>
      </c>
      <c r="B280" s="63">
        <v>44621</v>
      </c>
      <c r="C280" s="63">
        <v>44623</v>
      </c>
      <c r="D280" t="s">
        <v>288</v>
      </c>
      <c r="E280">
        <v>2442</v>
      </c>
      <c r="F280">
        <v>68</v>
      </c>
      <c r="G280">
        <v>68</v>
      </c>
      <c r="H280">
        <v>0</v>
      </c>
      <c r="I280">
        <v>0</v>
      </c>
      <c r="J280">
        <v>5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 s="71" t="s">
        <v>289</v>
      </c>
      <c r="AH280" s="71" t="s">
        <v>193</v>
      </c>
      <c r="AI280" s="71" t="s">
        <v>214</v>
      </c>
      <c r="AJ280" s="71" t="s">
        <v>215</v>
      </c>
    </row>
    <row r="281" spans="1:36" x14ac:dyDescent="0.25">
      <c r="A281" t="s">
        <v>1547</v>
      </c>
      <c r="B281" s="63">
        <v>44621</v>
      </c>
      <c r="C281" s="63">
        <v>44623</v>
      </c>
      <c r="D281" t="s">
        <v>274</v>
      </c>
      <c r="E281">
        <v>3968</v>
      </c>
      <c r="F281">
        <v>109</v>
      </c>
      <c r="G281">
        <v>109</v>
      </c>
      <c r="H281">
        <v>0</v>
      </c>
      <c r="I281">
        <v>0</v>
      </c>
      <c r="J281">
        <v>7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1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 s="71" t="s">
        <v>275</v>
      </c>
      <c r="AH281" s="71" t="s">
        <v>185</v>
      </c>
      <c r="AI281" s="71" t="s">
        <v>206</v>
      </c>
      <c r="AJ281" s="71" t="s">
        <v>207</v>
      </c>
    </row>
    <row r="282" spans="1:36" x14ac:dyDescent="0.25">
      <c r="A282" t="s">
        <v>1547</v>
      </c>
      <c r="B282" s="63">
        <v>44621</v>
      </c>
      <c r="C282" s="63">
        <v>44623</v>
      </c>
      <c r="D282" t="s">
        <v>326</v>
      </c>
      <c r="E282">
        <v>5830</v>
      </c>
      <c r="F282">
        <v>130</v>
      </c>
      <c r="G282">
        <v>130</v>
      </c>
      <c r="H282">
        <v>0</v>
      </c>
      <c r="I282">
        <v>0</v>
      </c>
      <c r="J282">
        <v>48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6</v>
      </c>
      <c r="U282">
        <v>0</v>
      </c>
      <c r="V282">
        <v>0</v>
      </c>
      <c r="W282">
        <v>0</v>
      </c>
      <c r="X282">
        <v>3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 s="71" t="s">
        <v>327</v>
      </c>
      <c r="AH282" s="71" t="s">
        <v>193</v>
      </c>
      <c r="AI282" s="71" t="s">
        <v>222</v>
      </c>
      <c r="AJ282" s="71" t="s">
        <v>223</v>
      </c>
    </row>
    <row r="283" spans="1:36" x14ac:dyDescent="0.25">
      <c r="A283" t="s">
        <v>1547</v>
      </c>
      <c r="B283" s="63">
        <v>44621</v>
      </c>
      <c r="C283" s="63">
        <v>44623</v>
      </c>
      <c r="D283" t="s">
        <v>292</v>
      </c>
      <c r="E283">
        <v>1757</v>
      </c>
      <c r="F283">
        <v>49</v>
      </c>
      <c r="G283">
        <v>49</v>
      </c>
      <c r="H283">
        <v>0</v>
      </c>
      <c r="I283">
        <v>0</v>
      </c>
      <c r="J283">
        <v>13</v>
      </c>
      <c r="K283">
        <v>6</v>
      </c>
      <c r="L283">
        <v>4</v>
      </c>
      <c r="M283">
        <v>3</v>
      </c>
      <c r="N283">
        <v>4</v>
      </c>
      <c r="O283">
        <v>5</v>
      </c>
      <c r="P283">
        <v>5</v>
      </c>
      <c r="Q283">
        <v>4</v>
      </c>
      <c r="R283">
        <v>6</v>
      </c>
      <c r="S283">
        <v>6</v>
      </c>
      <c r="T283">
        <v>0</v>
      </c>
      <c r="U283">
        <v>0</v>
      </c>
      <c r="V283">
        <v>0</v>
      </c>
      <c r="W283">
        <v>0</v>
      </c>
      <c r="X283">
        <v>1</v>
      </c>
      <c r="Y283">
        <v>0</v>
      </c>
      <c r="Z283">
        <v>2</v>
      </c>
      <c r="AA283">
        <v>4</v>
      </c>
      <c r="AB283">
        <v>4</v>
      </c>
      <c r="AC283">
        <v>4</v>
      </c>
      <c r="AD283">
        <v>4</v>
      </c>
      <c r="AE283">
        <v>1</v>
      </c>
      <c r="AF283">
        <v>0</v>
      </c>
      <c r="AG283" s="71" t="s">
        <v>293</v>
      </c>
      <c r="AH283" s="71" t="s">
        <v>193</v>
      </c>
      <c r="AI283" s="71" t="s">
        <v>214</v>
      </c>
      <c r="AJ283" s="71" t="s">
        <v>215</v>
      </c>
    </row>
    <row r="284" spans="1:36" x14ac:dyDescent="0.25">
      <c r="A284" t="s">
        <v>1547</v>
      </c>
      <c r="B284" s="63">
        <v>44621</v>
      </c>
      <c r="C284" s="63">
        <v>44623</v>
      </c>
      <c r="D284" t="s">
        <v>254</v>
      </c>
      <c r="E284">
        <v>2434</v>
      </c>
      <c r="F284">
        <v>61</v>
      </c>
      <c r="G284">
        <v>61</v>
      </c>
      <c r="H284">
        <v>0</v>
      </c>
      <c r="I284">
        <v>0</v>
      </c>
      <c r="J284">
        <v>8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 s="71" t="s">
        <v>255</v>
      </c>
      <c r="AH284" s="71" t="s">
        <v>185</v>
      </c>
      <c r="AI284" s="71" t="s">
        <v>202</v>
      </c>
      <c r="AJ284" s="71" t="s">
        <v>203</v>
      </c>
    </row>
    <row r="285" spans="1:36" x14ac:dyDescent="0.25">
      <c r="A285" t="s">
        <v>1547</v>
      </c>
      <c r="B285" s="63">
        <v>44621</v>
      </c>
      <c r="C285" s="63">
        <v>44623</v>
      </c>
      <c r="D285" t="s">
        <v>344</v>
      </c>
      <c r="E285">
        <v>9261</v>
      </c>
      <c r="F285">
        <v>263</v>
      </c>
      <c r="G285">
        <v>262</v>
      </c>
      <c r="H285">
        <v>1</v>
      </c>
      <c r="I285">
        <v>0</v>
      </c>
      <c r="J285">
        <v>44</v>
      </c>
      <c r="K285">
        <v>2</v>
      </c>
      <c r="L285">
        <v>2</v>
      </c>
      <c r="M285">
        <v>2</v>
      </c>
      <c r="N285">
        <v>2</v>
      </c>
      <c r="O285">
        <v>2</v>
      </c>
      <c r="P285">
        <v>0</v>
      </c>
      <c r="Q285">
        <v>2</v>
      </c>
      <c r="R285">
        <v>1</v>
      </c>
      <c r="S285">
        <v>2</v>
      </c>
      <c r="T285">
        <v>14</v>
      </c>
      <c r="U285">
        <v>1</v>
      </c>
      <c r="V285">
        <v>1</v>
      </c>
      <c r="W285">
        <v>0</v>
      </c>
      <c r="X285">
        <v>0</v>
      </c>
      <c r="Y285">
        <v>0</v>
      </c>
      <c r="Z285">
        <v>2</v>
      </c>
      <c r="AA285">
        <v>2</v>
      </c>
      <c r="AB285">
        <v>1</v>
      </c>
      <c r="AC285">
        <v>1</v>
      </c>
      <c r="AD285">
        <v>2</v>
      </c>
      <c r="AE285">
        <v>0</v>
      </c>
      <c r="AF285">
        <v>0</v>
      </c>
      <c r="AG285" s="71" t="s">
        <v>345</v>
      </c>
      <c r="AH285" s="71" t="s">
        <v>193</v>
      </c>
      <c r="AI285" s="71" t="s">
        <v>226</v>
      </c>
      <c r="AJ285" s="71" t="s">
        <v>227</v>
      </c>
    </row>
    <row r="286" spans="1:36" x14ac:dyDescent="0.25">
      <c r="A286" t="s">
        <v>1547</v>
      </c>
      <c r="B286" s="63">
        <v>44621</v>
      </c>
      <c r="C286" s="63">
        <v>44623</v>
      </c>
      <c r="D286" t="s">
        <v>340</v>
      </c>
      <c r="E286">
        <v>2587</v>
      </c>
      <c r="F286">
        <v>106</v>
      </c>
      <c r="G286">
        <v>101</v>
      </c>
      <c r="H286">
        <v>5</v>
      </c>
      <c r="I286">
        <v>2</v>
      </c>
      <c r="J286">
        <v>33</v>
      </c>
      <c r="K286">
        <v>4</v>
      </c>
      <c r="L286">
        <v>1</v>
      </c>
      <c r="M286">
        <v>2</v>
      </c>
      <c r="N286">
        <v>2</v>
      </c>
      <c r="O286">
        <v>4</v>
      </c>
      <c r="P286">
        <v>2</v>
      </c>
      <c r="Q286">
        <v>1</v>
      </c>
      <c r="R286">
        <v>3</v>
      </c>
      <c r="S286">
        <v>4</v>
      </c>
      <c r="T286">
        <v>4</v>
      </c>
      <c r="U286">
        <v>2</v>
      </c>
      <c r="V286">
        <v>2</v>
      </c>
      <c r="W286">
        <v>0</v>
      </c>
      <c r="X286">
        <v>2</v>
      </c>
      <c r="Y286">
        <v>0</v>
      </c>
      <c r="Z286">
        <v>0</v>
      </c>
      <c r="AA286">
        <v>4</v>
      </c>
      <c r="AB286">
        <v>4</v>
      </c>
      <c r="AC286">
        <v>4</v>
      </c>
      <c r="AD286">
        <v>4</v>
      </c>
      <c r="AE286">
        <v>0</v>
      </c>
      <c r="AF286">
        <v>1</v>
      </c>
      <c r="AG286" s="71" t="s">
        <v>762</v>
      </c>
      <c r="AH286" s="71" t="s">
        <v>193</v>
      </c>
      <c r="AI286" s="71" t="s">
        <v>226</v>
      </c>
      <c r="AJ286" s="71" t="s">
        <v>227</v>
      </c>
    </row>
    <row r="287" spans="1:36" x14ac:dyDescent="0.25">
      <c r="A287" t="s">
        <v>1547</v>
      </c>
      <c r="B287" s="63">
        <v>44621</v>
      </c>
      <c r="C287" s="63">
        <v>44623</v>
      </c>
      <c r="D287" t="s">
        <v>246</v>
      </c>
      <c r="E287">
        <v>2513</v>
      </c>
      <c r="F287">
        <v>13</v>
      </c>
      <c r="G287">
        <v>13</v>
      </c>
      <c r="H287">
        <v>0</v>
      </c>
      <c r="I287">
        <v>0</v>
      </c>
      <c r="J287">
        <v>6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 s="71" t="s">
        <v>247</v>
      </c>
      <c r="AH287" s="71" t="s">
        <v>185</v>
      </c>
      <c r="AI287" s="71" t="s">
        <v>206</v>
      </c>
      <c r="AJ287" s="71" t="s">
        <v>207</v>
      </c>
    </row>
    <row r="288" spans="1:36" x14ac:dyDescent="0.25">
      <c r="A288" t="s">
        <v>1547</v>
      </c>
      <c r="B288" s="63">
        <v>44621</v>
      </c>
      <c r="C288" s="63">
        <v>44623</v>
      </c>
      <c r="D288" t="s">
        <v>261</v>
      </c>
      <c r="E288">
        <v>2065</v>
      </c>
      <c r="F288">
        <v>13</v>
      </c>
      <c r="G288">
        <v>13</v>
      </c>
      <c r="H288">
        <v>0</v>
      </c>
      <c r="I288">
        <v>0</v>
      </c>
      <c r="J288">
        <v>1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1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  <c r="AG288" s="71" t="s">
        <v>262</v>
      </c>
      <c r="AH288" s="71" t="s">
        <v>185</v>
      </c>
      <c r="AI288" s="71" t="s">
        <v>206</v>
      </c>
      <c r="AJ288" s="71" t="s">
        <v>207</v>
      </c>
    </row>
    <row r="289" spans="1:36" x14ac:dyDescent="0.25">
      <c r="A289" t="s">
        <v>1547</v>
      </c>
      <c r="B289" s="63">
        <v>44621</v>
      </c>
      <c r="C289" s="63">
        <v>44623</v>
      </c>
      <c r="D289" t="s">
        <v>322</v>
      </c>
      <c r="E289">
        <v>1816</v>
      </c>
      <c r="F289">
        <v>1</v>
      </c>
      <c r="G289">
        <v>1</v>
      </c>
      <c r="H289">
        <v>0</v>
      </c>
      <c r="I289">
        <v>0</v>
      </c>
      <c r="J289">
        <v>9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 s="71" t="s">
        <v>323</v>
      </c>
      <c r="AH289" s="71" t="s">
        <v>193</v>
      </c>
      <c r="AI289" s="71" t="s">
        <v>222</v>
      </c>
      <c r="AJ289" s="71" t="s">
        <v>223</v>
      </c>
    </row>
    <row r="290" spans="1:36" x14ac:dyDescent="0.25">
      <c r="A290" t="s">
        <v>1547</v>
      </c>
      <c r="B290" s="63">
        <v>44621</v>
      </c>
      <c r="C290" s="63">
        <v>44623</v>
      </c>
      <c r="D290" t="s">
        <v>348</v>
      </c>
      <c r="E290">
        <v>2115</v>
      </c>
      <c r="F290">
        <v>62</v>
      </c>
      <c r="G290">
        <v>62</v>
      </c>
      <c r="H290">
        <v>0</v>
      </c>
      <c r="I290">
        <v>0</v>
      </c>
      <c r="J290">
        <v>12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 s="71" t="s">
        <v>349</v>
      </c>
      <c r="AH290" s="71" t="s">
        <v>193</v>
      </c>
      <c r="AI290" s="71" t="s">
        <v>226</v>
      </c>
      <c r="AJ290" s="71" t="s">
        <v>227</v>
      </c>
    </row>
    <row r="291" spans="1:36" x14ac:dyDescent="0.25">
      <c r="A291" t="s">
        <v>1547</v>
      </c>
      <c r="B291" s="63">
        <v>44621</v>
      </c>
      <c r="C291" s="63">
        <v>44623</v>
      </c>
      <c r="D291" t="s">
        <v>334</v>
      </c>
      <c r="E291">
        <v>1536</v>
      </c>
      <c r="F291">
        <v>111</v>
      </c>
      <c r="G291">
        <v>111</v>
      </c>
      <c r="H291">
        <v>0</v>
      </c>
      <c r="I291">
        <v>0</v>
      </c>
      <c r="J291">
        <v>22</v>
      </c>
      <c r="K291">
        <v>3</v>
      </c>
      <c r="L291">
        <v>2</v>
      </c>
      <c r="M291">
        <v>1</v>
      </c>
      <c r="N291">
        <v>1</v>
      </c>
      <c r="O291">
        <v>3</v>
      </c>
      <c r="P291">
        <v>2</v>
      </c>
      <c r="Q291">
        <v>3</v>
      </c>
      <c r="R291">
        <v>3</v>
      </c>
      <c r="S291">
        <v>3</v>
      </c>
      <c r="T291">
        <v>2</v>
      </c>
      <c r="U291">
        <v>2</v>
      </c>
      <c r="V291">
        <v>2</v>
      </c>
      <c r="W291">
        <v>0</v>
      </c>
      <c r="X291">
        <v>2</v>
      </c>
      <c r="Y291">
        <v>0</v>
      </c>
      <c r="Z291">
        <v>1</v>
      </c>
      <c r="AA291">
        <v>3</v>
      </c>
      <c r="AB291">
        <v>3</v>
      </c>
      <c r="AC291">
        <v>3</v>
      </c>
      <c r="AD291">
        <v>3</v>
      </c>
      <c r="AE291">
        <v>0</v>
      </c>
      <c r="AF291">
        <v>0</v>
      </c>
      <c r="AG291" s="71" t="s">
        <v>335</v>
      </c>
      <c r="AH291" s="71" t="s">
        <v>193</v>
      </c>
      <c r="AI291" s="71" t="s">
        <v>226</v>
      </c>
      <c r="AJ291" s="71" t="s">
        <v>227</v>
      </c>
    </row>
    <row r="292" spans="1:36" x14ac:dyDescent="0.25">
      <c r="A292" t="s">
        <v>1547</v>
      </c>
      <c r="B292" s="63">
        <v>44621</v>
      </c>
      <c r="C292" s="63">
        <v>44623</v>
      </c>
      <c r="D292" t="s">
        <v>328</v>
      </c>
      <c r="E292">
        <v>2276</v>
      </c>
      <c r="F292">
        <v>92</v>
      </c>
      <c r="G292">
        <v>91</v>
      </c>
      <c r="H292">
        <v>1</v>
      </c>
      <c r="I292">
        <v>1</v>
      </c>
      <c r="J292">
        <v>15</v>
      </c>
      <c r="K292">
        <v>4</v>
      </c>
      <c r="L292">
        <v>2</v>
      </c>
      <c r="M292">
        <v>2</v>
      </c>
      <c r="N292">
        <v>0</v>
      </c>
      <c r="O292">
        <v>3</v>
      </c>
      <c r="P292">
        <v>0</v>
      </c>
      <c r="Q292">
        <v>0</v>
      </c>
      <c r="R292">
        <v>1</v>
      </c>
      <c r="S292">
        <v>4</v>
      </c>
      <c r="T292">
        <v>1</v>
      </c>
      <c r="U292">
        <v>1</v>
      </c>
      <c r="V292">
        <v>0</v>
      </c>
      <c r="W292">
        <v>0</v>
      </c>
      <c r="X292">
        <v>0</v>
      </c>
      <c r="Y292">
        <v>0</v>
      </c>
      <c r="Z292">
        <v>2</v>
      </c>
      <c r="AA292">
        <v>4</v>
      </c>
      <c r="AB292">
        <v>4</v>
      </c>
      <c r="AC292">
        <v>3</v>
      </c>
      <c r="AD292">
        <v>3</v>
      </c>
      <c r="AE292">
        <v>0</v>
      </c>
      <c r="AF292">
        <v>0</v>
      </c>
      <c r="AG292" s="71" t="s">
        <v>329</v>
      </c>
      <c r="AH292" s="71" t="s">
        <v>193</v>
      </c>
      <c r="AI292" s="71" t="s">
        <v>222</v>
      </c>
      <c r="AJ292" s="71" t="s">
        <v>223</v>
      </c>
    </row>
    <row r="293" spans="1:36" x14ac:dyDescent="0.25">
      <c r="A293" t="s">
        <v>1547</v>
      </c>
      <c r="B293" s="63">
        <v>44621</v>
      </c>
      <c r="C293" s="63">
        <v>44623</v>
      </c>
      <c r="D293" t="s">
        <v>346</v>
      </c>
      <c r="E293">
        <v>1090</v>
      </c>
      <c r="F293">
        <v>34</v>
      </c>
      <c r="G293">
        <v>33</v>
      </c>
      <c r="H293">
        <v>1</v>
      </c>
      <c r="I293">
        <v>1</v>
      </c>
      <c r="J293">
        <v>8</v>
      </c>
      <c r="K293">
        <v>4</v>
      </c>
      <c r="L293">
        <v>3</v>
      </c>
      <c r="M293">
        <v>2</v>
      </c>
      <c r="N293">
        <v>2</v>
      </c>
      <c r="O293">
        <v>4</v>
      </c>
      <c r="P293">
        <v>2</v>
      </c>
      <c r="Q293">
        <v>2</v>
      </c>
      <c r="R293">
        <v>3</v>
      </c>
      <c r="S293">
        <v>4</v>
      </c>
      <c r="T293">
        <v>4</v>
      </c>
      <c r="U293">
        <v>4</v>
      </c>
      <c r="V293">
        <v>3</v>
      </c>
      <c r="W293">
        <v>0</v>
      </c>
      <c r="X293">
        <v>0</v>
      </c>
      <c r="Y293">
        <v>0</v>
      </c>
      <c r="Z293">
        <v>2</v>
      </c>
      <c r="AA293">
        <v>4</v>
      </c>
      <c r="AB293">
        <v>3</v>
      </c>
      <c r="AC293">
        <v>4</v>
      </c>
      <c r="AD293">
        <v>4</v>
      </c>
      <c r="AE293">
        <v>3</v>
      </c>
      <c r="AF293">
        <v>0</v>
      </c>
      <c r="AG293" s="71" t="s">
        <v>347</v>
      </c>
      <c r="AH293" s="71" t="s">
        <v>193</v>
      </c>
      <c r="AI293" s="71" t="s">
        <v>226</v>
      </c>
      <c r="AJ293" s="71" t="s">
        <v>227</v>
      </c>
    </row>
    <row r="294" spans="1:36" x14ac:dyDescent="0.25">
      <c r="A294" t="s">
        <v>1547</v>
      </c>
      <c r="B294" s="63">
        <v>44621</v>
      </c>
      <c r="C294" s="63">
        <v>44623</v>
      </c>
      <c r="D294" t="s">
        <v>360</v>
      </c>
      <c r="E294">
        <v>1551</v>
      </c>
      <c r="F294">
        <v>87</v>
      </c>
      <c r="G294">
        <v>86</v>
      </c>
      <c r="H294">
        <v>1</v>
      </c>
      <c r="I294">
        <v>0</v>
      </c>
      <c r="J294">
        <v>8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 s="71" t="s">
        <v>361</v>
      </c>
      <c r="AH294" s="71" t="s">
        <v>193</v>
      </c>
      <c r="AI294" s="71" t="s">
        <v>226</v>
      </c>
      <c r="AJ294" s="71" t="s">
        <v>227</v>
      </c>
    </row>
    <row r="295" spans="1:36" x14ac:dyDescent="0.25">
      <c r="A295" t="s">
        <v>1547</v>
      </c>
      <c r="B295" s="63">
        <v>44621</v>
      </c>
      <c r="C295" s="63">
        <v>44623</v>
      </c>
      <c r="D295" t="s">
        <v>330</v>
      </c>
      <c r="E295">
        <v>980</v>
      </c>
      <c r="F295">
        <v>77</v>
      </c>
      <c r="G295">
        <v>75</v>
      </c>
      <c r="H295">
        <v>2</v>
      </c>
      <c r="I295">
        <v>1</v>
      </c>
      <c r="J295">
        <v>8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1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 s="71" t="s">
        <v>331</v>
      </c>
      <c r="AH295" s="71" t="s">
        <v>193</v>
      </c>
      <c r="AI295" s="71" t="s">
        <v>222</v>
      </c>
      <c r="AJ295" s="71" t="s">
        <v>223</v>
      </c>
    </row>
    <row r="296" spans="1:36" x14ac:dyDescent="0.25">
      <c r="A296" t="s">
        <v>1547</v>
      </c>
      <c r="B296" s="63">
        <v>44621</v>
      </c>
      <c r="C296" s="63">
        <v>44623</v>
      </c>
      <c r="D296" t="s">
        <v>352</v>
      </c>
      <c r="E296">
        <v>1657</v>
      </c>
      <c r="F296">
        <v>53</v>
      </c>
      <c r="G296">
        <v>53</v>
      </c>
      <c r="H296">
        <v>0</v>
      </c>
      <c r="I296">
        <v>0</v>
      </c>
      <c r="J296">
        <v>9</v>
      </c>
      <c r="K296">
        <v>2</v>
      </c>
      <c r="L296">
        <v>2</v>
      </c>
      <c r="M296">
        <v>2</v>
      </c>
      <c r="N296">
        <v>2</v>
      </c>
      <c r="O296">
        <v>2</v>
      </c>
      <c r="P296">
        <v>2</v>
      </c>
      <c r="Q296">
        <v>1</v>
      </c>
      <c r="R296">
        <v>0</v>
      </c>
      <c r="S296">
        <v>2</v>
      </c>
      <c r="T296">
        <v>1</v>
      </c>
      <c r="U296">
        <v>1</v>
      </c>
      <c r="V296">
        <v>1</v>
      </c>
      <c r="W296">
        <v>0</v>
      </c>
      <c r="X296">
        <v>1</v>
      </c>
      <c r="Y296">
        <v>0</v>
      </c>
      <c r="Z296">
        <v>2</v>
      </c>
      <c r="AA296">
        <v>1</v>
      </c>
      <c r="AB296">
        <v>1</v>
      </c>
      <c r="AC296">
        <v>1</v>
      </c>
      <c r="AD296">
        <v>1</v>
      </c>
      <c r="AE296">
        <v>0</v>
      </c>
      <c r="AF296">
        <v>0</v>
      </c>
      <c r="AG296" s="71" t="s">
        <v>353</v>
      </c>
      <c r="AH296" s="71" t="s">
        <v>193</v>
      </c>
      <c r="AI296" s="71" t="s">
        <v>226</v>
      </c>
      <c r="AJ296" s="71" t="s">
        <v>227</v>
      </c>
    </row>
    <row r="297" spans="1:36" x14ac:dyDescent="0.25">
      <c r="A297" t="s">
        <v>1547</v>
      </c>
      <c r="B297" s="63">
        <v>44621</v>
      </c>
      <c r="C297" s="63">
        <v>44623</v>
      </c>
      <c r="D297" t="s">
        <v>358</v>
      </c>
      <c r="E297">
        <v>1240</v>
      </c>
      <c r="F297">
        <v>8</v>
      </c>
      <c r="G297">
        <v>8</v>
      </c>
      <c r="H297">
        <v>0</v>
      </c>
      <c r="I297">
        <v>0</v>
      </c>
      <c r="J297">
        <v>14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 s="71" t="s">
        <v>359</v>
      </c>
      <c r="AH297" s="71" t="s">
        <v>193</v>
      </c>
      <c r="AI297" s="71" t="s">
        <v>226</v>
      </c>
      <c r="AJ297" s="71" t="s">
        <v>227</v>
      </c>
    </row>
    <row r="298" spans="1:36" x14ac:dyDescent="0.25">
      <c r="A298" t="s">
        <v>1547</v>
      </c>
      <c r="B298" s="63">
        <v>44621</v>
      </c>
      <c r="C298" s="63">
        <v>44623</v>
      </c>
      <c r="D298" t="s">
        <v>350</v>
      </c>
      <c r="E298">
        <v>2375</v>
      </c>
      <c r="F298">
        <v>29</v>
      </c>
      <c r="G298">
        <v>29</v>
      </c>
      <c r="H298">
        <v>0</v>
      </c>
      <c r="I298">
        <v>0</v>
      </c>
      <c r="J298">
        <v>17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 s="71" t="s">
        <v>351</v>
      </c>
      <c r="AH298" s="71" t="s">
        <v>193</v>
      </c>
      <c r="AI298" s="71" t="s">
        <v>226</v>
      </c>
      <c r="AJ298" s="71" t="s">
        <v>227</v>
      </c>
    </row>
    <row r="299" spans="1:36" x14ac:dyDescent="0.25">
      <c r="A299" t="s">
        <v>1547</v>
      </c>
      <c r="B299" s="63">
        <v>44621</v>
      </c>
      <c r="C299" s="63">
        <v>44623</v>
      </c>
      <c r="D299" t="s">
        <v>278</v>
      </c>
      <c r="E299">
        <v>5205</v>
      </c>
      <c r="F299">
        <v>241</v>
      </c>
      <c r="G299">
        <v>238</v>
      </c>
      <c r="H299">
        <v>3</v>
      </c>
      <c r="I299">
        <v>0</v>
      </c>
      <c r="J299">
        <v>35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1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 s="71" t="s">
        <v>279</v>
      </c>
      <c r="AH299" s="71" t="s">
        <v>185</v>
      </c>
      <c r="AI299" s="71" t="s">
        <v>210</v>
      </c>
      <c r="AJ299" s="71" t="s">
        <v>211</v>
      </c>
    </row>
    <row r="300" spans="1:36" x14ac:dyDescent="0.25">
      <c r="A300" t="s">
        <v>1547</v>
      </c>
      <c r="B300" s="63">
        <v>44621</v>
      </c>
      <c r="C300" s="63">
        <v>44623</v>
      </c>
      <c r="D300" t="s">
        <v>286</v>
      </c>
      <c r="E300">
        <v>1679</v>
      </c>
      <c r="F300">
        <v>44</v>
      </c>
      <c r="G300">
        <v>43</v>
      </c>
      <c r="H300">
        <v>1</v>
      </c>
      <c r="I300">
        <v>1</v>
      </c>
      <c r="J300">
        <v>13</v>
      </c>
      <c r="K300">
        <v>3</v>
      </c>
      <c r="L300">
        <v>2</v>
      </c>
      <c r="M300">
        <v>3</v>
      </c>
      <c r="N300">
        <v>1</v>
      </c>
      <c r="O300">
        <v>3</v>
      </c>
      <c r="P300">
        <v>3</v>
      </c>
      <c r="Q300">
        <v>2</v>
      </c>
      <c r="R300">
        <v>3</v>
      </c>
      <c r="S300">
        <v>3</v>
      </c>
      <c r="T300">
        <v>7</v>
      </c>
      <c r="U300">
        <v>3</v>
      </c>
      <c r="V300">
        <v>3</v>
      </c>
      <c r="W300">
        <v>0</v>
      </c>
      <c r="X300">
        <v>0</v>
      </c>
      <c r="Y300">
        <v>0</v>
      </c>
      <c r="Z300">
        <v>2</v>
      </c>
      <c r="AA300">
        <v>3</v>
      </c>
      <c r="AB300">
        <v>3</v>
      </c>
      <c r="AC300">
        <v>3</v>
      </c>
      <c r="AD300">
        <v>3</v>
      </c>
      <c r="AE300">
        <v>0</v>
      </c>
      <c r="AF300">
        <v>0</v>
      </c>
      <c r="AG300" s="71" t="s">
        <v>287</v>
      </c>
      <c r="AH300" s="71" t="s">
        <v>193</v>
      </c>
      <c r="AI300" s="71" t="s">
        <v>214</v>
      </c>
      <c r="AJ300" s="71" t="s">
        <v>215</v>
      </c>
    </row>
    <row r="301" spans="1:36" x14ac:dyDescent="0.25">
      <c r="A301" t="s">
        <v>1547</v>
      </c>
      <c r="B301" s="63">
        <v>44621</v>
      </c>
      <c r="C301" s="63">
        <v>44623</v>
      </c>
      <c r="D301" t="s">
        <v>332</v>
      </c>
      <c r="E301">
        <v>2204</v>
      </c>
      <c r="F301">
        <v>84</v>
      </c>
      <c r="G301">
        <v>83</v>
      </c>
      <c r="H301">
        <v>1</v>
      </c>
      <c r="I301">
        <v>1</v>
      </c>
      <c r="J301">
        <v>28</v>
      </c>
      <c r="K301">
        <v>3</v>
      </c>
      <c r="L301">
        <v>3</v>
      </c>
      <c r="M301">
        <v>3</v>
      </c>
      <c r="N301">
        <v>3</v>
      </c>
      <c r="O301">
        <v>3</v>
      </c>
      <c r="P301">
        <v>3</v>
      </c>
      <c r="Q301">
        <v>2</v>
      </c>
      <c r="R301">
        <v>3</v>
      </c>
      <c r="S301">
        <v>3</v>
      </c>
      <c r="T301">
        <v>7</v>
      </c>
      <c r="U301">
        <v>5</v>
      </c>
      <c r="V301">
        <v>5</v>
      </c>
      <c r="W301">
        <v>0</v>
      </c>
      <c r="X301">
        <v>0</v>
      </c>
      <c r="Y301">
        <v>0</v>
      </c>
      <c r="Z301">
        <v>3</v>
      </c>
      <c r="AA301">
        <v>2</v>
      </c>
      <c r="AB301">
        <v>2</v>
      </c>
      <c r="AC301">
        <v>2</v>
      </c>
      <c r="AD301">
        <v>2</v>
      </c>
      <c r="AE301">
        <v>2</v>
      </c>
      <c r="AF301">
        <v>0</v>
      </c>
      <c r="AG301" s="71" t="s">
        <v>333</v>
      </c>
      <c r="AH301" s="71" t="s">
        <v>193</v>
      </c>
      <c r="AI301" s="71" t="s">
        <v>226</v>
      </c>
      <c r="AJ301" s="71" t="s">
        <v>227</v>
      </c>
    </row>
    <row r="302" spans="1:36" x14ac:dyDescent="0.25">
      <c r="A302" t="s">
        <v>1547</v>
      </c>
      <c r="B302" s="63">
        <v>44621</v>
      </c>
      <c r="C302" s="63">
        <v>44623</v>
      </c>
      <c r="D302" t="s">
        <v>308</v>
      </c>
      <c r="E302">
        <v>1136</v>
      </c>
      <c r="F302">
        <v>34</v>
      </c>
      <c r="G302">
        <v>34</v>
      </c>
      <c r="H302">
        <v>0</v>
      </c>
      <c r="I302">
        <v>0</v>
      </c>
      <c r="J302">
        <v>4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G302" s="71" t="s">
        <v>309</v>
      </c>
      <c r="AH302" s="71" t="s">
        <v>193</v>
      </c>
      <c r="AI302" s="71" t="s">
        <v>222</v>
      </c>
      <c r="AJ302" s="71" t="s">
        <v>223</v>
      </c>
    </row>
    <row r="303" spans="1:36" x14ac:dyDescent="0.25">
      <c r="A303" t="s">
        <v>1547</v>
      </c>
      <c r="B303" s="63">
        <v>44621</v>
      </c>
      <c r="C303" s="63">
        <v>44623</v>
      </c>
      <c r="D303" t="s">
        <v>252</v>
      </c>
      <c r="E303">
        <v>1725</v>
      </c>
      <c r="F303">
        <v>14</v>
      </c>
      <c r="G303">
        <v>13</v>
      </c>
      <c r="H303">
        <v>1</v>
      </c>
      <c r="I303">
        <v>0</v>
      </c>
      <c r="J303">
        <v>2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</v>
      </c>
      <c r="AG303" s="71" t="s">
        <v>253</v>
      </c>
      <c r="AH303" s="71" t="s">
        <v>185</v>
      </c>
      <c r="AI303" s="71" t="s">
        <v>202</v>
      </c>
      <c r="AJ303" s="71" t="s">
        <v>203</v>
      </c>
    </row>
    <row r="304" spans="1:36" x14ac:dyDescent="0.25">
      <c r="A304" t="s">
        <v>1547</v>
      </c>
      <c r="B304" s="63">
        <v>44621</v>
      </c>
      <c r="C304" s="63">
        <v>44623</v>
      </c>
      <c r="D304" t="s">
        <v>212</v>
      </c>
      <c r="E304">
        <v>3029</v>
      </c>
      <c r="F304">
        <v>42</v>
      </c>
      <c r="G304">
        <v>42</v>
      </c>
      <c r="H304">
        <v>0</v>
      </c>
      <c r="I304">
        <v>0</v>
      </c>
      <c r="J304">
        <v>11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 s="71" t="s">
        <v>213</v>
      </c>
      <c r="AH304" s="71" t="s">
        <v>185</v>
      </c>
      <c r="AI304" s="71" t="s">
        <v>191</v>
      </c>
      <c r="AJ304" s="71" t="s">
        <v>192</v>
      </c>
    </row>
    <row r="305" spans="1:36" x14ac:dyDescent="0.25">
      <c r="A305" t="s">
        <v>1547</v>
      </c>
      <c r="B305" s="63">
        <v>44621</v>
      </c>
      <c r="C305" s="63">
        <v>44623</v>
      </c>
      <c r="D305" t="s">
        <v>338</v>
      </c>
      <c r="E305">
        <v>6481</v>
      </c>
      <c r="F305">
        <v>296</v>
      </c>
      <c r="G305">
        <v>292</v>
      </c>
      <c r="H305">
        <v>4</v>
      </c>
      <c r="I305">
        <v>2</v>
      </c>
      <c r="J305">
        <v>50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6</v>
      </c>
      <c r="U305">
        <v>1</v>
      </c>
      <c r="V305">
        <v>1</v>
      </c>
      <c r="W305">
        <v>0</v>
      </c>
      <c r="X305">
        <v>1</v>
      </c>
      <c r="Y305">
        <v>1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 s="71" t="s">
        <v>339</v>
      </c>
      <c r="AH305" s="71" t="s">
        <v>193</v>
      </c>
      <c r="AI305" s="71" t="s">
        <v>226</v>
      </c>
      <c r="AJ305" s="71" t="s">
        <v>227</v>
      </c>
    </row>
    <row r="306" spans="1:36" x14ac:dyDescent="0.25">
      <c r="A306" t="s">
        <v>1547</v>
      </c>
      <c r="B306" s="63">
        <v>44621</v>
      </c>
      <c r="C306" s="63">
        <v>44623</v>
      </c>
      <c r="D306" t="s">
        <v>208</v>
      </c>
      <c r="E306">
        <v>2952</v>
      </c>
      <c r="F306">
        <v>65</v>
      </c>
      <c r="G306">
        <v>65</v>
      </c>
      <c r="H306">
        <v>0</v>
      </c>
      <c r="I306">
        <v>0</v>
      </c>
      <c r="J306">
        <v>7</v>
      </c>
      <c r="K306">
        <v>6</v>
      </c>
      <c r="L306">
        <v>2</v>
      </c>
      <c r="M306">
        <v>2</v>
      </c>
      <c r="N306">
        <v>4</v>
      </c>
      <c r="O306">
        <v>5</v>
      </c>
      <c r="P306">
        <v>5</v>
      </c>
      <c r="Q306">
        <v>4</v>
      </c>
      <c r="R306">
        <v>3</v>
      </c>
      <c r="S306">
        <v>6</v>
      </c>
      <c r="T306">
        <v>1</v>
      </c>
      <c r="U306">
        <v>1</v>
      </c>
      <c r="V306">
        <v>1</v>
      </c>
      <c r="W306">
        <v>0</v>
      </c>
      <c r="X306">
        <v>0</v>
      </c>
      <c r="Y306">
        <v>0</v>
      </c>
      <c r="Z306">
        <v>1</v>
      </c>
      <c r="AA306">
        <v>6</v>
      </c>
      <c r="AB306">
        <v>5</v>
      </c>
      <c r="AC306">
        <v>6</v>
      </c>
      <c r="AD306">
        <v>6</v>
      </c>
      <c r="AE306">
        <v>1</v>
      </c>
      <c r="AF306">
        <v>0</v>
      </c>
      <c r="AG306" s="71" t="s">
        <v>209</v>
      </c>
      <c r="AH306" s="71" t="s">
        <v>185</v>
      </c>
      <c r="AI306" s="71" t="s">
        <v>191</v>
      </c>
      <c r="AJ306" s="71" t="s">
        <v>192</v>
      </c>
    </row>
    <row r="307" spans="1:36" x14ac:dyDescent="0.25">
      <c r="A307" t="s">
        <v>1547</v>
      </c>
      <c r="B307" s="63">
        <v>44621</v>
      </c>
      <c r="C307" s="63">
        <v>44623</v>
      </c>
      <c r="D307" t="s">
        <v>306</v>
      </c>
      <c r="E307">
        <v>3817</v>
      </c>
      <c r="F307">
        <v>11</v>
      </c>
      <c r="G307">
        <v>11</v>
      </c>
      <c r="H307">
        <v>0</v>
      </c>
      <c r="I307">
        <v>0</v>
      </c>
      <c r="J307">
        <v>18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8</v>
      </c>
      <c r="U307">
        <v>0</v>
      </c>
      <c r="V307">
        <v>0</v>
      </c>
      <c r="W307">
        <v>0</v>
      </c>
      <c r="X307">
        <v>2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 s="71" t="s">
        <v>307</v>
      </c>
      <c r="AH307" s="71" t="s">
        <v>193</v>
      </c>
      <c r="AI307" s="71" t="s">
        <v>222</v>
      </c>
      <c r="AJ307" s="71" t="s">
        <v>223</v>
      </c>
    </row>
    <row r="308" spans="1:36" x14ac:dyDescent="0.25">
      <c r="A308" t="s">
        <v>1547</v>
      </c>
      <c r="B308" s="63">
        <v>44621</v>
      </c>
      <c r="C308" s="63">
        <v>44623</v>
      </c>
      <c r="D308" t="s">
        <v>216</v>
      </c>
      <c r="E308">
        <v>1499</v>
      </c>
      <c r="F308">
        <v>46</v>
      </c>
      <c r="G308">
        <v>46</v>
      </c>
      <c r="H308">
        <v>0</v>
      </c>
      <c r="I308">
        <v>0</v>
      </c>
      <c r="J308">
        <v>14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2</v>
      </c>
      <c r="U308">
        <v>1</v>
      </c>
      <c r="V308">
        <v>1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 s="71" t="s">
        <v>217</v>
      </c>
      <c r="AH308" s="71" t="s">
        <v>185</v>
      </c>
      <c r="AI308" s="71" t="s">
        <v>191</v>
      </c>
      <c r="AJ308" s="71" t="s">
        <v>192</v>
      </c>
    </row>
    <row r="309" spans="1:36" x14ac:dyDescent="0.25">
      <c r="A309" t="s">
        <v>1547</v>
      </c>
      <c r="B309" s="63">
        <v>44621</v>
      </c>
      <c r="C309" s="63">
        <v>44623</v>
      </c>
      <c r="D309" t="s">
        <v>302</v>
      </c>
      <c r="E309">
        <v>9000</v>
      </c>
      <c r="F309">
        <v>304</v>
      </c>
      <c r="G309">
        <v>304</v>
      </c>
      <c r="H309">
        <v>0</v>
      </c>
      <c r="I309">
        <v>0</v>
      </c>
      <c r="J309">
        <v>49</v>
      </c>
      <c r="K309">
        <v>4</v>
      </c>
      <c r="L309">
        <v>3</v>
      </c>
      <c r="M309">
        <v>3</v>
      </c>
      <c r="N309">
        <v>1</v>
      </c>
      <c r="O309">
        <v>4</v>
      </c>
      <c r="P309">
        <v>1</v>
      </c>
      <c r="Q309">
        <v>3</v>
      </c>
      <c r="R309">
        <v>2</v>
      </c>
      <c r="S309">
        <v>4</v>
      </c>
      <c r="T309">
        <v>9</v>
      </c>
      <c r="U309">
        <v>3</v>
      </c>
      <c r="V309">
        <v>3</v>
      </c>
      <c r="W309">
        <v>0</v>
      </c>
      <c r="X309">
        <v>2</v>
      </c>
      <c r="Y309">
        <v>0</v>
      </c>
      <c r="Z309">
        <v>3</v>
      </c>
      <c r="AA309">
        <v>3</v>
      </c>
      <c r="AB309">
        <v>2</v>
      </c>
      <c r="AC309">
        <v>2</v>
      </c>
      <c r="AD309">
        <v>2</v>
      </c>
      <c r="AE309">
        <v>1</v>
      </c>
      <c r="AF309">
        <v>1</v>
      </c>
      <c r="AG309" s="71" t="s">
        <v>303</v>
      </c>
      <c r="AH309" s="71" t="s">
        <v>193</v>
      </c>
      <c r="AI309" s="71" t="s">
        <v>218</v>
      </c>
      <c r="AJ309" s="71" t="s">
        <v>219</v>
      </c>
    </row>
    <row r="310" spans="1:36" x14ac:dyDescent="0.25">
      <c r="A310" t="s">
        <v>1547</v>
      </c>
      <c r="B310" s="63">
        <v>44621</v>
      </c>
      <c r="C310" s="63">
        <v>44623</v>
      </c>
      <c r="D310" t="s">
        <v>320</v>
      </c>
      <c r="E310">
        <v>5004</v>
      </c>
      <c r="F310">
        <v>146</v>
      </c>
      <c r="G310">
        <v>136</v>
      </c>
      <c r="H310">
        <v>10</v>
      </c>
      <c r="I310">
        <v>0</v>
      </c>
      <c r="J310">
        <v>27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3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 s="71" t="s">
        <v>321</v>
      </c>
      <c r="AH310" s="71" t="s">
        <v>193</v>
      </c>
      <c r="AI310" s="71" t="s">
        <v>222</v>
      </c>
      <c r="AJ310" s="71" t="s">
        <v>223</v>
      </c>
    </row>
    <row r="311" spans="1:36" x14ac:dyDescent="0.25">
      <c r="A311" t="s">
        <v>1547</v>
      </c>
      <c r="B311" s="63">
        <v>44621</v>
      </c>
      <c r="C311" s="63">
        <v>44623</v>
      </c>
      <c r="D311" t="s">
        <v>336</v>
      </c>
      <c r="E311">
        <v>4245</v>
      </c>
      <c r="F311">
        <v>106</v>
      </c>
      <c r="G311">
        <v>106</v>
      </c>
      <c r="H311">
        <v>0</v>
      </c>
      <c r="I311">
        <v>0</v>
      </c>
      <c r="J311">
        <v>24</v>
      </c>
      <c r="K311">
        <v>1</v>
      </c>
      <c r="L311">
        <v>1</v>
      </c>
      <c r="M311">
        <v>1</v>
      </c>
      <c r="N311">
        <v>1</v>
      </c>
      <c r="O311">
        <v>1</v>
      </c>
      <c r="P311">
        <v>0</v>
      </c>
      <c r="Q311">
        <v>1</v>
      </c>
      <c r="R311">
        <v>1</v>
      </c>
      <c r="S311">
        <v>1</v>
      </c>
      <c r="T311">
        <v>5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1</v>
      </c>
      <c r="AA311">
        <v>1</v>
      </c>
      <c r="AB311">
        <v>0</v>
      </c>
      <c r="AC311">
        <v>0</v>
      </c>
      <c r="AD311">
        <v>0</v>
      </c>
      <c r="AE311">
        <v>0</v>
      </c>
      <c r="AF311">
        <v>0</v>
      </c>
      <c r="AG311" s="71" t="s">
        <v>337</v>
      </c>
      <c r="AH311" s="71" t="s">
        <v>193</v>
      </c>
      <c r="AI311" s="71" t="s">
        <v>226</v>
      </c>
      <c r="AJ311" s="71" t="s">
        <v>227</v>
      </c>
    </row>
    <row r="312" spans="1:36" x14ac:dyDescent="0.25">
      <c r="A312" t="s">
        <v>1547</v>
      </c>
      <c r="B312" s="63">
        <v>44621</v>
      </c>
      <c r="C312" s="63">
        <v>44623</v>
      </c>
      <c r="D312" t="s">
        <v>183</v>
      </c>
      <c r="E312">
        <v>2264</v>
      </c>
      <c r="F312">
        <v>26</v>
      </c>
      <c r="G312">
        <v>26</v>
      </c>
      <c r="H312">
        <v>0</v>
      </c>
      <c r="I312">
        <v>0</v>
      </c>
      <c r="J312">
        <v>9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 s="71" t="s">
        <v>184</v>
      </c>
      <c r="AH312" s="71" t="s">
        <v>185</v>
      </c>
      <c r="AI312" s="71" t="s">
        <v>186</v>
      </c>
      <c r="AJ312" s="71" t="s">
        <v>187</v>
      </c>
    </row>
    <row r="313" spans="1:36" x14ac:dyDescent="0.25">
      <c r="A313" t="s">
        <v>1547</v>
      </c>
      <c r="B313" s="63">
        <v>44621</v>
      </c>
      <c r="C313" s="63">
        <v>44623</v>
      </c>
      <c r="D313" t="s">
        <v>1549</v>
      </c>
      <c r="AG313" s="71"/>
      <c r="AH313" s="71"/>
      <c r="AI313" s="71"/>
      <c r="AJ313" s="71"/>
    </row>
    <row r="314" spans="1:36" x14ac:dyDescent="0.25">
      <c r="A314" t="s">
        <v>1547</v>
      </c>
      <c r="B314" s="63">
        <v>44621</v>
      </c>
      <c r="C314" s="63">
        <v>44623</v>
      </c>
      <c r="D314" t="s">
        <v>356</v>
      </c>
      <c r="E314">
        <v>4961</v>
      </c>
      <c r="F314">
        <v>153</v>
      </c>
      <c r="G314">
        <v>153</v>
      </c>
      <c r="H314">
        <v>0</v>
      </c>
      <c r="I314">
        <v>0</v>
      </c>
      <c r="J314">
        <v>31</v>
      </c>
      <c r="K314">
        <v>1</v>
      </c>
      <c r="L314">
        <v>1</v>
      </c>
      <c r="M314">
        <v>1</v>
      </c>
      <c r="N314">
        <v>1</v>
      </c>
      <c r="O314">
        <v>1</v>
      </c>
      <c r="P314">
        <v>1</v>
      </c>
      <c r="Q314">
        <v>1</v>
      </c>
      <c r="R314">
        <v>1</v>
      </c>
      <c r="S314">
        <v>1</v>
      </c>
      <c r="T314">
        <v>2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1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G314" s="71" t="s">
        <v>357</v>
      </c>
      <c r="AH314" s="71" t="s">
        <v>193</v>
      </c>
      <c r="AI314" s="71" t="s">
        <v>226</v>
      </c>
      <c r="AJ314" s="71" t="s">
        <v>227</v>
      </c>
    </row>
    <row r="315" spans="1:36" x14ac:dyDescent="0.25">
      <c r="A315" t="s">
        <v>1547</v>
      </c>
      <c r="B315" s="63">
        <v>44621</v>
      </c>
      <c r="C315" s="63">
        <v>44623</v>
      </c>
      <c r="D315" t="s">
        <v>204</v>
      </c>
      <c r="E315">
        <v>1650</v>
      </c>
      <c r="F315">
        <v>92</v>
      </c>
      <c r="G315">
        <v>91</v>
      </c>
      <c r="H315">
        <v>1</v>
      </c>
      <c r="I315">
        <v>0</v>
      </c>
      <c r="J315">
        <v>2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 s="71" t="s">
        <v>205</v>
      </c>
      <c r="AH315" s="71" t="s">
        <v>185</v>
      </c>
      <c r="AI315" s="71" t="s">
        <v>191</v>
      </c>
      <c r="AJ315" s="71" t="s">
        <v>192</v>
      </c>
    </row>
    <row r="316" spans="1:36" x14ac:dyDescent="0.25">
      <c r="A316" t="s">
        <v>1547</v>
      </c>
      <c r="B316" s="63">
        <v>44621</v>
      </c>
      <c r="C316" s="63">
        <v>44623</v>
      </c>
      <c r="D316" t="s">
        <v>188</v>
      </c>
      <c r="E316">
        <v>2151</v>
      </c>
      <c r="F316">
        <v>96</v>
      </c>
      <c r="G316">
        <v>95</v>
      </c>
      <c r="H316">
        <v>1</v>
      </c>
      <c r="I316">
        <v>1</v>
      </c>
      <c r="J316">
        <v>12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2</v>
      </c>
      <c r="U316">
        <v>1</v>
      </c>
      <c r="V316">
        <v>1</v>
      </c>
      <c r="W316">
        <v>0</v>
      </c>
      <c r="X316">
        <v>2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 s="71" t="s">
        <v>189</v>
      </c>
      <c r="AH316" s="71" t="s">
        <v>185</v>
      </c>
      <c r="AI316" s="71" t="s">
        <v>186</v>
      </c>
      <c r="AJ316" s="71" t="s">
        <v>187</v>
      </c>
    </row>
    <row r="317" spans="1:36" x14ac:dyDescent="0.25">
      <c r="A317" t="s">
        <v>1547</v>
      </c>
      <c r="B317" s="63">
        <v>44621</v>
      </c>
      <c r="C317" s="63">
        <v>44623</v>
      </c>
      <c r="D317" t="s">
        <v>220</v>
      </c>
      <c r="E317">
        <v>1254</v>
      </c>
      <c r="F317">
        <v>31</v>
      </c>
      <c r="G317">
        <v>30</v>
      </c>
      <c r="H317">
        <v>1</v>
      </c>
      <c r="I317">
        <v>1</v>
      </c>
      <c r="J317">
        <v>11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2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 s="71" t="s">
        <v>221</v>
      </c>
      <c r="AH317" s="71" t="s">
        <v>185</v>
      </c>
      <c r="AI317" s="71" t="s">
        <v>191</v>
      </c>
      <c r="AJ317" s="71" t="s">
        <v>192</v>
      </c>
    </row>
    <row r="318" spans="1:36" x14ac:dyDescent="0.25">
      <c r="A318" t="s">
        <v>1547</v>
      </c>
      <c r="B318" s="63">
        <v>44621</v>
      </c>
      <c r="C318" s="63">
        <v>44623</v>
      </c>
      <c r="D318" t="s">
        <v>248</v>
      </c>
      <c r="E318">
        <v>1248</v>
      </c>
      <c r="F318">
        <v>55</v>
      </c>
      <c r="G318">
        <v>55</v>
      </c>
      <c r="H318">
        <v>0</v>
      </c>
      <c r="I318">
        <v>0</v>
      </c>
      <c r="J318">
        <v>6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1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 s="71" t="s">
        <v>249</v>
      </c>
      <c r="AH318" s="71" t="s">
        <v>185</v>
      </c>
      <c r="AI318" s="71" t="s">
        <v>202</v>
      </c>
      <c r="AJ318" s="71" t="s">
        <v>203</v>
      </c>
    </row>
    <row r="319" spans="1:36" x14ac:dyDescent="0.25">
      <c r="A319" t="s">
        <v>1547</v>
      </c>
      <c r="B319" s="63">
        <v>44621</v>
      </c>
      <c r="C319" s="63">
        <v>44623</v>
      </c>
      <c r="D319" t="s">
        <v>243</v>
      </c>
      <c r="E319">
        <v>5504</v>
      </c>
      <c r="F319">
        <v>100</v>
      </c>
      <c r="G319">
        <v>98</v>
      </c>
      <c r="H319">
        <v>2</v>
      </c>
      <c r="I319">
        <v>0</v>
      </c>
      <c r="J319">
        <v>9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 s="71" t="s">
        <v>244</v>
      </c>
      <c r="AH319" s="71" t="s">
        <v>185</v>
      </c>
      <c r="AI319" s="71" t="s">
        <v>202</v>
      </c>
      <c r="AJ319" s="71" t="s">
        <v>203</v>
      </c>
    </row>
    <row r="320" spans="1:36" x14ac:dyDescent="0.25">
      <c r="A320" t="s">
        <v>1547</v>
      </c>
      <c r="B320" s="63">
        <v>44621</v>
      </c>
      <c r="C320" s="63">
        <v>44623</v>
      </c>
      <c r="D320" t="s">
        <v>316</v>
      </c>
      <c r="E320">
        <v>3076</v>
      </c>
      <c r="F320">
        <v>41</v>
      </c>
      <c r="G320">
        <v>41</v>
      </c>
      <c r="H320">
        <v>0</v>
      </c>
      <c r="I320">
        <v>0</v>
      </c>
      <c r="J320">
        <v>17</v>
      </c>
      <c r="K320">
        <v>1</v>
      </c>
      <c r="L320">
        <v>0</v>
      </c>
      <c r="M320">
        <v>0</v>
      </c>
      <c r="N320">
        <v>1</v>
      </c>
      <c r="O320">
        <v>0</v>
      </c>
      <c r="P320">
        <v>1</v>
      </c>
      <c r="Q320">
        <v>1</v>
      </c>
      <c r="R320">
        <v>1</v>
      </c>
      <c r="S320">
        <v>1</v>
      </c>
      <c r="T320">
        <v>3</v>
      </c>
      <c r="U320">
        <v>1</v>
      </c>
      <c r="V320">
        <v>1</v>
      </c>
      <c r="W320">
        <v>0</v>
      </c>
      <c r="X320">
        <v>1</v>
      </c>
      <c r="Y320">
        <v>1</v>
      </c>
      <c r="Z320">
        <v>0</v>
      </c>
      <c r="AA320">
        <v>1</v>
      </c>
      <c r="AB320">
        <v>0</v>
      </c>
      <c r="AC320">
        <v>0</v>
      </c>
      <c r="AD320">
        <v>0</v>
      </c>
      <c r="AE320">
        <v>0</v>
      </c>
      <c r="AF320">
        <v>0</v>
      </c>
      <c r="AG320" s="71" t="s">
        <v>317</v>
      </c>
      <c r="AH320" s="71" t="s">
        <v>193</v>
      </c>
      <c r="AI320" s="71" t="s">
        <v>222</v>
      </c>
      <c r="AJ320" s="71" t="s">
        <v>223</v>
      </c>
    </row>
    <row r="321" spans="1:36" x14ac:dyDescent="0.25">
      <c r="A321" t="s">
        <v>1547</v>
      </c>
      <c r="B321" s="63">
        <v>44621</v>
      </c>
      <c r="C321" s="63">
        <v>44623</v>
      </c>
      <c r="D321" t="s">
        <v>300</v>
      </c>
      <c r="E321">
        <v>5106</v>
      </c>
      <c r="F321">
        <v>40</v>
      </c>
      <c r="G321">
        <v>40</v>
      </c>
      <c r="H321">
        <v>0</v>
      </c>
      <c r="I321">
        <v>0</v>
      </c>
      <c r="J321">
        <v>36</v>
      </c>
      <c r="K321">
        <v>8</v>
      </c>
      <c r="L321">
        <v>7</v>
      </c>
      <c r="M321">
        <v>5</v>
      </c>
      <c r="N321">
        <v>4</v>
      </c>
      <c r="O321">
        <v>5</v>
      </c>
      <c r="P321">
        <v>4</v>
      </c>
      <c r="Q321">
        <v>5</v>
      </c>
      <c r="R321">
        <v>8</v>
      </c>
      <c r="S321">
        <v>8</v>
      </c>
      <c r="T321">
        <v>14</v>
      </c>
      <c r="U321">
        <v>5</v>
      </c>
      <c r="V321">
        <v>4</v>
      </c>
      <c r="W321">
        <v>0</v>
      </c>
      <c r="X321">
        <v>0</v>
      </c>
      <c r="Y321">
        <v>0</v>
      </c>
      <c r="Z321">
        <v>5</v>
      </c>
      <c r="AA321">
        <v>7</v>
      </c>
      <c r="AB321">
        <v>6</v>
      </c>
      <c r="AC321">
        <v>6</v>
      </c>
      <c r="AD321">
        <v>6</v>
      </c>
      <c r="AE321">
        <v>0</v>
      </c>
      <c r="AF321">
        <v>0</v>
      </c>
      <c r="AG321" s="71" t="s">
        <v>301</v>
      </c>
      <c r="AH321" s="71" t="s">
        <v>193</v>
      </c>
      <c r="AI321" s="71" t="s">
        <v>218</v>
      </c>
      <c r="AJ321" s="71" t="s">
        <v>219</v>
      </c>
    </row>
    <row r="322" spans="1:36" x14ac:dyDescent="0.25">
      <c r="A322" t="s">
        <v>1547</v>
      </c>
      <c r="B322" s="63">
        <v>44621</v>
      </c>
      <c r="C322" s="63">
        <v>44623</v>
      </c>
      <c r="D322" t="s">
        <v>250</v>
      </c>
      <c r="E322">
        <v>2022</v>
      </c>
      <c r="F322">
        <v>30</v>
      </c>
      <c r="G322">
        <v>30</v>
      </c>
      <c r="H322">
        <v>0</v>
      </c>
      <c r="I322">
        <v>0</v>
      </c>
      <c r="J322">
        <v>10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1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 s="71" t="s">
        <v>251</v>
      </c>
      <c r="AH322" s="71" t="s">
        <v>185</v>
      </c>
      <c r="AI322" s="71" t="s">
        <v>202</v>
      </c>
      <c r="AJ322" s="71" t="s">
        <v>203</v>
      </c>
    </row>
    <row r="323" spans="1:36" x14ac:dyDescent="0.25">
      <c r="A323" t="s">
        <v>1547</v>
      </c>
      <c r="B323" s="63">
        <v>44621</v>
      </c>
      <c r="C323" s="63">
        <v>44623</v>
      </c>
      <c r="D323" t="s">
        <v>284</v>
      </c>
      <c r="E323">
        <v>2869</v>
      </c>
      <c r="F323">
        <v>126</v>
      </c>
      <c r="G323">
        <v>126</v>
      </c>
      <c r="H323">
        <v>0</v>
      </c>
      <c r="I323">
        <v>0</v>
      </c>
      <c r="J323">
        <v>20</v>
      </c>
      <c r="K323">
        <v>2</v>
      </c>
      <c r="L323">
        <v>2</v>
      </c>
      <c r="M323">
        <v>2</v>
      </c>
      <c r="N323">
        <v>1</v>
      </c>
      <c r="O323">
        <v>1</v>
      </c>
      <c r="P323">
        <v>1</v>
      </c>
      <c r="Q323">
        <v>1</v>
      </c>
      <c r="R323">
        <v>1</v>
      </c>
      <c r="S323">
        <v>1</v>
      </c>
      <c r="T323">
        <v>1</v>
      </c>
      <c r="U323">
        <v>1</v>
      </c>
      <c r="V323">
        <v>1</v>
      </c>
      <c r="W323">
        <v>0</v>
      </c>
      <c r="X323">
        <v>0</v>
      </c>
      <c r="Y323">
        <v>0</v>
      </c>
      <c r="Z323">
        <v>1</v>
      </c>
      <c r="AA323">
        <v>1</v>
      </c>
      <c r="AB323">
        <v>1</v>
      </c>
      <c r="AC323">
        <v>1</v>
      </c>
      <c r="AD323">
        <v>1</v>
      </c>
      <c r="AE323">
        <v>0</v>
      </c>
      <c r="AF323">
        <v>1</v>
      </c>
      <c r="AG323" s="71" t="s">
        <v>285</v>
      </c>
      <c r="AH323" s="71" t="s">
        <v>193</v>
      </c>
      <c r="AI323" s="71" t="s">
        <v>214</v>
      </c>
      <c r="AJ323" s="71" t="s">
        <v>215</v>
      </c>
    </row>
    <row r="324" spans="1:36" x14ac:dyDescent="0.25">
      <c r="A324" t="s">
        <v>1547</v>
      </c>
      <c r="B324" s="63">
        <v>44621</v>
      </c>
      <c r="C324" s="63">
        <v>44623</v>
      </c>
      <c r="D324" t="s">
        <v>237</v>
      </c>
      <c r="E324">
        <v>1958</v>
      </c>
      <c r="F324">
        <v>41</v>
      </c>
      <c r="G324">
        <v>41</v>
      </c>
      <c r="H324">
        <v>0</v>
      </c>
      <c r="I324">
        <v>0</v>
      </c>
      <c r="J324">
        <v>8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 s="71" t="s">
        <v>238</v>
      </c>
      <c r="AH324" s="71" t="s">
        <v>185</v>
      </c>
      <c r="AI324" s="71" t="s">
        <v>197</v>
      </c>
      <c r="AJ324" s="71" t="s">
        <v>198</v>
      </c>
    </row>
    <row r="325" spans="1:36" x14ac:dyDescent="0.25">
      <c r="A325" t="s">
        <v>1547</v>
      </c>
      <c r="B325" s="63">
        <v>44621</v>
      </c>
      <c r="C325" s="63">
        <v>44623</v>
      </c>
      <c r="D325" t="s">
        <v>298</v>
      </c>
      <c r="E325">
        <v>5673</v>
      </c>
      <c r="F325">
        <v>173</v>
      </c>
      <c r="G325">
        <v>172</v>
      </c>
      <c r="H325">
        <v>1</v>
      </c>
      <c r="I325">
        <v>0</v>
      </c>
      <c r="J325">
        <v>44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3</v>
      </c>
      <c r="U325">
        <v>2</v>
      </c>
      <c r="V325">
        <v>2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 s="71" t="s">
        <v>299</v>
      </c>
      <c r="AH325" s="71" t="s">
        <v>193</v>
      </c>
      <c r="AI325" s="71" t="s">
        <v>218</v>
      </c>
      <c r="AJ325" s="71" t="s">
        <v>219</v>
      </c>
    </row>
    <row r="326" spans="1:36" x14ac:dyDescent="0.25">
      <c r="A326" t="s">
        <v>1547</v>
      </c>
      <c r="B326" s="63">
        <v>44621</v>
      </c>
      <c r="C326" s="63">
        <v>44623</v>
      </c>
      <c r="D326" t="s">
        <v>259</v>
      </c>
      <c r="E326">
        <v>5919</v>
      </c>
      <c r="F326">
        <v>10</v>
      </c>
      <c r="G326">
        <v>9</v>
      </c>
      <c r="H326">
        <v>1</v>
      </c>
      <c r="I326">
        <v>0</v>
      </c>
      <c r="J326">
        <v>10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 s="71" t="s">
        <v>260</v>
      </c>
      <c r="AH326" s="71" t="s">
        <v>185</v>
      </c>
      <c r="AI326" s="71" t="s">
        <v>206</v>
      </c>
      <c r="AJ326" s="71" t="s">
        <v>207</v>
      </c>
    </row>
    <row r="327" spans="1:36" x14ac:dyDescent="0.25">
      <c r="A327" t="s">
        <v>1547</v>
      </c>
      <c r="B327" s="63">
        <v>44621</v>
      </c>
      <c r="C327" s="63">
        <v>44623</v>
      </c>
      <c r="D327" t="s">
        <v>282</v>
      </c>
      <c r="E327">
        <v>5307</v>
      </c>
      <c r="F327">
        <v>64</v>
      </c>
      <c r="G327">
        <v>63</v>
      </c>
      <c r="H327">
        <v>1</v>
      </c>
      <c r="I327">
        <v>0</v>
      </c>
      <c r="J327">
        <v>26</v>
      </c>
      <c r="K327">
        <v>2</v>
      </c>
      <c r="L327">
        <v>1</v>
      </c>
      <c r="M327">
        <v>1</v>
      </c>
      <c r="N327">
        <v>1</v>
      </c>
      <c r="O327">
        <v>2</v>
      </c>
      <c r="P327">
        <v>1</v>
      </c>
      <c r="Q327">
        <v>1</v>
      </c>
      <c r="R327">
        <v>1</v>
      </c>
      <c r="S327">
        <v>2</v>
      </c>
      <c r="T327">
        <v>3</v>
      </c>
      <c r="U327">
        <v>2</v>
      </c>
      <c r="V327">
        <v>2</v>
      </c>
      <c r="W327">
        <v>0</v>
      </c>
      <c r="X327">
        <v>0</v>
      </c>
      <c r="Y327">
        <v>0</v>
      </c>
      <c r="Z327">
        <v>1</v>
      </c>
      <c r="AA327">
        <v>2</v>
      </c>
      <c r="AB327">
        <v>2</v>
      </c>
      <c r="AC327">
        <v>2</v>
      </c>
      <c r="AD327">
        <v>2</v>
      </c>
      <c r="AE327">
        <v>0</v>
      </c>
      <c r="AF327">
        <v>0</v>
      </c>
      <c r="AG327" s="71" t="s">
        <v>283</v>
      </c>
      <c r="AH327" s="71" t="s">
        <v>193</v>
      </c>
      <c r="AI327" s="71" t="s">
        <v>214</v>
      </c>
      <c r="AJ327" s="71" t="s">
        <v>215</v>
      </c>
    </row>
    <row r="328" spans="1:36" x14ac:dyDescent="0.25">
      <c r="A328" t="s">
        <v>1547</v>
      </c>
      <c r="B328" s="63">
        <v>44621</v>
      </c>
      <c r="C328" s="63">
        <v>44623</v>
      </c>
      <c r="D328" t="s">
        <v>234</v>
      </c>
      <c r="E328">
        <v>3432</v>
      </c>
      <c r="F328">
        <v>100</v>
      </c>
      <c r="G328">
        <v>100</v>
      </c>
      <c r="H328">
        <v>0</v>
      </c>
      <c r="I328">
        <v>0</v>
      </c>
      <c r="J328">
        <v>20</v>
      </c>
      <c r="K328">
        <v>1</v>
      </c>
      <c r="L328">
        <v>0</v>
      </c>
      <c r="M328">
        <v>1</v>
      </c>
      <c r="N328">
        <v>0</v>
      </c>
      <c r="O328">
        <v>1</v>
      </c>
      <c r="P328">
        <v>0</v>
      </c>
      <c r="Q328">
        <v>0</v>
      </c>
      <c r="R328">
        <v>1</v>
      </c>
      <c r="S328">
        <v>1</v>
      </c>
      <c r="T328">
        <v>1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1</v>
      </c>
      <c r="AB328">
        <v>1</v>
      </c>
      <c r="AC328">
        <v>1</v>
      </c>
      <c r="AD328">
        <v>1</v>
      </c>
      <c r="AE328">
        <v>0</v>
      </c>
      <c r="AF328">
        <v>0</v>
      </c>
      <c r="AG328" s="71" t="s">
        <v>235</v>
      </c>
      <c r="AH328" s="71" t="s">
        <v>185</v>
      </c>
      <c r="AI328" s="71" t="s">
        <v>197</v>
      </c>
      <c r="AJ328" s="71" t="s">
        <v>198</v>
      </c>
    </row>
    <row r="329" spans="1:36" x14ac:dyDescent="0.25">
      <c r="A329" t="s">
        <v>1547</v>
      </c>
      <c r="B329" s="63">
        <v>44621</v>
      </c>
      <c r="C329" s="63">
        <v>44623</v>
      </c>
      <c r="D329" t="s">
        <v>314</v>
      </c>
      <c r="E329">
        <v>3609</v>
      </c>
      <c r="F329">
        <v>138</v>
      </c>
      <c r="G329">
        <v>137</v>
      </c>
      <c r="H329">
        <v>1</v>
      </c>
      <c r="I329">
        <v>1</v>
      </c>
      <c r="J329">
        <v>17</v>
      </c>
      <c r="K329">
        <v>1</v>
      </c>
      <c r="L329">
        <v>1</v>
      </c>
      <c r="M329">
        <v>1</v>
      </c>
      <c r="N329">
        <v>0</v>
      </c>
      <c r="O329">
        <v>1</v>
      </c>
      <c r="P329">
        <v>1</v>
      </c>
      <c r="Q329">
        <v>0</v>
      </c>
      <c r="R329">
        <v>1</v>
      </c>
      <c r="S329">
        <v>1</v>
      </c>
      <c r="T329">
        <v>2</v>
      </c>
      <c r="U329">
        <v>0</v>
      </c>
      <c r="V329">
        <v>0</v>
      </c>
      <c r="W329">
        <v>0</v>
      </c>
      <c r="X329">
        <v>2</v>
      </c>
      <c r="Y329">
        <v>0</v>
      </c>
      <c r="Z329">
        <v>1</v>
      </c>
      <c r="AA329">
        <v>1</v>
      </c>
      <c r="AB329">
        <v>1</v>
      </c>
      <c r="AC329">
        <v>1</v>
      </c>
      <c r="AD329">
        <v>1</v>
      </c>
      <c r="AE329">
        <v>0</v>
      </c>
      <c r="AF329">
        <v>0</v>
      </c>
      <c r="AG329" s="71" t="s">
        <v>315</v>
      </c>
      <c r="AH329" s="71" t="s">
        <v>193</v>
      </c>
      <c r="AI329" s="71" t="s">
        <v>222</v>
      </c>
      <c r="AJ329" s="71" t="s">
        <v>223</v>
      </c>
    </row>
    <row r="330" spans="1:36" x14ac:dyDescent="0.25">
      <c r="A330" t="s">
        <v>1547</v>
      </c>
      <c r="B330" s="63">
        <v>44621</v>
      </c>
      <c r="C330" s="63">
        <v>44623</v>
      </c>
      <c r="D330" t="s">
        <v>231</v>
      </c>
      <c r="E330">
        <v>2212</v>
      </c>
      <c r="F330">
        <v>21</v>
      </c>
      <c r="G330">
        <v>21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 s="71" t="s">
        <v>232</v>
      </c>
      <c r="AH330" s="71" t="s">
        <v>185</v>
      </c>
      <c r="AI330" s="71" t="s">
        <v>197</v>
      </c>
      <c r="AJ330" s="71" t="s">
        <v>198</v>
      </c>
    </row>
    <row r="331" spans="1:36" x14ac:dyDescent="0.25">
      <c r="A331" t="s">
        <v>1547</v>
      </c>
      <c r="B331" s="63">
        <v>44652</v>
      </c>
      <c r="C331" s="63">
        <v>44655</v>
      </c>
      <c r="D331" t="s">
        <v>97</v>
      </c>
      <c r="E331">
        <v>5663</v>
      </c>
      <c r="F331">
        <v>143</v>
      </c>
      <c r="G331">
        <v>141</v>
      </c>
      <c r="H331">
        <v>2</v>
      </c>
      <c r="I331">
        <v>1</v>
      </c>
      <c r="J331">
        <v>20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1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 s="71" t="s">
        <v>99</v>
      </c>
      <c r="AH331" s="71" t="s">
        <v>199</v>
      </c>
      <c r="AI331" s="71" t="s">
        <v>98</v>
      </c>
      <c r="AJ331" s="71" t="s">
        <v>242</v>
      </c>
    </row>
    <row r="332" spans="1:36" x14ac:dyDescent="0.25">
      <c r="A332" t="s">
        <v>1547</v>
      </c>
      <c r="B332" s="63">
        <v>44652</v>
      </c>
      <c r="C332" s="63">
        <v>44655</v>
      </c>
      <c r="D332" t="s">
        <v>77</v>
      </c>
      <c r="E332">
        <v>4018</v>
      </c>
      <c r="F332">
        <v>43</v>
      </c>
      <c r="G332">
        <v>41</v>
      </c>
      <c r="H332">
        <v>2</v>
      </c>
      <c r="I332">
        <v>2</v>
      </c>
      <c r="J332">
        <v>35</v>
      </c>
      <c r="K332">
        <v>3</v>
      </c>
      <c r="L332">
        <v>2</v>
      </c>
      <c r="M332">
        <v>3</v>
      </c>
      <c r="N332">
        <v>3</v>
      </c>
      <c r="O332">
        <v>3</v>
      </c>
      <c r="P332">
        <v>3</v>
      </c>
      <c r="Q332">
        <v>2</v>
      </c>
      <c r="R332">
        <v>2</v>
      </c>
      <c r="S332">
        <v>3</v>
      </c>
      <c r="T332">
        <v>4</v>
      </c>
      <c r="U332">
        <v>2</v>
      </c>
      <c r="V332">
        <v>2</v>
      </c>
      <c r="W332">
        <v>0</v>
      </c>
      <c r="X332">
        <v>0</v>
      </c>
      <c r="Y332">
        <v>0</v>
      </c>
      <c r="Z332">
        <v>2</v>
      </c>
      <c r="AA332">
        <v>2</v>
      </c>
      <c r="AB332">
        <v>1</v>
      </c>
      <c r="AC332">
        <v>2</v>
      </c>
      <c r="AD332">
        <v>2</v>
      </c>
      <c r="AE332">
        <v>1</v>
      </c>
      <c r="AF332">
        <v>1</v>
      </c>
      <c r="AG332" s="71" t="s">
        <v>78</v>
      </c>
      <c r="AH332" s="71" t="s">
        <v>199</v>
      </c>
      <c r="AI332" s="71" t="s">
        <v>75</v>
      </c>
      <c r="AJ332" s="71" t="s">
        <v>239</v>
      </c>
    </row>
    <row r="333" spans="1:36" x14ac:dyDescent="0.25">
      <c r="A333" t="s">
        <v>1547</v>
      </c>
      <c r="B333" s="63">
        <v>44652</v>
      </c>
      <c r="C333" s="63">
        <v>44655</v>
      </c>
      <c r="D333" t="s">
        <v>70</v>
      </c>
      <c r="E333">
        <v>3264</v>
      </c>
      <c r="F333">
        <v>63</v>
      </c>
      <c r="G333">
        <v>60</v>
      </c>
      <c r="H333">
        <v>3</v>
      </c>
      <c r="I333">
        <v>2</v>
      </c>
      <c r="J333">
        <v>14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2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 s="71" t="s">
        <v>71</v>
      </c>
      <c r="AH333" s="71" t="s">
        <v>199</v>
      </c>
      <c r="AI333" s="71" t="s">
        <v>58</v>
      </c>
      <c r="AJ333" s="71" t="s">
        <v>236</v>
      </c>
    </row>
    <row r="334" spans="1:36" x14ac:dyDescent="0.25">
      <c r="A334" t="s">
        <v>1547</v>
      </c>
      <c r="B334" s="63">
        <v>44652</v>
      </c>
      <c r="C334" s="63">
        <v>44655</v>
      </c>
      <c r="D334" t="s">
        <v>111</v>
      </c>
      <c r="E334">
        <v>7168</v>
      </c>
      <c r="F334">
        <v>151</v>
      </c>
      <c r="G334">
        <v>151</v>
      </c>
      <c r="H334">
        <v>0</v>
      </c>
      <c r="I334">
        <v>0</v>
      </c>
      <c r="J334">
        <v>30</v>
      </c>
      <c r="K334">
        <v>4</v>
      </c>
      <c r="L334">
        <v>3</v>
      </c>
      <c r="M334">
        <v>2</v>
      </c>
      <c r="N334">
        <v>2</v>
      </c>
      <c r="O334">
        <v>4</v>
      </c>
      <c r="P334">
        <v>3</v>
      </c>
      <c r="Q334">
        <v>2</v>
      </c>
      <c r="R334">
        <v>4</v>
      </c>
      <c r="S334">
        <v>4</v>
      </c>
      <c r="T334">
        <v>2</v>
      </c>
      <c r="U334">
        <v>0</v>
      </c>
      <c r="V334">
        <v>0</v>
      </c>
      <c r="W334">
        <v>0</v>
      </c>
      <c r="X334">
        <v>3</v>
      </c>
      <c r="Y334">
        <v>0</v>
      </c>
      <c r="Z334">
        <v>2</v>
      </c>
      <c r="AA334">
        <v>4</v>
      </c>
      <c r="AB334">
        <v>3</v>
      </c>
      <c r="AC334">
        <v>3</v>
      </c>
      <c r="AD334">
        <v>3</v>
      </c>
      <c r="AE334">
        <v>0</v>
      </c>
      <c r="AF334">
        <v>0</v>
      </c>
      <c r="AG334" s="71" t="s">
        <v>112</v>
      </c>
      <c r="AH334" s="71" t="s">
        <v>199</v>
      </c>
      <c r="AI334" s="71" t="s">
        <v>109</v>
      </c>
      <c r="AJ334" s="71" t="s">
        <v>245</v>
      </c>
    </row>
    <row r="335" spans="1:36" x14ac:dyDescent="0.25">
      <c r="A335" t="s">
        <v>1547</v>
      </c>
      <c r="B335" s="63">
        <v>44652</v>
      </c>
      <c r="C335" s="63">
        <v>44655</v>
      </c>
      <c r="D335" t="s">
        <v>93</v>
      </c>
      <c r="E335">
        <v>2859</v>
      </c>
      <c r="F335">
        <v>232</v>
      </c>
      <c r="G335">
        <v>230</v>
      </c>
      <c r="H335">
        <v>2</v>
      </c>
      <c r="I335">
        <v>0</v>
      </c>
      <c r="J335">
        <v>15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2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 s="71" t="s">
        <v>94</v>
      </c>
      <c r="AH335" s="71" t="s">
        <v>199</v>
      </c>
      <c r="AI335" s="71" t="s">
        <v>75</v>
      </c>
      <c r="AJ335" s="71" t="s">
        <v>239</v>
      </c>
    </row>
    <row r="336" spans="1:36" x14ac:dyDescent="0.25">
      <c r="A336" t="s">
        <v>1547</v>
      </c>
      <c r="B336" s="63">
        <v>44652</v>
      </c>
      <c r="C336" s="63">
        <v>44655</v>
      </c>
      <c r="D336" t="s">
        <v>87</v>
      </c>
      <c r="E336">
        <v>4128</v>
      </c>
      <c r="F336">
        <v>91</v>
      </c>
      <c r="G336">
        <v>91</v>
      </c>
      <c r="H336">
        <v>0</v>
      </c>
      <c r="I336">
        <v>0</v>
      </c>
      <c r="J336">
        <v>13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2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 s="71" t="s">
        <v>88</v>
      </c>
      <c r="AH336" s="71" t="s">
        <v>199</v>
      </c>
      <c r="AI336" s="71" t="s">
        <v>75</v>
      </c>
      <c r="AJ336" s="71" t="s">
        <v>239</v>
      </c>
    </row>
    <row r="337" spans="1:36" x14ac:dyDescent="0.25">
      <c r="A337" t="s">
        <v>1547</v>
      </c>
      <c r="B337" s="63">
        <v>44652</v>
      </c>
      <c r="C337" s="63">
        <v>44655</v>
      </c>
      <c r="D337" t="s">
        <v>79</v>
      </c>
      <c r="E337">
        <v>3602</v>
      </c>
      <c r="F337">
        <v>41</v>
      </c>
      <c r="G337">
        <v>40</v>
      </c>
      <c r="H337">
        <v>1</v>
      </c>
      <c r="I337">
        <v>0</v>
      </c>
      <c r="J337">
        <v>24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2</v>
      </c>
      <c r="U337">
        <v>0</v>
      </c>
      <c r="V337">
        <v>0</v>
      </c>
      <c r="W337">
        <v>0</v>
      </c>
      <c r="X337">
        <v>1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 s="71" t="s">
        <v>80</v>
      </c>
      <c r="AH337" s="71" t="s">
        <v>199</v>
      </c>
      <c r="AI337" s="71" t="s">
        <v>75</v>
      </c>
      <c r="AJ337" s="71" t="s">
        <v>239</v>
      </c>
    </row>
    <row r="338" spans="1:36" x14ac:dyDescent="0.25">
      <c r="A338" t="s">
        <v>1547</v>
      </c>
      <c r="B338" s="63">
        <v>44652</v>
      </c>
      <c r="C338" s="63">
        <v>44655</v>
      </c>
      <c r="D338" t="s">
        <v>53</v>
      </c>
      <c r="E338">
        <v>4582</v>
      </c>
      <c r="F338">
        <v>108</v>
      </c>
      <c r="G338">
        <v>107</v>
      </c>
      <c r="H338">
        <v>1</v>
      </c>
      <c r="I338">
        <v>0</v>
      </c>
      <c r="J338">
        <v>19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1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G338" s="71" t="s">
        <v>54</v>
      </c>
      <c r="AH338" s="71" t="s">
        <v>199</v>
      </c>
      <c r="AI338" s="71" t="s">
        <v>43</v>
      </c>
      <c r="AJ338" s="71" t="s">
        <v>233</v>
      </c>
    </row>
    <row r="339" spans="1:36" x14ac:dyDescent="0.25">
      <c r="A339" t="s">
        <v>1547</v>
      </c>
      <c r="B339" s="63">
        <v>44652</v>
      </c>
      <c r="C339" s="63">
        <v>44655</v>
      </c>
      <c r="D339" t="s">
        <v>113</v>
      </c>
      <c r="E339">
        <v>6396</v>
      </c>
      <c r="F339">
        <v>107</v>
      </c>
      <c r="G339">
        <v>106</v>
      </c>
      <c r="H339">
        <v>1</v>
      </c>
      <c r="I339">
        <v>1</v>
      </c>
      <c r="J339">
        <v>41</v>
      </c>
      <c r="K339">
        <v>8</v>
      </c>
      <c r="L339">
        <v>5</v>
      </c>
      <c r="M339">
        <v>7</v>
      </c>
      <c r="N339">
        <v>8</v>
      </c>
      <c r="O339">
        <v>8</v>
      </c>
      <c r="P339">
        <v>8</v>
      </c>
      <c r="Q339">
        <v>8</v>
      </c>
      <c r="R339">
        <v>3</v>
      </c>
      <c r="S339">
        <v>8</v>
      </c>
      <c r="T339">
        <v>4</v>
      </c>
      <c r="U339">
        <v>0</v>
      </c>
      <c r="V339">
        <v>0</v>
      </c>
      <c r="W339">
        <v>0</v>
      </c>
      <c r="X339">
        <v>1</v>
      </c>
      <c r="Y339">
        <v>0</v>
      </c>
      <c r="Z339">
        <v>4</v>
      </c>
      <c r="AA339">
        <v>5</v>
      </c>
      <c r="AB339">
        <v>4</v>
      </c>
      <c r="AC339">
        <v>4</v>
      </c>
      <c r="AD339">
        <v>4</v>
      </c>
      <c r="AE339">
        <v>0</v>
      </c>
      <c r="AF339">
        <v>0</v>
      </c>
      <c r="AG339" s="71" t="s">
        <v>114</v>
      </c>
      <c r="AH339" s="71" t="s">
        <v>199</v>
      </c>
      <c r="AI339" s="71" t="s">
        <v>109</v>
      </c>
      <c r="AJ339" s="71" t="s">
        <v>245</v>
      </c>
    </row>
    <row r="340" spans="1:36" x14ac:dyDescent="0.25">
      <c r="A340" t="s">
        <v>1547</v>
      </c>
      <c r="B340" s="63">
        <v>44652</v>
      </c>
      <c r="C340" s="63">
        <v>44655</v>
      </c>
      <c r="D340" t="s">
        <v>89</v>
      </c>
      <c r="E340">
        <v>1410</v>
      </c>
      <c r="F340">
        <v>32</v>
      </c>
      <c r="G340">
        <v>31</v>
      </c>
      <c r="H340">
        <v>1</v>
      </c>
      <c r="I340">
        <v>1</v>
      </c>
      <c r="J340">
        <v>6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 s="71" t="s">
        <v>90</v>
      </c>
      <c r="AH340" s="71" t="s">
        <v>199</v>
      </c>
      <c r="AI340" s="71" t="s">
        <v>75</v>
      </c>
      <c r="AJ340" s="71" t="s">
        <v>239</v>
      </c>
    </row>
    <row r="341" spans="1:36" x14ac:dyDescent="0.25">
      <c r="A341" t="s">
        <v>1547</v>
      </c>
      <c r="B341" s="63">
        <v>44652</v>
      </c>
      <c r="C341" s="63">
        <v>44655</v>
      </c>
      <c r="D341" t="s">
        <v>66</v>
      </c>
      <c r="E341">
        <v>1841</v>
      </c>
      <c r="F341">
        <v>45</v>
      </c>
      <c r="G341">
        <v>45</v>
      </c>
      <c r="H341">
        <v>0</v>
      </c>
      <c r="I341">
        <v>0</v>
      </c>
      <c r="J341">
        <v>1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 s="71" t="s">
        <v>67</v>
      </c>
      <c r="AH341" s="71" t="s">
        <v>199</v>
      </c>
      <c r="AI341" s="71" t="s">
        <v>58</v>
      </c>
      <c r="AJ341" s="71" t="s">
        <v>236</v>
      </c>
    </row>
    <row r="342" spans="1:36" x14ac:dyDescent="0.25">
      <c r="A342" t="s">
        <v>1547</v>
      </c>
      <c r="B342" s="63">
        <v>44652</v>
      </c>
      <c r="C342" s="63">
        <v>44655</v>
      </c>
      <c r="D342" t="s">
        <v>270</v>
      </c>
      <c r="E342">
        <v>839</v>
      </c>
      <c r="F342">
        <v>17</v>
      </c>
      <c r="G342">
        <v>16</v>
      </c>
      <c r="H342">
        <v>1</v>
      </c>
      <c r="I342">
        <v>1</v>
      </c>
      <c r="J342">
        <v>4</v>
      </c>
      <c r="K342">
        <v>2</v>
      </c>
      <c r="L342">
        <v>2</v>
      </c>
      <c r="M342">
        <v>2</v>
      </c>
      <c r="N342">
        <v>2</v>
      </c>
      <c r="O342">
        <v>2</v>
      </c>
      <c r="P342">
        <v>2</v>
      </c>
      <c r="Q342">
        <v>2</v>
      </c>
      <c r="R342">
        <v>2</v>
      </c>
      <c r="S342">
        <v>2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2</v>
      </c>
      <c r="AA342">
        <v>2</v>
      </c>
      <c r="AB342">
        <v>1</v>
      </c>
      <c r="AC342">
        <v>2</v>
      </c>
      <c r="AD342">
        <v>2</v>
      </c>
      <c r="AE342">
        <v>0</v>
      </c>
      <c r="AF342">
        <v>0</v>
      </c>
      <c r="AG342" s="71" t="s">
        <v>271</v>
      </c>
      <c r="AH342" s="71" t="s">
        <v>185</v>
      </c>
      <c r="AI342" s="71" t="s">
        <v>206</v>
      </c>
      <c r="AJ342" s="71" t="s">
        <v>207</v>
      </c>
    </row>
    <row r="343" spans="1:36" x14ac:dyDescent="0.25">
      <c r="A343" t="s">
        <v>1547</v>
      </c>
      <c r="B343" s="63">
        <v>44652</v>
      </c>
      <c r="C343" s="63">
        <v>44655</v>
      </c>
      <c r="D343" t="s">
        <v>32</v>
      </c>
      <c r="E343">
        <v>1076</v>
      </c>
      <c r="F343">
        <v>49</v>
      </c>
      <c r="G343">
        <v>49</v>
      </c>
      <c r="H343">
        <v>0</v>
      </c>
      <c r="I343">
        <v>0</v>
      </c>
      <c r="J343">
        <v>5</v>
      </c>
      <c r="K343">
        <v>4</v>
      </c>
      <c r="L343">
        <v>4</v>
      </c>
      <c r="M343">
        <v>4</v>
      </c>
      <c r="N343">
        <v>4</v>
      </c>
      <c r="O343">
        <v>4</v>
      </c>
      <c r="P343">
        <v>4</v>
      </c>
      <c r="Q343">
        <v>4</v>
      </c>
      <c r="R343">
        <v>3</v>
      </c>
      <c r="S343">
        <v>4</v>
      </c>
      <c r="T343">
        <v>4</v>
      </c>
      <c r="U343">
        <v>3</v>
      </c>
      <c r="V343">
        <v>3</v>
      </c>
      <c r="W343">
        <v>0</v>
      </c>
      <c r="X343">
        <v>1</v>
      </c>
      <c r="Y343">
        <v>0</v>
      </c>
      <c r="Z343">
        <v>4</v>
      </c>
      <c r="AA343">
        <v>2</v>
      </c>
      <c r="AB343">
        <v>2</v>
      </c>
      <c r="AC343">
        <v>2</v>
      </c>
      <c r="AD343">
        <v>2</v>
      </c>
      <c r="AE343">
        <v>0</v>
      </c>
      <c r="AF343">
        <v>0</v>
      </c>
      <c r="AG343" s="71" t="s">
        <v>33</v>
      </c>
      <c r="AH343" s="71" t="s">
        <v>199</v>
      </c>
      <c r="AI343" s="71" t="s">
        <v>26</v>
      </c>
      <c r="AJ343" s="71" t="s">
        <v>230</v>
      </c>
    </row>
    <row r="344" spans="1:36" x14ac:dyDescent="0.25">
      <c r="A344" t="s">
        <v>1547</v>
      </c>
      <c r="B344" s="63">
        <v>44652</v>
      </c>
      <c r="C344" s="63">
        <v>44655</v>
      </c>
      <c r="D344" t="s">
        <v>57</v>
      </c>
      <c r="E344">
        <v>4025</v>
      </c>
      <c r="F344">
        <v>22</v>
      </c>
      <c r="G344">
        <v>22</v>
      </c>
      <c r="H344">
        <v>0</v>
      </c>
      <c r="I344">
        <v>0</v>
      </c>
      <c r="J344">
        <v>9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1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 s="71" t="s">
        <v>59</v>
      </c>
      <c r="AH344" s="71" t="s">
        <v>199</v>
      </c>
      <c r="AI344" s="71" t="s">
        <v>58</v>
      </c>
      <c r="AJ344" s="71" t="s">
        <v>236</v>
      </c>
    </row>
    <row r="345" spans="1:36" x14ac:dyDescent="0.25">
      <c r="A345" t="s">
        <v>1547</v>
      </c>
      <c r="B345" s="63">
        <v>44652</v>
      </c>
      <c r="C345" s="63">
        <v>44655</v>
      </c>
      <c r="D345" t="s">
        <v>312</v>
      </c>
      <c r="E345">
        <v>871</v>
      </c>
      <c r="F345">
        <v>62</v>
      </c>
      <c r="G345">
        <v>62</v>
      </c>
      <c r="H345">
        <v>0</v>
      </c>
      <c r="I345">
        <v>0</v>
      </c>
      <c r="J345">
        <v>6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 s="71" t="s">
        <v>313</v>
      </c>
      <c r="AH345" s="71" t="s">
        <v>193</v>
      </c>
      <c r="AI345" s="71" t="s">
        <v>222</v>
      </c>
      <c r="AJ345" s="71" t="s">
        <v>223</v>
      </c>
    </row>
    <row r="346" spans="1:36" x14ac:dyDescent="0.25">
      <c r="A346" t="s">
        <v>1547</v>
      </c>
      <c r="B346" s="63">
        <v>44652</v>
      </c>
      <c r="C346" s="63">
        <v>44655</v>
      </c>
      <c r="D346" t="s">
        <v>310</v>
      </c>
      <c r="E346">
        <v>1687</v>
      </c>
      <c r="F346">
        <v>34</v>
      </c>
      <c r="G346">
        <v>34</v>
      </c>
      <c r="H346">
        <v>0</v>
      </c>
      <c r="I346">
        <v>0</v>
      </c>
      <c r="J346">
        <v>12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2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 s="71" t="s">
        <v>311</v>
      </c>
      <c r="AH346" s="71" t="s">
        <v>193</v>
      </c>
      <c r="AI346" s="71" t="s">
        <v>222</v>
      </c>
      <c r="AJ346" s="71" t="s">
        <v>223</v>
      </c>
    </row>
    <row r="347" spans="1:36" x14ac:dyDescent="0.25">
      <c r="A347" t="s">
        <v>1547</v>
      </c>
      <c r="B347" s="63">
        <v>44652</v>
      </c>
      <c r="C347" s="63">
        <v>44655</v>
      </c>
      <c r="D347" t="s">
        <v>354</v>
      </c>
      <c r="E347">
        <v>1259</v>
      </c>
      <c r="F347">
        <v>85</v>
      </c>
      <c r="G347">
        <v>83</v>
      </c>
      <c r="H347">
        <v>2</v>
      </c>
      <c r="I347">
        <v>0</v>
      </c>
      <c r="J347">
        <v>18</v>
      </c>
      <c r="K347">
        <v>12</v>
      </c>
      <c r="L347">
        <v>12</v>
      </c>
      <c r="M347">
        <v>12</v>
      </c>
      <c r="N347">
        <v>12</v>
      </c>
      <c r="O347">
        <v>12</v>
      </c>
      <c r="P347">
        <v>12</v>
      </c>
      <c r="Q347">
        <v>11</v>
      </c>
      <c r="R347">
        <v>11</v>
      </c>
      <c r="S347">
        <v>12</v>
      </c>
      <c r="T347">
        <v>10</v>
      </c>
      <c r="U347">
        <v>10</v>
      </c>
      <c r="V347">
        <v>8</v>
      </c>
      <c r="W347">
        <v>1</v>
      </c>
      <c r="X347">
        <v>2</v>
      </c>
      <c r="Y347">
        <v>0</v>
      </c>
      <c r="Z347">
        <v>12</v>
      </c>
      <c r="AA347">
        <v>11</v>
      </c>
      <c r="AB347">
        <v>9</v>
      </c>
      <c r="AC347">
        <v>8</v>
      </c>
      <c r="AD347">
        <v>9</v>
      </c>
      <c r="AE347">
        <v>8</v>
      </c>
      <c r="AF347">
        <v>1</v>
      </c>
      <c r="AG347" s="71" t="s">
        <v>355</v>
      </c>
      <c r="AH347" s="71" t="s">
        <v>193</v>
      </c>
      <c r="AI347" s="71" t="s">
        <v>226</v>
      </c>
      <c r="AJ347" s="71" t="s">
        <v>227</v>
      </c>
    </row>
    <row r="348" spans="1:36" x14ac:dyDescent="0.25">
      <c r="A348" t="s">
        <v>1547</v>
      </c>
      <c r="B348" s="63">
        <v>44652</v>
      </c>
      <c r="C348" s="63">
        <v>44655</v>
      </c>
      <c r="D348" t="s">
        <v>268</v>
      </c>
      <c r="E348">
        <v>936</v>
      </c>
      <c r="F348">
        <v>11</v>
      </c>
      <c r="G348">
        <v>11</v>
      </c>
      <c r="H348">
        <v>0</v>
      </c>
      <c r="I348">
        <v>0</v>
      </c>
      <c r="J348">
        <v>7</v>
      </c>
      <c r="K348">
        <v>1</v>
      </c>
      <c r="L348">
        <v>1</v>
      </c>
      <c r="M348">
        <v>1</v>
      </c>
      <c r="N348">
        <v>1</v>
      </c>
      <c r="O348">
        <v>1</v>
      </c>
      <c r="P348">
        <v>1</v>
      </c>
      <c r="Q348">
        <v>1</v>
      </c>
      <c r="R348">
        <v>1</v>
      </c>
      <c r="S348">
        <v>1</v>
      </c>
      <c r="T348">
        <v>6</v>
      </c>
      <c r="U348">
        <v>6</v>
      </c>
      <c r="V348">
        <v>6</v>
      </c>
      <c r="W348">
        <v>4</v>
      </c>
      <c r="X348">
        <v>2</v>
      </c>
      <c r="Y348">
        <v>0</v>
      </c>
      <c r="Z348">
        <v>1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 s="71" t="s">
        <v>269</v>
      </c>
      <c r="AH348" s="71" t="s">
        <v>185</v>
      </c>
      <c r="AI348" s="71" t="s">
        <v>206</v>
      </c>
      <c r="AJ348" s="71" t="s">
        <v>207</v>
      </c>
    </row>
    <row r="349" spans="1:36" x14ac:dyDescent="0.25">
      <c r="A349" t="s">
        <v>1547</v>
      </c>
      <c r="B349" s="63">
        <v>44652</v>
      </c>
      <c r="C349" s="63">
        <v>44655</v>
      </c>
      <c r="D349" t="s">
        <v>296</v>
      </c>
      <c r="E349">
        <v>703</v>
      </c>
      <c r="F349">
        <v>7</v>
      </c>
      <c r="G349">
        <v>7</v>
      </c>
      <c r="H349">
        <v>0</v>
      </c>
      <c r="I349">
        <v>0</v>
      </c>
      <c r="J349">
        <v>10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 s="71" t="s">
        <v>297</v>
      </c>
      <c r="AH349" s="71" t="s">
        <v>193</v>
      </c>
      <c r="AI349" s="71" t="s">
        <v>214</v>
      </c>
      <c r="AJ349" s="71" t="s">
        <v>215</v>
      </c>
    </row>
    <row r="350" spans="1:36" x14ac:dyDescent="0.25">
      <c r="A350" t="s">
        <v>1547</v>
      </c>
      <c r="B350" s="63">
        <v>44652</v>
      </c>
      <c r="C350" s="63">
        <v>44655</v>
      </c>
      <c r="D350" t="s">
        <v>342</v>
      </c>
      <c r="E350">
        <v>1222</v>
      </c>
      <c r="F350">
        <v>66</v>
      </c>
      <c r="G350">
        <v>66</v>
      </c>
      <c r="H350">
        <v>0</v>
      </c>
      <c r="I350">
        <v>0</v>
      </c>
      <c r="J350">
        <v>13</v>
      </c>
      <c r="K350">
        <v>7</v>
      </c>
      <c r="L350">
        <v>4</v>
      </c>
      <c r="M350">
        <v>4</v>
      </c>
      <c r="N350">
        <v>3</v>
      </c>
      <c r="O350">
        <v>6</v>
      </c>
      <c r="P350">
        <v>1</v>
      </c>
      <c r="Q350">
        <v>1</v>
      </c>
      <c r="R350">
        <v>5</v>
      </c>
      <c r="S350">
        <v>6</v>
      </c>
      <c r="T350">
        <v>1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2</v>
      </c>
      <c r="AA350">
        <v>6</v>
      </c>
      <c r="AB350">
        <v>6</v>
      </c>
      <c r="AC350">
        <v>4</v>
      </c>
      <c r="AD350">
        <v>6</v>
      </c>
      <c r="AE350">
        <v>1</v>
      </c>
      <c r="AF350">
        <v>1</v>
      </c>
      <c r="AG350" s="71" t="s">
        <v>343</v>
      </c>
      <c r="AH350" s="71" t="s">
        <v>193</v>
      </c>
      <c r="AI350" s="71" t="s">
        <v>226</v>
      </c>
      <c r="AJ350" s="71" t="s">
        <v>227</v>
      </c>
    </row>
    <row r="351" spans="1:36" x14ac:dyDescent="0.25">
      <c r="A351" t="s">
        <v>1547</v>
      </c>
      <c r="B351" s="63">
        <v>44652</v>
      </c>
      <c r="C351" s="63">
        <v>44655</v>
      </c>
      <c r="D351" t="s">
        <v>294</v>
      </c>
      <c r="E351">
        <v>2632</v>
      </c>
      <c r="F351">
        <v>102</v>
      </c>
      <c r="G351">
        <v>102</v>
      </c>
      <c r="H351">
        <v>0</v>
      </c>
      <c r="I351">
        <v>0</v>
      </c>
      <c r="J351">
        <v>11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4</v>
      </c>
      <c r="U351">
        <v>0</v>
      </c>
      <c r="V351">
        <v>0</v>
      </c>
      <c r="W351">
        <v>0</v>
      </c>
      <c r="X351">
        <v>1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G351" s="71" t="s">
        <v>295</v>
      </c>
      <c r="AH351" s="71" t="s">
        <v>193</v>
      </c>
      <c r="AI351" s="71" t="s">
        <v>214</v>
      </c>
      <c r="AJ351" s="71" t="s">
        <v>215</v>
      </c>
    </row>
    <row r="352" spans="1:36" x14ac:dyDescent="0.25">
      <c r="A352" t="s">
        <v>1547</v>
      </c>
      <c r="B352" s="63">
        <v>44652</v>
      </c>
      <c r="C352" s="63">
        <v>44655</v>
      </c>
      <c r="D352" t="s">
        <v>304</v>
      </c>
      <c r="E352">
        <v>974</v>
      </c>
      <c r="F352">
        <v>23</v>
      </c>
      <c r="G352">
        <v>23</v>
      </c>
      <c r="H352">
        <v>0</v>
      </c>
      <c r="I352">
        <v>0</v>
      </c>
      <c r="J352">
        <v>4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1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 s="71" t="s">
        <v>305</v>
      </c>
      <c r="AH352" s="71" t="s">
        <v>193</v>
      </c>
      <c r="AI352" s="71" t="s">
        <v>222</v>
      </c>
      <c r="AJ352" s="71" t="s">
        <v>223</v>
      </c>
    </row>
    <row r="353" spans="1:36" x14ac:dyDescent="0.25">
      <c r="A353" t="s">
        <v>1547</v>
      </c>
      <c r="B353" s="63">
        <v>44652</v>
      </c>
      <c r="C353" s="63">
        <v>44655</v>
      </c>
      <c r="D353" t="s">
        <v>55</v>
      </c>
      <c r="E353">
        <v>2705</v>
      </c>
      <c r="F353">
        <v>82</v>
      </c>
      <c r="G353">
        <v>81</v>
      </c>
      <c r="H353">
        <v>1</v>
      </c>
      <c r="I353">
        <v>0</v>
      </c>
      <c r="J353">
        <v>32</v>
      </c>
      <c r="K353">
        <v>8</v>
      </c>
      <c r="L353">
        <v>8</v>
      </c>
      <c r="M353">
        <v>6</v>
      </c>
      <c r="N353">
        <v>8</v>
      </c>
      <c r="O353">
        <v>8</v>
      </c>
      <c r="P353">
        <v>8</v>
      </c>
      <c r="Q353">
        <v>5</v>
      </c>
      <c r="R353">
        <v>5</v>
      </c>
      <c r="S353">
        <v>8</v>
      </c>
      <c r="T353">
        <v>11</v>
      </c>
      <c r="U353">
        <v>7</v>
      </c>
      <c r="V353">
        <v>7</v>
      </c>
      <c r="W353">
        <v>3</v>
      </c>
      <c r="X353">
        <v>0</v>
      </c>
      <c r="Y353">
        <v>0</v>
      </c>
      <c r="Z353">
        <v>6</v>
      </c>
      <c r="AA353">
        <v>7</v>
      </c>
      <c r="AB353">
        <v>7</v>
      </c>
      <c r="AC353">
        <v>7</v>
      </c>
      <c r="AD353">
        <v>7</v>
      </c>
      <c r="AE353">
        <v>0</v>
      </c>
      <c r="AF353">
        <v>0</v>
      </c>
      <c r="AG353" s="71" t="s">
        <v>56</v>
      </c>
      <c r="AH353" s="71" t="s">
        <v>199</v>
      </c>
      <c r="AI353" s="71" t="s">
        <v>43</v>
      </c>
      <c r="AJ353" s="71" t="s">
        <v>233</v>
      </c>
    </row>
    <row r="354" spans="1:36" x14ac:dyDescent="0.25">
      <c r="A354" t="s">
        <v>1547</v>
      </c>
      <c r="B354" s="63">
        <v>44652</v>
      </c>
      <c r="C354" s="63">
        <v>44655</v>
      </c>
      <c r="D354" t="s">
        <v>36</v>
      </c>
      <c r="E354">
        <v>3186</v>
      </c>
      <c r="F354">
        <v>32</v>
      </c>
      <c r="G354">
        <v>32</v>
      </c>
      <c r="H354">
        <v>0</v>
      </c>
      <c r="I354">
        <v>0</v>
      </c>
      <c r="J354">
        <v>20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 s="71" t="s">
        <v>37</v>
      </c>
      <c r="AH354" s="71" t="s">
        <v>199</v>
      </c>
      <c r="AI354" s="71" t="s">
        <v>26</v>
      </c>
      <c r="AJ354" s="71" t="s">
        <v>230</v>
      </c>
    </row>
    <row r="355" spans="1:36" x14ac:dyDescent="0.25">
      <c r="A355" t="s">
        <v>1547</v>
      </c>
      <c r="B355" s="63">
        <v>44652</v>
      </c>
      <c r="C355" s="63">
        <v>44655</v>
      </c>
      <c r="D355" t="s">
        <v>280</v>
      </c>
      <c r="E355">
        <v>1555</v>
      </c>
      <c r="F355">
        <v>76</v>
      </c>
      <c r="G355">
        <v>75</v>
      </c>
      <c r="H355">
        <v>1</v>
      </c>
      <c r="I355">
        <v>0</v>
      </c>
      <c r="J355">
        <v>9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1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 s="71" t="s">
        <v>281</v>
      </c>
      <c r="AH355" s="71" t="s">
        <v>185</v>
      </c>
      <c r="AI355" s="71" t="s">
        <v>210</v>
      </c>
      <c r="AJ355" s="71" t="s">
        <v>211</v>
      </c>
    </row>
    <row r="356" spans="1:36" x14ac:dyDescent="0.25">
      <c r="A356" t="s">
        <v>1547</v>
      </c>
      <c r="B356" s="63">
        <v>44652</v>
      </c>
      <c r="C356" s="63">
        <v>44655</v>
      </c>
      <c r="D356" t="s">
        <v>224</v>
      </c>
      <c r="E356">
        <v>2083</v>
      </c>
      <c r="F356">
        <v>58</v>
      </c>
      <c r="G356">
        <v>58</v>
      </c>
      <c r="H356">
        <v>0</v>
      </c>
      <c r="I356">
        <v>0</v>
      </c>
      <c r="J356">
        <v>24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2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 s="71" t="s">
        <v>225</v>
      </c>
      <c r="AH356" s="71" t="s">
        <v>185</v>
      </c>
      <c r="AI356" s="71" t="s">
        <v>191</v>
      </c>
      <c r="AJ356" s="71" t="s">
        <v>192</v>
      </c>
    </row>
    <row r="357" spans="1:36" x14ac:dyDescent="0.25">
      <c r="A357" t="s">
        <v>1547</v>
      </c>
      <c r="B357" s="63">
        <v>44652</v>
      </c>
      <c r="C357" s="63">
        <v>44655</v>
      </c>
      <c r="D357" t="s">
        <v>228</v>
      </c>
      <c r="E357">
        <v>1847</v>
      </c>
      <c r="F357">
        <v>28</v>
      </c>
      <c r="G357">
        <v>27</v>
      </c>
      <c r="H357">
        <v>1</v>
      </c>
      <c r="I357">
        <v>0</v>
      </c>
      <c r="J357">
        <v>3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 s="71" t="s">
        <v>229</v>
      </c>
      <c r="AH357" s="71" t="s">
        <v>185</v>
      </c>
      <c r="AI357" s="71" t="s">
        <v>191</v>
      </c>
      <c r="AJ357" s="71" t="s">
        <v>192</v>
      </c>
    </row>
    <row r="358" spans="1:36" x14ac:dyDescent="0.25">
      <c r="A358" t="s">
        <v>1547</v>
      </c>
      <c r="B358" s="63">
        <v>44652</v>
      </c>
      <c r="C358" s="63">
        <v>44655</v>
      </c>
      <c r="D358" t="s">
        <v>83</v>
      </c>
      <c r="E358">
        <v>4075</v>
      </c>
      <c r="F358">
        <v>109</v>
      </c>
      <c r="G358">
        <v>108</v>
      </c>
      <c r="H358">
        <v>1</v>
      </c>
      <c r="I358">
        <v>0</v>
      </c>
      <c r="J358">
        <v>14</v>
      </c>
      <c r="K358">
        <v>9</v>
      </c>
      <c r="L358">
        <v>8</v>
      </c>
      <c r="M358">
        <v>4</v>
      </c>
      <c r="N358">
        <v>9</v>
      </c>
      <c r="O358">
        <v>9</v>
      </c>
      <c r="P358">
        <v>6</v>
      </c>
      <c r="Q358">
        <v>6</v>
      </c>
      <c r="R358">
        <v>9</v>
      </c>
      <c r="S358">
        <v>9</v>
      </c>
      <c r="T358">
        <v>5</v>
      </c>
      <c r="U358">
        <v>2</v>
      </c>
      <c r="V358">
        <v>2</v>
      </c>
      <c r="W358">
        <v>0</v>
      </c>
      <c r="X358">
        <v>1</v>
      </c>
      <c r="Y358">
        <v>1</v>
      </c>
      <c r="Z358">
        <v>3</v>
      </c>
      <c r="AA358">
        <v>7</v>
      </c>
      <c r="AB358">
        <v>7</v>
      </c>
      <c r="AC358">
        <v>7</v>
      </c>
      <c r="AD358">
        <v>7</v>
      </c>
      <c r="AE358">
        <v>7</v>
      </c>
      <c r="AF358">
        <v>3</v>
      </c>
      <c r="AG358" s="71" t="s">
        <v>84</v>
      </c>
      <c r="AH358" s="71" t="s">
        <v>199</v>
      </c>
      <c r="AI358" s="71" t="s">
        <v>75</v>
      </c>
      <c r="AJ358" s="71" t="s">
        <v>239</v>
      </c>
    </row>
    <row r="359" spans="1:36" x14ac:dyDescent="0.25">
      <c r="A359" t="s">
        <v>1547</v>
      </c>
      <c r="B359" s="63">
        <v>44652</v>
      </c>
      <c r="C359" s="63">
        <v>44655</v>
      </c>
      <c r="D359" t="s">
        <v>81</v>
      </c>
      <c r="E359">
        <v>1003</v>
      </c>
      <c r="F359">
        <v>84</v>
      </c>
      <c r="G359">
        <v>84</v>
      </c>
      <c r="H359">
        <v>0</v>
      </c>
      <c r="I359">
        <v>0</v>
      </c>
      <c r="J359">
        <v>8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1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 s="71" t="s">
        <v>82</v>
      </c>
      <c r="AH359" s="71" t="s">
        <v>199</v>
      </c>
      <c r="AI359" s="71" t="s">
        <v>75</v>
      </c>
      <c r="AJ359" s="71" t="s">
        <v>239</v>
      </c>
    </row>
    <row r="360" spans="1:36" x14ac:dyDescent="0.25">
      <c r="A360" t="s">
        <v>1547</v>
      </c>
      <c r="B360" s="63">
        <v>44652</v>
      </c>
      <c r="C360" s="63">
        <v>44655</v>
      </c>
      <c r="D360" t="s">
        <v>64</v>
      </c>
      <c r="E360">
        <v>2953</v>
      </c>
      <c r="F360">
        <v>36</v>
      </c>
      <c r="G360">
        <v>36</v>
      </c>
      <c r="H360">
        <v>0</v>
      </c>
      <c r="I360">
        <v>0</v>
      </c>
      <c r="J360">
        <v>8</v>
      </c>
      <c r="K360">
        <v>1</v>
      </c>
      <c r="L360">
        <v>1</v>
      </c>
      <c r="M360">
        <v>1</v>
      </c>
      <c r="N360">
        <v>1</v>
      </c>
      <c r="O360">
        <v>1</v>
      </c>
      <c r="P360">
        <v>0</v>
      </c>
      <c r="Q360">
        <v>1</v>
      </c>
      <c r="R360">
        <v>1</v>
      </c>
      <c r="S360">
        <v>1</v>
      </c>
      <c r="T360">
        <v>3</v>
      </c>
      <c r="U360">
        <v>1</v>
      </c>
      <c r="V360">
        <v>1</v>
      </c>
      <c r="W360">
        <v>0</v>
      </c>
      <c r="X360">
        <v>0</v>
      </c>
      <c r="Y360">
        <v>0</v>
      </c>
      <c r="Z360">
        <v>1</v>
      </c>
      <c r="AA360">
        <v>1</v>
      </c>
      <c r="AB360">
        <v>1</v>
      </c>
      <c r="AC360">
        <v>1</v>
      </c>
      <c r="AD360">
        <v>1</v>
      </c>
      <c r="AE360">
        <v>0</v>
      </c>
      <c r="AF360">
        <v>0</v>
      </c>
      <c r="AG360" s="71" t="s">
        <v>65</v>
      </c>
      <c r="AH360" s="71" t="s">
        <v>199</v>
      </c>
      <c r="AI360" s="71" t="s">
        <v>58</v>
      </c>
      <c r="AJ360" s="71" t="s">
        <v>236</v>
      </c>
    </row>
    <row r="361" spans="1:36" x14ac:dyDescent="0.25">
      <c r="A361" t="s">
        <v>1547</v>
      </c>
      <c r="B361" s="63">
        <v>44652</v>
      </c>
      <c r="C361" s="63">
        <v>44655</v>
      </c>
      <c r="D361" t="s">
        <v>318</v>
      </c>
      <c r="E361">
        <v>4159</v>
      </c>
      <c r="F361">
        <v>4</v>
      </c>
      <c r="G361">
        <v>4</v>
      </c>
      <c r="H361">
        <v>0</v>
      </c>
      <c r="I361">
        <v>0</v>
      </c>
      <c r="J361">
        <v>6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</v>
      </c>
      <c r="AG361" s="71" t="s">
        <v>319</v>
      </c>
      <c r="AH361" s="71" t="s">
        <v>193</v>
      </c>
      <c r="AI361" s="71" t="s">
        <v>222</v>
      </c>
      <c r="AJ361" s="71" t="s">
        <v>223</v>
      </c>
    </row>
    <row r="362" spans="1:36" x14ac:dyDescent="0.25">
      <c r="A362" t="s">
        <v>1547</v>
      </c>
      <c r="B362" s="63">
        <v>44652</v>
      </c>
      <c r="C362" s="63">
        <v>44655</v>
      </c>
      <c r="D362" t="s">
        <v>28</v>
      </c>
      <c r="E362">
        <v>3388</v>
      </c>
      <c r="F362">
        <v>51</v>
      </c>
      <c r="G362">
        <v>51</v>
      </c>
      <c r="H362">
        <v>0</v>
      </c>
      <c r="I362">
        <v>0</v>
      </c>
      <c r="J362">
        <v>8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 s="71" t="s">
        <v>29</v>
      </c>
      <c r="AH362" s="71" t="s">
        <v>199</v>
      </c>
      <c r="AI362" s="71" t="s">
        <v>26</v>
      </c>
      <c r="AJ362" s="71" t="s">
        <v>230</v>
      </c>
    </row>
    <row r="363" spans="1:36" x14ac:dyDescent="0.25">
      <c r="A363" t="s">
        <v>1547</v>
      </c>
      <c r="B363" s="63">
        <v>44652</v>
      </c>
      <c r="C363" s="63">
        <v>44655</v>
      </c>
      <c r="D363" t="s">
        <v>38</v>
      </c>
      <c r="E363">
        <v>608</v>
      </c>
      <c r="F363">
        <v>15</v>
      </c>
      <c r="G363">
        <v>15</v>
      </c>
      <c r="H363">
        <v>0</v>
      </c>
      <c r="I363">
        <v>0</v>
      </c>
      <c r="J363">
        <v>5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 s="71" t="s">
        <v>39</v>
      </c>
      <c r="AH363" s="71" t="s">
        <v>199</v>
      </c>
      <c r="AI363" s="71" t="s">
        <v>26</v>
      </c>
      <c r="AJ363" s="71" t="s">
        <v>230</v>
      </c>
    </row>
    <row r="364" spans="1:36" x14ac:dyDescent="0.25">
      <c r="A364" t="s">
        <v>1547</v>
      </c>
      <c r="B364" s="63">
        <v>44652</v>
      </c>
      <c r="C364" s="63">
        <v>44655</v>
      </c>
      <c r="D364" t="s">
        <v>51</v>
      </c>
      <c r="E364">
        <v>1220</v>
      </c>
      <c r="F364">
        <v>34</v>
      </c>
      <c r="G364">
        <v>32</v>
      </c>
      <c r="H364">
        <v>2</v>
      </c>
      <c r="I364">
        <v>1</v>
      </c>
      <c r="J364">
        <v>3</v>
      </c>
      <c r="K364">
        <v>2</v>
      </c>
      <c r="L364">
        <v>2</v>
      </c>
      <c r="M364">
        <v>2</v>
      </c>
      <c r="N364">
        <v>2</v>
      </c>
      <c r="O364">
        <v>2</v>
      </c>
      <c r="P364">
        <v>2</v>
      </c>
      <c r="Q364">
        <v>1</v>
      </c>
      <c r="R364">
        <v>2</v>
      </c>
      <c r="S364">
        <v>2</v>
      </c>
      <c r="T364">
        <v>2</v>
      </c>
      <c r="U364">
        <v>2</v>
      </c>
      <c r="V364">
        <v>2</v>
      </c>
      <c r="W364">
        <v>0</v>
      </c>
      <c r="X364">
        <v>0</v>
      </c>
      <c r="Y364">
        <v>0</v>
      </c>
      <c r="Z364">
        <v>2</v>
      </c>
      <c r="AA364">
        <v>2</v>
      </c>
      <c r="AB364">
        <v>2</v>
      </c>
      <c r="AC364">
        <v>2</v>
      </c>
      <c r="AD364">
        <v>2</v>
      </c>
      <c r="AE364">
        <v>1</v>
      </c>
      <c r="AF364">
        <v>0</v>
      </c>
      <c r="AG364" s="71" t="s">
        <v>52</v>
      </c>
      <c r="AH364" s="71" t="s">
        <v>199</v>
      </c>
      <c r="AI364" s="71" t="s">
        <v>43</v>
      </c>
      <c r="AJ364" s="71" t="s">
        <v>233</v>
      </c>
    </row>
    <row r="365" spans="1:36" x14ac:dyDescent="0.25">
      <c r="A365" t="s">
        <v>1547</v>
      </c>
      <c r="B365" s="63">
        <v>44652</v>
      </c>
      <c r="C365" s="63">
        <v>44655</v>
      </c>
      <c r="D365" t="s">
        <v>30</v>
      </c>
      <c r="E365">
        <v>1405</v>
      </c>
      <c r="F365">
        <v>113</v>
      </c>
      <c r="G365">
        <v>111</v>
      </c>
      <c r="H365">
        <v>2</v>
      </c>
      <c r="I365">
        <v>1</v>
      </c>
      <c r="J365">
        <v>4</v>
      </c>
      <c r="K365">
        <v>2</v>
      </c>
      <c r="L365">
        <v>1</v>
      </c>
      <c r="M365">
        <v>1</v>
      </c>
      <c r="N365">
        <v>1</v>
      </c>
      <c r="O365">
        <v>1</v>
      </c>
      <c r="P365">
        <v>1</v>
      </c>
      <c r="Q365">
        <v>2</v>
      </c>
      <c r="R365">
        <v>2</v>
      </c>
      <c r="S365">
        <v>2</v>
      </c>
      <c r="T365">
        <v>3</v>
      </c>
      <c r="U365">
        <v>3</v>
      </c>
      <c r="V365">
        <v>3</v>
      </c>
      <c r="W365">
        <v>0</v>
      </c>
      <c r="X365">
        <v>0</v>
      </c>
      <c r="Y365">
        <v>0</v>
      </c>
      <c r="Z365">
        <v>1</v>
      </c>
      <c r="AA365">
        <v>2</v>
      </c>
      <c r="AB365">
        <v>2</v>
      </c>
      <c r="AC365">
        <v>2</v>
      </c>
      <c r="AD365">
        <v>2</v>
      </c>
      <c r="AE365">
        <v>0</v>
      </c>
      <c r="AF365">
        <v>0</v>
      </c>
      <c r="AG365" s="71" t="s">
        <v>31</v>
      </c>
      <c r="AH365" s="71" t="s">
        <v>199</v>
      </c>
      <c r="AI365" s="71" t="s">
        <v>26</v>
      </c>
      <c r="AJ365" s="71" t="s">
        <v>230</v>
      </c>
    </row>
    <row r="366" spans="1:36" x14ac:dyDescent="0.25">
      <c r="A366" t="s">
        <v>1547</v>
      </c>
      <c r="B366" s="63">
        <v>44652</v>
      </c>
      <c r="C366" s="63">
        <v>44655</v>
      </c>
      <c r="D366" t="s">
        <v>200</v>
      </c>
      <c r="E366">
        <v>1098</v>
      </c>
      <c r="F366">
        <v>31</v>
      </c>
      <c r="G366">
        <v>31</v>
      </c>
      <c r="H366">
        <v>0</v>
      </c>
      <c r="I366">
        <v>0</v>
      </c>
      <c r="J366">
        <v>8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 s="71" t="s">
        <v>201</v>
      </c>
      <c r="AH366" s="71" t="s">
        <v>185</v>
      </c>
      <c r="AI366" s="71" t="s">
        <v>186</v>
      </c>
      <c r="AJ366" s="71" t="s">
        <v>187</v>
      </c>
    </row>
    <row r="367" spans="1:36" x14ac:dyDescent="0.25">
      <c r="A367" t="s">
        <v>1547</v>
      </c>
      <c r="B367" s="63">
        <v>44652</v>
      </c>
      <c r="C367" s="63">
        <v>44655</v>
      </c>
      <c r="D367" t="s">
        <v>324</v>
      </c>
      <c r="E367">
        <v>15077</v>
      </c>
      <c r="F367">
        <v>27</v>
      </c>
      <c r="G367">
        <v>27</v>
      </c>
      <c r="H367">
        <v>0</v>
      </c>
      <c r="I367">
        <v>0</v>
      </c>
      <c r="J367">
        <v>13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3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 s="71" t="s">
        <v>737</v>
      </c>
      <c r="AH367" s="71" t="s">
        <v>193</v>
      </c>
      <c r="AI367" s="71" t="s">
        <v>222</v>
      </c>
      <c r="AJ367" s="71" t="s">
        <v>223</v>
      </c>
    </row>
    <row r="368" spans="1:36" x14ac:dyDescent="0.25">
      <c r="A368" t="s">
        <v>1547</v>
      </c>
      <c r="B368" s="63">
        <v>44652</v>
      </c>
      <c r="C368" s="63">
        <v>44655</v>
      </c>
      <c r="D368" t="s">
        <v>100</v>
      </c>
      <c r="E368">
        <v>8093</v>
      </c>
      <c r="F368">
        <v>127</v>
      </c>
      <c r="G368">
        <v>127</v>
      </c>
      <c r="H368">
        <v>0</v>
      </c>
      <c r="I368">
        <v>0</v>
      </c>
      <c r="J368">
        <v>16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1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 s="71" t="s">
        <v>101</v>
      </c>
      <c r="AH368" s="71" t="s">
        <v>199</v>
      </c>
      <c r="AI368" s="71" t="s">
        <v>98</v>
      </c>
      <c r="AJ368" s="71" t="s">
        <v>242</v>
      </c>
    </row>
    <row r="369" spans="1:36" x14ac:dyDescent="0.25">
      <c r="A369" t="s">
        <v>1547</v>
      </c>
      <c r="B369" s="63">
        <v>44652</v>
      </c>
      <c r="C369" s="63">
        <v>44655</v>
      </c>
      <c r="D369" t="s">
        <v>240</v>
      </c>
      <c r="E369">
        <v>5720</v>
      </c>
      <c r="F369">
        <v>4</v>
      </c>
      <c r="G369">
        <v>4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 s="71" t="s">
        <v>241</v>
      </c>
      <c r="AH369" s="71" t="s">
        <v>185</v>
      </c>
      <c r="AI369" s="71" t="s">
        <v>197</v>
      </c>
      <c r="AJ369" s="71" t="s">
        <v>198</v>
      </c>
    </row>
    <row r="370" spans="1:36" x14ac:dyDescent="0.25">
      <c r="A370" t="s">
        <v>1547</v>
      </c>
      <c r="B370" s="63">
        <v>44652</v>
      </c>
      <c r="C370" s="63">
        <v>44655</v>
      </c>
      <c r="D370" t="s">
        <v>195</v>
      </c>
      <c r="E370">
        <v>13149</v>
      </c>
      <c r="F370">
        <v>14</v>
      </c>
      <c r="G370">
        <v>14</v>
      </c>
      <c r="H370">
        <v>0</v>
      </c>
      <c r="I370">
        <v>0</v>
      </c>
      <c r="J370">
        <v>10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 s="71" t="s">
        <v>196</v>
      </c>
      <c r="AH370" s="71" t="s">
        <v>185</v>
      </c>
      <c r="AI370" s="71" t="s">
        <v>186</v>
      </c>
      <c r="AJ370" s="71" t="s">
        <v>187</v>
      </c>
    </row>
    <row r="371" spans="1:36" x14ac:dyDescent="0.25">
      <c r="A371" t="s">
        <v>1547</v>
      </c>
      <c r="B371" s="63">
        <v>44652</v>
      </c>
      <c r="C371" s="63">
        <v>44655</v>
      </c>
      <c r="D371" t="s">
        <v>272</v>
      </c>
      <c r="E371">
        <v>803</v>
      </c>
      <c r="F371">
        <v>24</v>
      </c>
      <c r="G371">
        <v>24</v>
      </c>
      <c r="H371">
        <v>0</v>
      </c>
      <c r="I371">
        <v>0</v>
      </c>
      <c r="J371">
        <v>10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6</v>
      </c>
      <c r="U371">
        <v>1</v>
      </c>
      <c r="V371">
        <v>1</v>
      </c>
      <c r="W371">
        <v>0</v>
      </c>
      <c r="X371">
        <v>2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 s="71" t="s">
        <v>273</v>
      </c>
      <c r="AH371" s="71" t="s">
        <v>185</v>
      </c>
      <c r="AI371" s="71" t="s">
        <v>206</v>
      </c>
      <c r="AJ371" s="71" t="s">
        <v>207</v>
      </c>
    </row>
    <row r="372" spans="1:36" x14ac:dyDescent="0.25">
      <c r="A372" t="s">
        <v>1547</v>
      </c>
      <c r="B372" s="63">
        <v>44652</v>
      </c>
      <c r="C372" s="63">
        <v>44655</v>
      </c>
      <c r="D372" t="s">
        <v>34</v>
      </c>
      <c r="E372">
        <v>1048</v>
      </c>
      <c r="F372">
        <v>31</v>
      </c>
      <c r="G372">
        <v>29</v>
      </c>
      <c r="H372">
        <v>2</v>
      </c>
      <c r="I372">
        <v>0</v>
      </c>
      <c r="J372">
        <v>8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 s="71" t="s">
        <v>35</v>
      </c>
      <c r="AH372" s="71" t="s">
        <v>199</v>
      </c>
      <c r="AI372" s="71" t="s">
        <v>26</v>
      </c>
      <c r="AJ372" s="71" t="s">
        <v>230</v>
      </c>
    </row>
    <row r="373" spans="1:36" x14ac:dyDescent="0.25">
      <c r="A373" t="s">
        <v>1547</v>
      </c>
      <c r="B373" s="63">
        <v>44652</v>
      </c>
      <c r="C373" s="63">
        <v>44655</v>
      </c>
      <c r="D373" t="s">
        <v>60</v>
      </c>
      <c r="E373">
        <v>2278</v>
      </c>
      <c r="F373">
        <v>72</v>
      </c>
      <c r="G373">
        <v>72</v>
      </c>
      <c r="H373">
        <v>0</v>
      </c>
      <c r="I373">
        <v>0</v>
      </c>
      <c r="J373">
        <v>5</v>
      </c>
      <c r="K373">
        <v>3</v>
      </c>
      <c r="L373">
        <v>3</v>
      </c>
      <c r="M373">
        <v>3</v>
      </c>
      <c r="N373">
        <v>3</v>
      </c>
      <c r="O373">
        <v>3</v>
      </c>
      <c r="P373">
        <v>3</v>
      </c>
      <c r="Q373">
        <v>1</v>
      </c>
      <c r="R373">
        <v>2</v>
      </c>
      <c r="S373">
        <v>3</v>
      </c>
      <c r="T373">
        <v>1</v>
      </c>
      <c r="U373">
        <v>1</v>
      </c>
      <c r="V373">
        <v>1</v>
      </c>
      <c r="W373">
        <v>0</v>
      </c>
      <c r="X373">
        <v>1</v>
      </c>
      <c r="Y373">
        <v>0</v>
      </c>
      <c r="Z373">
        <v>3</v>
      </c>
      <c r="AA373">
        <v>2</v>
      </c>
      <c r="AB373">
        <v>2</v>
      </c>
      <c r="AC373">
        <v>2</v>
      </c>
      <c r="AD373">
        <v>2</v>
      </c>
      <c r="AE373">
        <v>2</v>
      </c>
      <c r="AF373">
        <v>0</v>
      </c>
      <c r="AG373" s="71" t="s">
        <v>61</v>
      </c>
      <c r="AH373" s="71" t="s">
        <v>199</v>
      </c>
      <c r="AI373" s="71" t="s">
        <v>58</v>
      </c>
      <c r="AJ373" s="71" t="s">
        <v>236</v>
      </c>
    </row>
    <row r="374" spans="1:36" x14ac:dyDescent="0.25">
      <c r="A374" t="s">
        <v>1547</v>
      </c>
      <c r="B374" s="63">
        <v>44652</v>
      </c>
      <c r="C374" s="63">
        <v>44655</v>
      </c>
      <c r="D374" t="s">
        <v>47</v>
      </c>
      <c r="E374">
        <v>1166</v>
      </c>
      <c r="F374">
        <v>35</v>
      </c>
      <c r="G374">
        <v>34</v>
      </c>
      <c r="H374">
        <v>1</v>
      </c>
      <c r="I374">
        <v>0</v>
      </c>
      <c r="J374">
        <v>6</v>
      </c>
      <c r="K374">
        <v>1</v>
      </c>
      <c r="L374">
        <v>0</v>
      </c>
      <c r="M374">
        <v>1</v>
      </c>
      <c r="N374">
        <v>1</v>
      </c>
      <c r="O374">
        <v>1</v>
      </c>
      <c r="P374">
        <v>1</v>
      </c>
      <c r="Q374">
        <v>0</v>
      </c>
      <c r="R374">
        <v>1</v>
      </c>
      <c r="S374">
        <v>1</v>
      </c>
      <c r="T374">
        <v>1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1</v>
      </c>
      <c r="AB374">
        <v>1</v>
      </c>
      <c r="AC374">
        <v>1</v>
      </c>
      <c r="AD374">
        <v>1</v>
      </c>
      <c r="AE374">
        <v>1</v>
      </c>
      <c r="AF374">
        <v>0</v>
      </c>
      <c r="AG374" s="71" t="s">
        <v>48</v>
      </c>
      <c r="AH374" s="71" t="s">
        <v>199</v>
      </c>
      <c r="AI374" s="71" t="s">
        <v>43</v>
      </c>
      <c r="AJ374" s="71" t="s">
        <v>233</v>
      </c>
    </row>
    <row r="375" spans="1:36" x14ac:dyDescent="0.25">
      <c r="A375" t="s">
        <v>1547</v>
      </c>
      <c r="B375" s="63">
        <v>44652</v>
      </c>
      <c r="C375" s="63">
        <v>44655</v>
      </c>
      <c r="D375" t="s">
        <v>49</v>
      </c>
      <c r="E375">
        <v>1089</v>
      </c>
      <c r="F375">
        <v>30</v>
      </c>
      <c r="G375">
        <v>30</v>
      </c>
      <c r="H375">
        <v>0</v>
      </c>
      <c r="I375">
        <v>0</v>
      </c>
      <c r="J375">
        <v>2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 s="71" t="s">
        <v>50</v>
      </c>
      <c r="AH375" s="71" t="s">
        <v>199</v>
      </c>
      <c r="AI375" s="71" t="s">
        <v>43</v>
      </c>
      <c r="AJ375" s="71" t="s">
        <v>233</v>
      </c>
    </row>
    <row r="376" spans="1:36" x14ac:dyDescent="0.25">
      <c r="A376" t="s">
        <v>1547</v>
      </c>
      <c r="B376" s="63">
        <v>44652</v>
      </c>
      <c r="C376" s="63">
        <v>44655</v>
      </c>
      <c r="D376" t="s">
        <v>42</v>
      </c>
      <c r="E376">
        <v>2056</v>
      </c>
      <c r="F376">
        <v>96</v>
      </c>
      <c r="G376">
        <v>96</v>
      </c>
      <c r="H376">
        <v>0</v>
      </c>
      <c r="I376">
        <v>0</v>
      </c>
      <c r="J376">
        <v>2</v>
      </c>
      <c r="K376">
        <v>1</v>
      </c>
      <c r="L376">
        <v>1</v>
      </c>
      <c r="M376">
        <v>1</v>
      </c>
      <c r="N376">
        <v>1</v>
      </c>
      <c r="O376">
        <v>1</v>
      </c>
      <c r="P376">
        <v>1</v>
      </c>
      <c r="Q376">
        <v>1</v>
      </c>
      <c r="R376">
        <v>0</v>
      </c>
      <c r="S376">
        <v>1</v>
      </c>
      <c r="T376">
        <v>1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1</v>
      </c>
      <c r="AA376">
        <v>1</v>
      </c>
      <c r="AB376">
        <v>1</v>
      </c>
      <c r="AC376">
        <v>1</v>
      </c>
      <c r="AD376">
        <v>1</v>
      </c>
      <c r="AE376">
        <v>0</v>
      </c>
      <c r="AF376">
        <v>0</v>
      </c>
      <c r="AG376" s="71" t="s">
        <v>44</v>
      </c>
      <c r="AH376" s="71" t="s">
        <v>199</v>
      </c>
      <c r="AI376" s="71" t="s">
        <v>43</v>
      </c>
      <c r="AJ376" s="71" t="s">
        <v>233</v>
      </c>
    </row>
    <row r="377" spans="1:36" x14ac:dyDescent="0.25">
      <c r="A377" t="s">
        <v>1547</v>
      </c>
      <c r="B377" s="63">
        <v>44652</v>
      </c>
      <c r="C377" s="63">
        <v>44655</v>
      </c>
      <c r="D377" t="s">
        <v>45</v>
      </c>
      <c r="E377">
        <v>2136</v>
      </c>
      <c r="F377">
        <v>62</v>
      </c>
      <c r="G377">
        <v>62</v>
      </c>
      <c r="H377">
        <v>0</v>
      </c>
      <c r="I377">
        <v>0</v>
      </c>
      <c r="J377">
        <v>15</v>
      </c>
      <c r="K377">
        <v>4</v>
      </c>
      <c r="L377">
        <v>4</v>
      </c>
      <c r="M377">
        <v>4</v>
      </c>
      <c r="N377">
        <v>4</v>
      </c>
      <c r="O377">
        <v>3</v>
      </c>
      <c r="P377">
        <v>4</v>
      </c>
      <c r="Q377">
        <v>2</v>
      </c>
      <c r="R377">
        <v>4</v>
      </c>
      <c r="S377">
        <v>4</v>
      </c>
      <c r="T377">
        <v>3</v>
      </c>
      <c r="U377">
        <v>3</v>
      </c>
      <c r="V377">
        <v>3</v>
      </c>
      <c r="W377">
        <v>0</v>
      </c>
      <c r="X377">
        <v>0</v>
      </c>
      <c r="Y377">
        <v>0</v>
      </c>
      <c r="Z377">
        <v>3</v>
      </c>
      <c r="AA377">
        <v>3</v>
      </c>
      <c r="AB377">
        <v>2</v>
      </c>
      <c r="AC377">
        <v>2</v>
      </c>
      <c r="AD377">
        <v>3</v>
      </c>
      <c r="AE377">
        <v>0</v>
      </c>
      <c r="AF377">
        <v>0</v>
      </c>
      <c r="AG377" s="71" t="s">
        <v>46</v>
      </c>
      <c r="AH377" s="71" t="s">
        <v>199</v>
      </c>
      <c r="AI377" s="71" t="s">
        <v>43</v>
      </c>
      <c r="AJ377" s="71" t="s">
        <v>233</v>
      </c>
    </row>
    <row r="378" spans="1:36" x14ac:dyDescent="0.25">
      <c r="A378" t="s">
        <v>1547</v>
      </c>
      <c r="B378" s="63">
        <v>44652</v>
      </c>
      <c r="C378" s="63">
        <v>44655</v>
      </c>
      <c r="D378" t="s">
        <v>108</v>
      </c>
      <c r="E378">
        <v>1135</v>
      </c>
      <c r="F378">
        <v>12</v>
      </c>
      <c r="G378">
        <v>12</v>
      </c>
      <c r="H378">
        <v>0</v>
      </c>
      <c r="I378">
        <v>0</v>
      </c>
      <c r="J378">
        <v>3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1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 s="71" t="s">
        <v>110</v>
      </c>
      <c r="AH378" s="71" t="s">
        <v>199</v>
      </c>
      <c r="AI378" s="71" t="s">
        <v>109</v>
      </c>
      <c r="AJ378" s="71" t="s">
        <v>245</v>
      </c>
    </row>
    <row r="379" spans="1:36" x14ac:dyDescent="0.25">
      <c r="A379" t="s">
        <v>1547</v>
      </c>
      <c r="B379" s="63">
        <v>44652</v>
      </c>
      <c r="C379" s="63">
        <v>44655</v>
      </c>
      <c r="D379" t="s">
        <v>62</v>
      </c>
      <c r="E379">
        <v>1820</v>
      </c>
      <c r="F379">
        <v>121</v>
      </c>
      <c r="G379">
        <v>118</v>
      </c>
      <c r="H379">
        <v>3</v>
      </c>
      <c r="I379">
        <v>0</v>
      </c>
      <c r="J379">
        <v>7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 s="71" t="s">
        <v>63</v>
      </c>
      <c r="AH379" s="71" t="s">
        <v>199</v>
      </c>
      <c r="AI379" s="71" t="s">
        <v>58</v>
      </c>
      <c r="AJ379" s="71" t="s">
        <v>236</v>
      </c>
    </row>
    <row r="380" spans="1:36" x14ac:dyDescent="0.25">
      <c r="A380" t="s">
        <v>1547</v>
      </c>
      <c r="B380" s="63">
        <v>44652</v>
      </c>
      <c r="C380" s="63">
        <v>44655</v>
      </c>
      <c r="D380" t="s">
        <v>95</v>
      </c>
      <c r="E380">
        <v>591</v>
      </c>
      <c r="F380">
        <v>39</v>
      </c>
      <c r="G380">
        <v>39</v>
      </c>
      <c r="H380">
        <v>0</v>
      </c>
      <c r="I380">
        <v>0</v>
      </c>
      <c r="J380">
        <v>9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5</v>
      </c>
      <c r="U380">
        <v>0</v>
      </c>
      <c r="V380">
        <v>0</v>
      </c>
      <c r="W380">
        <v>0</v>
      </c>
      <c r="X380">
        <v>1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 s="71" t="s">
        <v>96</v>
      </c>
      <c r="AH380" s="71" t="s">
        <v>199</v>
      </c>
      <c r="AI380" s="71" t="s">
        <v>75</v>
      </c>
      <c r="AJ380" s="71" t="s">
        <v>239</v>
      </c>
    </row>
    <row r="381" spans="1:36" x14ac:dyDescent="0.25">
      <c r="A381" t="s">
        <v>1547</v>
      </c>
      <c r="B381" s="63">
        <v>44652</v>
      </c>
      <c r="C381" s="63">
        <v>44655</v>
      </c>
      <c r="D381" t="s">
        <v>91</v>
      </c>
      <c r="E381">
        <v>1672</v>
      </c>
      <c r="F381">
        <v>269</v>
      </c>
      <c r="G381">
        <v>268</v>
      </c>
      <c r="H381">
        <v>1</v>
      </c>
      <c r="I381">
        <v>1</v>
      </c>
      <c r="J381">
        <v>28</v>
      </c>
      <c r="K381">
        <v>11</v>
      </c>
      <c r="L381">
        <v>11</v>
      </c>
      <c r="M381">
        <v>11</v>
      </c>
      <c r="N381">
        <v>11</v>
      </c>
      <c r="O381">
        <v>11</v>
      </c>
      <c r="P381">
        <v>11</v>
      </c>
      <c r="Q381">
        <v>5</v>
      </c>
      <c r="R381">
        <v>8</v>
      </c>
      <c r="S381">
        <v>11</v>
      </c>
      <c r="T381">
        <v>8</v>
      </c>
      <c r="U381">
        <v>8</v>
      </c>
      <c r="V381">
        <v>6</v>
      </c>
      <c r="W381">
        <v>8</v>
      </c>
      <c r="X381">
        <v>3</v>
      </c>
      <c r="Y381">
        <v>0</v>
      </c>
      <c r="Z381">
        <v>11</v>
      </c>
      <c r="AA381">
        <v>10</v>
      </c>
      <c r="AB381">
        <v>7</v>
      </c>
      <c r="AC381">
        <v>6</v>
      </c>
      <c r="AD381">
        <v>7</v>
      </c>
      <c r="AE381">
        <v>4</v>
      </c>
      <c r="AF381">
        <v>0</v>
      </c>
      <c r="AG381" s="71" t="s">
        <v>92</v>
      </c>
      <c r="AH381" s="71" t="s">
        <v>199</v>
      </c>
      <c r="AI381" s="71" t="s">
        <v>75</v>
      </c>
      <c r="AJ381" s="71" t="s">
        <v>239</v>
      </c>
    </row>
    <row r="382" spans="1:36" x14ac:dyDescent="0.25">
      <c r="A382" t="s">
        <v>1547</v>
      </c>
      <c r="B382" s="63">
        <v>44652</v>
      </c>
      <c r="C382" s="63">
        <v>44655</v>
      </c>
      <c r="D382" t="s">
        <v>102</v>
      </c>
      <c r="E382">
        <v>2278</v>
      </c>
      <c r="F382">
        <v>85</v>
      </c>
      <c r="G382">
        <v>85</v>
      </c>
      <c r="H382">
        <v>0</v>
      </c>
      <c r="I382">
        <v>0</v>
      </c>
      <c r="J382">
        <v>3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 s="71" t="s">
        <v>103</v>
      </c>
      <c r="AH382" s="71" t="s">
        <v>199</v>
      </c>
      <c r="AI382" s="71" t="s">
        <v>98</v>
      </c>
      <c r="AJ382" s="71" t="s">
        <v>242</v>
      </c>
    </row>
    <row r="383" spans="1:36" x14ac:dyDescent="0.25">
      <c r="A383" t="s">
        <v>1547</v>
      </c>
      <c r="B383" s="63">
        <v>44652</v>
      </c>
      <c r="C383" s="63">
        <v>44655</v>
      </c>
      <c r="D383" t="s">
        <v>85</v>
      </c>
      <c r="E383">
        <v>2255</v>
      </c>
      <c r="F383">
        <v>142</v>
      </c>
      <c r="G383">
        <v>139</v>
      </c>
      <c r="H383">
        <v>3</v>
      </c>
      <c r="I383">
        <v>1</v>
      </c>
      <c r="J383">
        <v>24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1</v>
      </c>
      <c r="U383">
        <v>0</v>
      </c>
      <c r="V383">
        <v>0</v>
      </c>
      <c r="W383">
        <v>0</v>
      </c>
      <c r="X383">
        <v>1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 s="71" t="s">
        <v>86</v>
      </c>
      <c r="AH383" s="71" t="s">
        <v>199</v>
      </c>
      <c r="AI383" s="71" t="s">
        <v>75</v>
      </c>
      <c r="AJ383" s="71" t="s">
        <v>239</v>
      </c>
    </row>
    <row r="384" spans="1:36" x14ac:dyDescent="0.25">
      <c r="A384" t="s">
        <v>1547</v>
      </c>
      <c r="B384" s="63">
        <v>44652</v>
      </c>
      <c r="C384" s="63">
        <v>44655</v>
      </c>
      <c r="D384" t="s">
        <v>68</v>
      </c>
      <c r="E384">
        <v>979</v>
      </c>
      <c r="F384">
        <v>21</v>
      </c>
      <c r="G384">
        <v>21</v>
      </c>
      <c r="H384">
        <v>0</v>
      </c>
      <c r="I384">
        <v>0</v>
      </c>
      <c r="J384">
        <v>5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2</v>
      </c>
      <c r="U384">
        <v>0</v>
      </c>
      <c r="V384">
        <v>0</v>
      </c>
      <c r="W384">
        <v>0</v>
      </c>
      <c r="X384">
        <v>1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 s="71" t="s">
        <v>69</v>
      </c>
      <c r="AH384" s="71" t="s">
        <v>199</v>
      </c>
      <c r="AI384" s="71" t="s">
        <v>58</v>
      </c>
      <c r="AJ384" s="71" t="s">
        <v>236</v>
      </c>
    </row>
    <row r="385" spans="1:36" x14ac:dyDescent="0.25">
      <c r="A385" t="s">
        <v>1547</v>
      </c>
      <c r="B385" s="63">
        <v>44652</v>
      </c>
      <c r="C385" s="63">
        <v>44655</v>
      </c>
      <c r="D385" t="s">
        <v>25</v>
      </c>
      <c r="E385">
        <v>1915</v>
      </c>
      <c r="F385">
        <v>45</v>
      </c>
      <c r="G385">
        <v>45</v>
      </c>
      <c r="H385">
        <v>0</v>
      </c>
      <c r="I385">
        <v>0</v>
      </c>
      <c r="J385">
        <v>13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4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 s="71" t="s">
        <v>27</v>
      </c>
      <c r="AH385" s="71" t="s">
        <v>199</v>
      </c>
      <c r="AI385" s="71" t="s">
        <v>26</v>
      </c>
      <c r="AJ385" s="71" t="s">
        <v>230</v>
      </c>
    </row>
    <row r="386" spans="1:36" x14ac:dyDescent="0.25">
      <c r="A386" t="s">
        <v>1547</v>
      </c>
      <c r="B386" s="63">
        <v>44652</v>
      </c>
      <c r="C386" s="63">
        <v>44655</v>
      </c>
      <c r="D386" t="s">
        <v>243</v>
      </c>
      <c r="E386">
        <v>5533</v>
      </c>
      <c r="F386">
        <v>113</v>
      </c>
      <c r="G386">
        <v>111</v>
      </c>
      <c r="H386">
        <v>2</v>
      </c>
      <c r="I386">
        <v>0</v>
      </c>
      <c r="J386">
        <v>9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 s="71" t="s">
        <v>244</v>
      </c>
      <c r="AH386" s="71" t="s">
        <v>185</v>
      </c>
      <c r="AI386" s="71" t="s">
        <v>202</v>
      </c>
      <c r="AJ386" s="71" t="s">
        <v>203</v>
      </c>
    </row>
    <row r="387" spans="1:36" x14ac:dyDescent="0.25">
      <c r="A387" t="s">
        <v>1547</v>
      </c>
      <c r="B387" s="63">
        <v>44652</v>
      </c>
      <c r="C387" s="63">
        <v>44655</v>
      </c>
      <c r="D387" t="s">
        <v>284</v>
      </c>
      <c r="E387">
        <v>2883</v>
      </c>
      <c r="F387">
        <v>131</v>
      </c>
      <c r="G387">
        <v>131</v>
      </c>
      <c r="H387">
        <v>0</v>
      </c>
      <c r="I387">
        <v>0</v>
      </c>
      <c r="J387">
        <v>21</v>
      </c>
      <c r="K387">
        <v>2</v>
      </c>
      <c r="L387">
        <v>2</v>
      </c>
      <c r="M387">
        <v>2</v>
      </c>
      <c r="N387">
        <v>1</v>
      </c>
      <c r="O387">
        <v>1</v>
      </c>
      <c r="P387">
        <v>1</v>
      </c>
      <c r="Q387">
        <v>1</v>
      </c>
      <c r="R387">
        <v>1</v>
      </c>
      <c r="S387">
        <v>1</v>
      </c>
      <c r="T387">
        <v>1</v>
      </c>
      <c r="U387">
        <v>1</v>
      </c>
      <c r="V387">
        <v>1</v>
      </c>
      <c r="W387">
        <v>0</v>
      </c>
      <c r="X387">
        <v>0</v>
      </c>
      <c r="Y387">
        <v>0</v>
      </c>
      <c r="Z387">
        <v>1</v>
      </c>
      <c r="AA387">
        <v>1</v>
      </c>
      <c r="AB387">
        <v>1</v>
      </c>
      <c r="AC387">
        <v>1</v>
      </c>
      <c r="AD387">
        <v>1</v>
      </c>
      <c r="AE387">
        <v>0</v>
      </c>
      <c r="AF387">
        <v>1</v>
      </c>
      <c r="AG387" s="71" t="s">
        <v>285</v>
      </c>
      <c r="AH387" s="71" t="s">
        <v>193</v>
      </c>
      <c r="AI387" s="71" t="s">
        <v>214</v>
      </c>
      <c r="AJ387" s="71" t="s">
        <v>215</v>
      </c>
    </row>
    <row r="388" spans="1:36" x14ac:dyDescent="0.25">
      <c r="A388" t="s">
        <v>1547</v>
      </c>
      <c r="B388" s="63">
        <v>44652</v>
      </c>
      <c r="C388" s="63">
        <v>44655</v>
      </c>
      <c r="D388" t="s">
        <v>300</v>
      </c>
      <c r="E388">
        <v>5118</v>
      </c>
      <c r="F388">
        <v>51</v>
      </c>
      <c r="G388">
        <v>51</v>
      </c>
      <c r="H388">
        <v>0</v>
      </c>
      <c r="I388">
        <v>0</v>
      </c>
      <c r="J388">
        <v>39</v>
      </c>
      <c r="K388">
        <v>8</v>
      </c>
      <c r="L388">
        <v>7</v>
      </c>
      <c r="M388">
        <v>5</v>
      </c>
      <c r="N388">
        <v>4</v>
      </c>
      <c r="O388">
        <v>5</v>
      </c>
      <c r="P388">
        <v>4</v>
      </c>
      <c r="Q388">
        <v>5</v>
      </c>
      <c r="R388">
        <v>8</v>
      </c>
      <c r="S388">
        <v>8</v>
      </c>
      <c r="T388">
        <v>17</v>
      </c>
      <c r="U388">
        <v>6</v>
      </c>
      <c r="V388">
        <v>5</v>
      </c>
      <c r="W388">
        <v>0</v>
      </c>
      <c r="X388">
        <v>0</v>
      </c>
      <c r="Y388">
        <v>0</v>
      </c>
      <c r="Z388">
        <v>5</v>
      </c>
      <c r="AA388">
        <v>7</v>
      </c>
      <c r="AB388">
        <v>7</v>
      </c>
      <c r="AC388">
        <v>7</v>
      </c>
      <c r="AD388">
        <v>7</v>
      </c>
      <c r="AE388">
        <v>0</v>
      </c>
      <c r="AF388">
        <v>0</v>
      </c>
      <c r="AG388" s="71" t="s">
        <v>301</v>
      </c>
      <c r="AH388" s="71" t="s">
        <v>193</v>
      </c>
      <c r="AI388" s="71" t="s">
        <v>218</v>
      </c>
      <c r="AJ388" s="71" t="s">
        <v>219</v>
      </c>
    </row>
    <row r="389" spans="1:36" x14ac:dyDescent="0.25">
      <c r="A389" t="s">
        <v>1547</v>
      </c>
      <c r="B389" s="63">
        <v>44652</v>
      </c>
      <c r="C389" s="63">
        <v>44655</v>
      </c>
      <c r="D389" t="s">
        <v>208</v>
      </c>
      <c r="E389">
        <v>2959</v>
      </c>
      <c r="F389">
        <v>67</v>
      </c>
      <c r="G389">
        <v>67</v>
      </c>
      <c r="H389">
        <v>0</v>
      </c>
      <c r="I389">
        <v>0</v>
      </c>
      <c r="J389">
        <v>9</v>
      </c>
      <c r="K389">
        <v>6</v>
      </c>
      <c r="L389">
        <v>2</v>
      </c>
      <c r="M389">
        <v>2</v>
      </c>
      <c r="N389">
        <v>4</v>
      </c>
      <c r="O389">
        <v>5</v>
      </c>
      <c r="P389">
        <v>5</v>
      </c>
      <c r="Q389">
        <v>4</v>
      </c>
      <c r="R389">
        <v>3</v>
      </c>
      <c r="S389">
        <v>6</v>
      </c>
      <c r="T389">
        <v>1</v>
      </c>
      <c r="U389">
        <v>1</v>
      </c>
      <c r="V389">
        <v>1</v>
      </c>
      <c r="W389">
        <v>0</v>
      </c>
      <c r="X389">
        <v>0</v>
      </c>
      <c r="Y389">
        <v>0</v>
      </c>
      <c r="Z389">
        <v>1</v>
      </c>
      <c r="AA389">
        <v>6</v>
      </c>
      <c r="AB389">
        <v>5</v>
      </c>
      <c r="AC389">
        <v>6</v>
      </c>
      <c r="AD389">
        <v>6</v>
      </c>
      <c r="AE389">
        <v>1</v>
      </c>
      <c r="AF389">
        <v>0</v>
      </c>
      <c r="AG389" s="71" t="s">
        <v>209</v>
      </c>
      <c r="AH389" s="71" t="s">
        <v>185</v>
      </c>
      <c r="AI389" s="71" t="s">
        <v>191</v>
      </c>
      <c r="AJ389" s="71" t="s">
        <v>192</v>
      </c>
    </row>
    <row r="390" spans="1:36" x14ac:dyDescent="0.25">
      <c r="A390" t="s">
        <v>1547</v>
      </c>
      <c r="B390" s="63">
        <v>44652</v>
      </c>
      <c r="C390" s="63">
        <v>44655</v>
      </c>
      <c r="D390" t="s">
        <v>316</v>
      </c>
      <c r="E390">
        <v>3091</v>
      </c>
      <c r="F390">
        <v>45</v>
      </c>
      <c r="G390">
        <v>45</v>
      </c>
      <c r="H390">
        <v>0</v>
      </c>
      <c r="I390">
        <v>0</v>
      </c>
      <c r="J390">
        <v>19</v>
      </c>
      <c r="K390">
        <v>1</v>
      </c>
      <c r="L390">
        <v>0</v>
      </c>
      <c r="M390">
        <v>0</v>
      </c>
      <c r="N390">
        <v>1</v>
      </c>
      <c r="O390">
        <v>0</v>
      </c>
      <c r="P390">
        <v>1</v>
      </c>
      <c r="Q390">
        <v>1</v>
      </c>
      <c r="R390">
        <v>1</v>
      </c>
      <c r="S390">
        <v>1</v>
      </c>
      <c r="T390">
        <v>3</v>
      </c>
      <c r="U390">
        <v>1</v>
      </c>
      <c r="V390">
        <v>1</v>
      </c>
      <c r="W390">
        <v>0</v>
      </c>
      <c r="X390">
        <v>1</v>
      </c>
      <c r="Y390">
        <v>1</v>
      </c>
      <c r="Z390">
        <v>0</v>
      </c>
      <c r="AA390">
        <v>1</v>
      </c>
      <c r="AB390">
        <v>0</v>
      </c>
      <c r="AC390">
        <v>0</v>
      </c>
      <c r="AD390">
        <v>0</v>
      </c>
      <c r="AE390">
        <v>0</v>
      </c>
      <c r="AF390">
        <v>0</v>
      </c>
      <c r="AG390" s="71" t="s">
        <v>317</v>
      </c>
      <c r="AH390" s="71" t="s">
        <v>193</v>
      </c>
      <c r="AI390" s="71" t="s">
        <v>222</v>
      </c>
      <c r="AJ390" s="71" t="s">
        <v>223</v>
      </c>
    </row>
    <row r="391" spans="1:36" x14ac:dyDescent="0.25">
      <c r="A391" t="s">
        <v>1547</v>
      </c>
      <c r="B391" s="63">
        <v>44652</v>
      </c>
      <c r="C391" s="63">
        <v>44655</v>
      </c>
      <c r="D391" t="s">
        <v>212</v>
      </c>
      <c r="E391">
        <v>3036</v>
      </c>
      <c r="F391">
        <v>44</v>
      </c>
      <c r="G391">
        <v>44</v>
      </c>
      <c r="H391">
        <v>0</v>
      </c>
      <c r="I391">
        <v>0</v>
      </c>
      <c r="J391">
        <v>13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 s="71" t="s">
        <v>213</v>
      </c>
      <c r="AH391" s="71" t="s">
        <v>185</v>
      </c>
      <c r="AI391" s="71" t="s">
        <v>191</v>
      </c>
      <c r="AJ391" s="71" t="s">
        <v>192</v>
      </c>
    </row>
    <row r="392" spans="1:36" x14ac:dyDescent="0.25">
      <c r="A392" t="s">
        <v>1547</v>
      </c>
      <c r="B392" s="63">
        <v>44652</v>
      </c>
      <c r="C392" s="63">
        <v>44655</v>
      </c>
      <c r="D392" t="s">
        <v>344</v>
      </c>
      <c r="E392">
        <v>9294</v>
      </c>
      <c r="F392">
        <v>298</v>
      </c>
      <c r="G392">
        <v>297</v>
      </c>
      <c r="H392">
        <v>1</v>
      </c>
      <c r="I392">
        <v>0</v>
      </c>
      <c r="J392">
        <v>50</v>
      </c>
      <c r="K392">
        <v>2</v>
      </c>
      <c r="L392">
        <v>2</v>
      </c>
      <c r="M392">
        <v>2</v>
      </c>
      <c r="N392">
        <v>2</v>
      </c>
      <c r="O392">
        <v>2</v>
      </c>
      <c r="P392">
        <v>0</v>
      </c>
      <c r="Q392">
        <v>2</v>
      </c>
      <c r="R392">
        <v>1</v>
      </c>
      <c r="S392">
        <v>2</v>
      </c>
      <c r="T392">
        <v>16</v>
      </c>
      <c r="U392">
        <v>1</v>
      </c>
      <c r="V392">
        <v>1</v>
      </c>
      <c r="W392">
        <v>0</v>
      </c>
      <c r="X392">
        <v>0</v>
      </c>
      <c r="Y392">
        <v>0</v>
      </c>
      <c r="Z392">
        <v>2</v>
      </c>
      <c r="AA392">
        <v>2</v>
      </c>
      <c r="AB392">
        <v>1</v>
      </c>
      <c r="AC392">
        <v>1</v>
      </c>
      <c r="AD392">
        <v>2</v>
      </c>
      <c r="AE392">
        <v>0</v>
      </c>
      <c r="AF392">
        <v>0</v>
      </c>
      <c r="AG392" s="71" t="s">
        <v>345</v>
      </c>
      <c r="AH392" s="71" t="s">
        <v>193</v>
      </c>
      <c r="AI392" s="71" t="s">
        <v>226</v>
      </c>
      <c r="AJ392" s="71" t="s">
        <v>227</v>
      </c>
    </row>
    <row r="393" spans="1:36" x14ac:dyDescent="0.25">
      <c r="A393" t="s">
        <v>1547</v>
      </c>
      <c r="B393" s="63">
        <v>44652</v>
      </c>
      <c r="C393" s="63">
        <v>44655</v>
      </c>
      <c r="D393" t="s">
        <v>340</v>
      </c>
      <c r="E393">
        <v>2592</v>
      </c>
      <c r="F393">
        <v>123</v>
      </c>
      <c r="G393">
        <v>117</v>
      </c>
      <c r="H393">
        <v>6</v>
      </c>
      <c r="I393">
        <v>3</v>
      </c>
      <c r="J393">
        <v>35</v>
      </c>
      <c r="K393">
        <v>4</v>
      </c>
      <c r="L393">
        <v>1</v>
      </c>
      <c r="M393">
        <v>2</v>
      </c>
      <c r="N393">
        <v>2</v>
      </c>
      <c r="O393">
        <v>4</v>
      </c>
      <c r="P393">
        <v>2</v>
      </c>
      <c r="Q393">
        <v>1</v>
      </c>
      <c r="R393">
        <v>3</v>
      </c>
      <c r="S393">
        <v>4</v>
      </c>
      <c r="T393">
        <v>4</v>
      </c>
      <c r="U393">
        <v>2</v>
      </c>
      <c r="V393">
        <v>2</v>
      </c>
      <c r="W393">
        <v>0</v>
      </c>
      <c r="X393">
        <v>2</v>
      </c>
      <c r="Y393">
        <v>0</v>
      </c>
      <c r="Z393">
        <v>0</v>
      </c>
      <c r="AA393">
        <v>4</v>
      </c>
      <c r="AB393">
        <v>4</v>
      </c>
      <c r="AC393">
        <v>4</v>
      </c>
      <c r="AD393">
        <v>4</v>
      </c>
      <c r="AE393">
        <v>0</v>
      </c>
      <c r="AF393">
        <v>1</v>
      </c>
      <c r="AG393" s="71" t="s">
        <v>762</v>
      </c>
      <c r="AH393" s="71" t="s">
        <v>193</v>
      </c>
      <c r="AI393" s="71" t="s">
        <v>226</v>
      </c>
      <c r="AJ393" s="71" t="s">
        <v>227</v>
      </c>
    </row>
    <row r="394" spans="1:36" x14ac:dyDescent="0.25">
      <c r="A394" t="s">
        <v>1547</v>
      </c>
      <c r="B394" s="63">
        <v>44652</v>
      </c>
      <c r="C394" s="63">
        <v>44655</v>
      </c>
      <c r="D394" t="s">
        <v>326</v>
      </c>
      <c r="E394">
        <v>5845</v>
      </c>
      <c r="F394">
        <v>134</v>
      </c>
      <c r="G394">
        <v>134</v>
      </c>
      <c r="H394">
        <v>0</v>
      </c>
      <c r="I394">
        <v>0</v>
      </c>
      <c r="J394">
        <v>54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6</v>
      </c>
      <c r="U394">
        <v>0</v>
      </c>
      <c r="V394">
        <v>0</v>
      </c>
      <c r="W394">
        <v>0</v>
      </c>
      <c r="X394">
        <v>3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 s="71" t="s">
        <v>327</v>
      </c>
      <c r="AH394" s="71" t="s">
        <v>193</v>
      </c>
      <c r="AI394" s="71" t="s">
        <v>222</v>
      </c>
      <c r="AJ394" s="71" t="s">
        <v>223</v>
      </c>
    </row>
    <row r="395" spans="1:36" x14ac:dyDescent="0.25">
      <c r="A395" t="s">
        <v>1547</v>
      </c>
      <c r="B395" s="63">
        <v>44652</v>
      </c>
      <c r="C395" s="63">
        <v>44655</v>
      </c>
      <c r="D395" t="s">
        <v>290</v>
      </c>
      <c r="E395">
        <v>2939</v>
      </c>
      <c r="F395">
        <v>210</v>
      </c>
      <c r="G395">
        <v>209</v>
      </c>
      <c r="H395">
        <v>1</v>
      </c>
      <c r="I395">
        <v>0</v>
      </c>
      <c r="J395">
        <v>11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3</v>
      </c>
      <c r="U395">
        <v>1</v>
      </c>
      <c r="V395">
        <v>1</v>
      </c>
      <c r="W395">
        <v>0</v>
      </c>
      <c r="X395">
        <v>1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 s="71" t="s">
        <v>291</v>
      </c>
      <c r="AH395" s="71" t="s">
        <v>193</v>
      </c>
      <c r="AI395" s="71" t="s">
        <v>214</v>
      </c>
      <c r="AJ395" s="71" t="s">
        <v>215</v>
      </c>
    </row>
    <row r="396" spans="1:36" x14ac:dyDescent="0.25">
      <c r="A396" t="s">
        <v>1547</v>
      </c>
      <c r="B396" s="63">
        <v>44652</v>
      </c>
      <c r="C396" s="63">
        <v>44655</v>
      </c>
      <c r="D396" t="s">
        <v>292</v>
      </c>
      <c r="E396">
        <v>1766</v>
      </c>
      <c r="F396">
        <v>48</v>
      </c>
      <c r="G396">
        <v>48</v>
      </c>
      <c r="H396">
        <v>0</v>
      </c>
      <c r="I396">
        <v>0</v>
      </c>
      <c r="J396">
        <v>13</v>
      </c>
      <c r="K396">
        <v>6</v>
      </c>
      <c r="L396">
        <v>4</v>
      </c>
      <c r="M396">
        <v>3</v>
      </c>
      <c r="N396">
        <v>4</v>
      </c>
      <c r="O396">
        <v>5</v>
      </c>
      <c r="P396">
        <v>5</v>
      </c>
      <c r="Q396">
        <v>4</v>
      </c>
      <c r="R396">
        <v>6</v>
      </c>
      <c r="S396">
        <v>6</v>
      </c>
      <c r="T396">
        <v>0</v>
      </c>
      <c r="U396">
        <v>0</v>
      </c>
      <c r="V396">
        <v>0</v>
      </c>
      <c r="W396">
        <v>0</v>
      </c>
      <c r="X396">
        <v>1</v>
      </c>
      <c r="Y396">
        <v>0</v>
      </c>
      <c r="Z396">
        <v>2</v>
      </c>
      <c r="AA396">
        <v>4</v>
      </c>
      <c r="AB396">
        <v>4</v>
      </c>
      <c r="AC396">
        <v>4</v>
      </c>
      <c r="AD396">
        <v>4</v>
      </c>
      <c r="AE396">
        <v>1</v>
      </c>
      <c r="AF396">
        <v>0</v>
      </c>
      <c r="AG396" s="71" t="s">
        <v>293</v>
      </c>
      <c r="AH396" s="71" t="s">
        <v>193</v>
      </c>
      <c r="AI396" s="71" t="s">
        <v>214</v>
      </c>
      <c r="AJ396" s="71" t="s">
        <v>215</v>
      </c>
    </row>
    <row r="397" spans="1:36" x14ac:dyDescent="0.25">
      <c r="A397" t="s">
        <v>1547</v>
      </c>
      <c r="B397" s="63">
        <v>44652</v>
      </c>
      <c r="C397" s="63">
        <v>44655</v>
      </c>
      <c r="D397" t="s">
        <v>261</v>
      </c>
      <c r="E397">
        <v>2072</v>
      </c>
      <c r="F397">
        <v>17</v>
      </c>
      <c r="G397">
        <v>17</v>
      </c>
      <c r="H397">
        <v>0</v>
      </c>
      <c r="I397">
        <v>0</v>
      </c>
      <c r="J397">
        <v>1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1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 s="71" t="s">
        <v>262</v>
      </c>
      <c r="AH397" s="71" t="s">
        <v>185</v>
      </c>
      <c r="AI397" s="71" t="s">
        <v>206</v>
      </c>
      <c r="AJ397" s="71" t="s">
        <v>207</v>
      </c>
    </row>
    <row r="398" spans="1:36" x14ac:dyDescent="0.25">
      <c r="A398" t="s">
        <v>1547</v>
      </c>
      <c r="B398" s="63">
        <v>44652</v>
      </c>
      <c r="C398" s="63">
        <v>44655</v>
      </c>
      <c r="D398" t="s">
        <v>246</v>
      </c>
      <c r="E398">
        <v>2522</v>
      </c>
      <c r="F398">
        <v>14</v>
      </c>
      <c r="G398">
        <v>14</v>
      </c>
      <c r="H398">
        <v>0</v>
      </c>
      <c r="I398">
        <v>0</v>
      </c>
      <c r="J398">
        <v>6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 s="71" t="s">
        <v>247</v>
      </c>
      <c r="AH398" s="71" t="s">
        <v>185</v>
      </c>
      <c r="AI398" s="71" t="s">
        <v>206</v>
      </c>
      <c r="AJ398" s="71" t="s">
        <v>207</v>
      </c>
    </row>
    <row r="399" spans="1:36" x14ac:dyDescent="0.25">
      <c r="A399" t="s">
        <v>1547</v>
      </c>
      <c r="B399" s="63">
        <v>44652</v>
      </c>
      <c r="C399" s="63">
        <v>44655</v>
      </c>
      <c r="D399" t="s">
        <v>314</v>
      </c>
      <c r="E399">
        <v>3622</v>
      </c>
      <c r="F399">
        <v>139</v>
      </c>
      <c r="G399">
        <v>138</v>
      </c>
      <c r="H399">
        <v>1</v>
      </c>
      <c r="I399">
        <v>1</v>
      </c>
      <c r="J399">
        <v>17</v>
      </c>
      <c r="K399">
        <v>1</v>
      </c>
      <c r="L399">
        <v>1</v>
      </c>
      <c r="M399">
        <v>1</v>
      </c>
      <c r="N399">
        <v>0</v>
      </c>
      <c r="O399">
        <v>1</v>
      </c>
      <c r="P399">
        <v>1</v>
      </c>
      <c r="Q399">
        <v>0</v>
      </c>
      <c r="R399">
        <v>1</v>
      </c>
      <c r="S399">
        <v>1</v>
      </c>
      <c r="T399">
        <v>2</v>
      </c>
      <c r="U399">
        <v>0</v>
      </c>
      <c r="V399">
        <v>0</v>
      </c>
      <c r="W399">
        <v>0</v>
      </c>
      <c r="X399">
        <v>2</v>
      </c>
      <c r="Y399">
        <v>0</v>
      </c>
      <c r="Z399">
        <v>1</v>
      </c>
      <c r="AA399">
        <v>1</v>
      </c>
      <c r="AB399">
        <v>1</v>
      </c>
      <c r="AC399">
        <v>1</v>
      </c>
      <c r="AD399">
        <v>1</v>
      </c>
      <c r="AE399">
        <v>0</v>
      </c>
      <c r="AF399">
        <v>0</v>
      </c>
      <c r="AG399" s="71" t="s">
        <v>315</v>
      </c>
      <c r="AH399" s="71" t="s">
        <v>193</v>
      </c>
      <c r="AI399" s="71" t="s">
        <v>222</v>
      </c>
      <c r="AJ399" s="71" t="s">
        <v>223</v>
      </c>
    </row>
    <row r="400" spans="1:36" x14ac:dyDescent="0.25">
      <c r="A400" t="s">
        <v>1547</v>
      </c>
      <c r="B400" s="63">
        <v>44652</v>
      </c>
      <c r="C400" s="63">
        <v>44655</v>
      </c>
      <c r="D400" t="s">
        <v>204</v>
      </c>
      <c r="E400">
        <v>1663</v>
      </c>
      <c r="F400">
        <v>103</v>
      </c>
      <c r="G400">
        <v>102</v>
      </c>
      <c r="H400">
        <v>1</v>
      </c>
      <c r="I400">
        <v>0</v>
      </c>
      <c r="J400">
        <v>5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 s="71" t="s">
        <v>205</v>
      </c>
      <c r="AH400" s="71" t="s">
        <v>185</v>
      </c>
      <c r="AI400" s="71" t="s">
        <v>191</v>
      </c>
      <c r="AJ400" s="71" t="s">
        <v>192</v>
      </c>
    </row>
    <row r="401" spans="1:36" x14ac:dyDescent="0.25">
      <c r="A401" t="s">
        <v>1547</v>
      </c>
      <c r="B401" s="63">
        <v>44652</v>
      </c>
      <c r="C401" s="63">
        <v>44655</v>
      </c>
      <c r="D401" t="s">
        <v>188</v>
      </c>
      <c r="E401">
        <v>2155</v>
      </c>
      <c r="F401">
        <v>99</v>
      </c>
      <c r="G401">
        <v>98</v>
      </c>
      <c r="H401">
        <v>1</v>
      </c>
      <c r="I401">
        <v>1</v>
      </c>
      <c r="J401">
        <v>13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2</v>
      </c>
      <c r="U401">
        <v>1</v>
      </c>
      <c r="V401">
        <v>1</v>
      </c>
      <c r="W401">
        <v>0</v>
      </c>
      <c r="X401">
        <v>2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 s="71" t="s">
        <v>189</v>
      </c>
      <c r="AH401" s="71" t="s">
        <v>185</v>
      </c>
      <c r="AI401" s="71" t="s">
        <v>186</v>
      </c>
      <c r="AJ401" s="71" t="s">
        <v>187</v>
      </c>
    </row>
    <row r="402" spans="1:36" x14ac:dyDescent="0.25">
      <c r="A402" t="s">
        <v>1547</v>
      </c>
      <c r="B402" s="63">
        <v>44652</v>
      </c>
      <c r="C402" s="63">
        <v>44655</v>
      </c>
      <c r="D402" t="s">
        <v>356</v>
      </c>
      <c r="E402">
        <v>4978</v>
      </c>
      <c r="F402">
        <v>175</v>
      </c>
      <c r="G402">
        <v>174</v>
      </c>
      <c r="H402">
        <v>1</v>
      </c>
      <c r="I402">
        <v>1</v>
      </c>
      <c r="J402">
        <v>36</v>
      </c>
      <c r="K402">
        <v>1</v>
      </c>
      <c r="L402">
        <v>1</v>
      </c>
      <c r="M402">
        <v>1</v>
      </c>
      <c r="N402">
        <v>1</v>
      </c>
      <c r="O402">
        <v>1</v>
      </c>
      <c r="P402">
        <v>1</v>
      </c>
      <c r="Q402">
        <v>1</v>
      </c>
      <c r="R402">
        <v>1</v>
      </c>
      <c r="S402">
        <v>1</v>
      </c>
      <c r="T402">
        <v>2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1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 s="71" t="s">
        <v>357</v>
      </c>
      <c r="AH402" s="71" t="s">
        <v>193</v>
      </c>
      <c r="AI402" s="71" t="s">
        <v>226</v>
      </c>
      <c r="AJ402" s="71" t="s">
        <v>227</v>
      </c>
    </row>
    <row r="403" spans="1:36" x14ac:dyDescent="0.25">
      <c r="A403" t="s">
        <v>1547</v>
      </c>
      <c r="B403" s="63">
        <v>44652</v>
      </c>
      <c r="C403" s="63">
        <v>44655</v>
      </c>
      <c r="D403" t="s">
        <v>1549</v>
      </c>
      <c r="AG403" s="71"/>
      <c r="AH403" s="71"/>
      <c r="AI403" s="71"/>
      <c r="AJ403" s="71"/>
    </row>
    <row r="404" spans="1:36" x14ac:dyDescent="0.25">
      <c r="A404" t="s">
        <v>1547</v>
      </c>
      <c r="B404" s="63">
        <v>44652</v>
      </c>
      <c r="C404" s="63">
        <v>44655</v>
      </c>
      <c r="D404" t="s">
        <v>183</v>
      </c>
      <c r="E404">
        <v>2277</v>
      </c>
      <c r="F404">
        <v>27</v>
      </c>
      <c r="G404">
        <v>27</v>
      </c>
      <c r="H404">
        <v>0</v>
      </c>
      <c r="I404">
        <v>0</v>
      </c>
      <c r="J404">
        <v>9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 s="71" t="s">
        <v>184</v>
      </c>
      <c r="AH404" s="71" t="s">
        <v>185</v>
      </c>
      <c r="AI404" s="71" t="s">
        <v>186</v>
      </c>
      <c r="AJ404" s="71" t="s">
        <v>187</v>
      </c>
    </row>
    <row r="405" spans="1:36" x14ac:dyDescent="0.25">
      <c r="A405" t="s">
        <v>1547</v>
      </c>
      <c r="B405" s="63">
        <v>44652</v>
      </c>
      <c r="C405" s="63">
        <v>44655</v>
      </c>
      <c r="D405" t="s">
        <v>336</v>
      </c>
      <c r="E405">
        <v>4250</v>
      </c>
      <c r="F405">
        <v>111</v>
      </c>
      <c r="G405">
        <v>111</v>
      </c>
      <c r="H405">
        <v>0</v>
      </c>
      <c r="I405">
        <v>0</v>
      </c>
      <c r="J405">
        <v>24</v>
      </c>
      <c r="K405">
        <v>1</v>
      </c>
      <c r="L405">
        <v>1</v>
      </c>
      <c r="M405">
        <v>1</v>
      </c>
      <c r="N405">
        <v>1</v>
      </c>
      <c r="O405">
        <v>1</v>
      </c>
      <c r="P405">
        <v>0</v>
      </c>
      <c r="Q405">
        <v>1</v>
      </c>
      <c r="R405">
        <v>1</v>
      </c>
      <c r="S405">
        <v>1</v>
      </c>
      <c r="T405">
        <v>5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1</v>
      </c>
      <c r="AA405">
        <v>1</v>
      </c>
      <c r="AB405">
        <v>0</v>
      </c>
      <c r="AC405">
        <v>0</v>
      </c>
      <c r="AD405">
        <v>0</v>
      </c>
      <c r="AE405">
        <v>0</v>
      </c>
      <c r="AF405">
        <v>0</v>
      </c>
      <c r="AG405" s="71" t="s">
        <v>337</v>
      </c>
      <c r="AH405" s="71" t="s">
        <v>193</v>
      </c>
      <c r="AI405" s="71" t="s">
        <v>226</v>
      </c>
      <c r="AJ405" s="71" t="s">
        <v>227</v>
      </c>
    </row>
    <row r="406" spans="1:36" x14ac:dyDescent="0.25">
      <c r="A406" t="s">
        <v>1547</v>
      </c>
      <c r="B406" s="63">
        <v>44652</v>
      </c>
      <c r="C406" s="63">
        <v>44655</v>
      </c>
      <c r="D406" t="s">
        <v>320</v>
      </c>
      <c r="E406">
        <v>5026</v>
      </c>
      <c r="F406">
        <v>172</v>
      </c>
      <c r="G406">
        <v>164</v>
      </c>
      <c r="H406">
        <v>8</v>
      </c>
      <c r="I406">
        <v>0</v>
      </c>
      <c r="J406">
        <v>32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3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 s="71" t="s">
        <v>321</v>
      </c>
      <c r="AH406" s="71" t="s">
        <v>193</v>
      </c>
      <c r="AI406" s="71" t="s">
        <v>222</v>
      </c>
      <c r="AJ406" s="71" t="s">
        <v>223</v>
      </c>
    </row>
    <row r="407" spans="1:36" x14ac:dyDescent="0.25">
      <c r="A407" t="s">
        <v>1547</v>
      </c>
      <c r="B407" s="63">
        <v>44652</v>
      </c>
      <c r="C407" s="63">
        <v>44655</v>
      </c>
      <c r="D407" t="s">
        <v>282</v>
      </c>
      <c r="E407">
        <v>5324</v>
      </c>
      <c r="F407">
        <v>70</v>
      </c>
      <c r="G407">
        <v>69</v>
      </c>
      <c r="H407">
        <v>1</v>
      </c>
      <c r="I407">
        <v>0</v>
      </c>
      <c r="J407">
        <v>30</v>
      </c>
      <c r="K407">
        <v>2</v>
      </c>
      <c r="L407">
        <v>1</v>
      </c>
      <c r="M407">
        <v>1</v>
      </c>
      <c r="N407">
        <v>1</v>
      </c>
      <c r="O407">
        <v>2</v>
      </c>
      <c r="P407">
        <v>1</v>
      </c>
      <c r="Q407">
        <v>1</v>
      </c>
      <c r="R407">
        <v>1</v>
      </c>
      <c r="S407">
        <v>2</v>
      </c>
      <c r="T407">
        <v>3</v>
      </c>
      <c r="U407">
        <v>2</v>
      </c>
      <c r="V407">
        <v>2</v>
      </c>
      <c r="W407">
        <v>0</v>
      </c>
      <c r="X407">
        <v>0</v>
      </c>
      <c r="Y407">
        <v>0</v>
      </c>
      <c r="Z407">
        <v>1</v>
      </c>
      <c r="AA407">
        <v>2</v>
      </c>
      <c r="AB407">
        <v>2</v>
      </c>
      <c r="AC407">
        <v>2</v>
      </c>
      <c r="AD407">
        <v>2</v>
      </c>
      <c r="AE407">
        <v>0</v>
      </c>
      <c r="AF407">
        <v>0</v>
      </c>
      <c r="AG407" s="71" t="s">
        <v>283</v>
      </c>
      <c r="AH407" s="71" t="s">
        <v>193</v>
      </c>
      <c r="AI407" s="71" t="s">
        <v>214</v>
      </c>
      <c r="AJ407" s="71" t="s">
        <v>215</v>
      </c>
    </row>
    <row r="408" spans="1:36" x14ac:dyDescent="0.25">
      <c r="A408" t="s">
        <v>1547</v>
      </c>
      <c r="B408" s="63">
        <v>44652</v>
      </c>
      <c r="C408" s="63">
        <v>44655</v>
      </c>
      <c r="D408" t="s">
        <v>259</v>
      </c>
      <c r="E408">
        <v>5935</v>
      </c>
      <c r="F408">
        <v>17</v>
      </c>
      <c r="G408">
        <v>16</v>
      </c>
      <c r="H408">
        <v>1</v>
      </c>
      <c r="I408">
        <v>0</v>
      </c>
      <c r="J408">
        <v>10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 s="71" t="s">
        <v>260</v>
      </c>
      <c r="AH408" s="71" t="s">
        <v>185</v>
      </c>
      <c r="AI408" s="71" t="s">
        <v>206</v>
      </c>
      <c r="AJ408" s="71" t="s">
        <v>207</v>
      </c>
    </row>
    <row r="409" spans="1:36" x14ac:dyDescent="0.25">
      <c r="A409" t="s">
        <v>1547</v>
      </c>
      <c r="B409" s="63">
        <v>44652</v>
      </c>
      <c r="C409" s="63">
        <v>44655</v>
      </c>
      <c r="D409" t="s">
        <v>298</v>
      </c>
      <c r="E409">
        <v>5697</v>
      </c>
      <c r="F409">
        <v>179</v>
      </c>
      <c r="G409">
        <v>178</v>
      </c>
      <c r="H409">
        <v>1</v>
      </c>
      <c r="I409">
        <v>0</v>
      </c>
      <c r="J409">
        <v>48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3</v>
      </c>
      <c r="U409">
        <v>2</v>
      </c>
      <c r="V409">
        <v>2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 s="71" t="s">
        <v>299</v>
      </c>
      <c r="AH409" s="71" t="s">
        <v>193</v>
      </c>
      <c r="AI409" s="71" t="s">
        <v>218</v>
      </c>
      <c r="AJ409" s="71" t="s">
        <v>219</v>
      </c>
    </row>
    <row r="410" spans="1:36" x14ac:dyDescent="0.25">
      <c r="A410" t="s">
        <v>1547</v>
      </c>
      <c r="B410" s="63">
        <v>44652</v>
      </c>
      <c r="C410" s="63">
        <v>44655</v>
      </c>
      <c r="D410" t="s">
        <v>338</v>
      </c>
      <c r="E410">
        <v>6499</v>
      </c>
      <c r="F410">
        <v>306</v>
      </c>
      <c r="G410">
        <v>302</v>
      </c>
      <c r="H410">
        <v>4</v>
      </c>
      <c r="I410">
        <v>2</v>
      </c>
      <c r="J410">
        <v>54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6</v>
      </c>
      <c r="U410">
        <v>1</v>
      </c>
      <c r="V410">
        <v>1</v>
      </c>
      <c r="W410">
        <v>0</v>
      </c>
      <c r="X410">
        <v>1</v>
      </c>
      <c r="Y410">
        <v>1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 s="71" t="s">
        <v>339</v>
      </c>
      <c r="AH410" s="71" t="s">
        <v>193</v>
      </c>
      <c r="AI410" s="71" t="s">
        <v>226</v>
      </c>
      <c r="AJ410" s="71" t="s">
        <v>227</v>
      </c>
    </row>
    <row r="411" spans="1:36" x14ac:dyDescent="0.25">
      <c r="A411" t="s">
        <v>1547</v>
      </c>
      <c r="B411" s="63">
        <v>44652</v>
      </c>
      <c r="C411" s="63">
        <v>44655</v>
      </c>
      <c r="D411" t="s">
        <v>302</v>
      </c>
      <c r="E411">
        <v>9050</v>
      </c>
      <c r="F411">
        <v>326</v>
      </c>
      <c r="G411">
        <v>326</v>
      </c>
      <c r="H411">
        <v>0</v>
      </c>
      <c r="I411">
        <v>0</v>
      </c>
      <c r="J411">
        <v>52</v>
      </c>
      <c r="K411">
        <v>4</v>
      </c>
      <c r="L411">
        <v>3</v>
      </c>
      <c r="M411">
        <v>3</v>
      </c>
      <c r="N411">
        <v>1</v>
      </c>
      <c r="O411">
        <v>4</v>
      </c>
      <c r="P411">
        <v>1</v>
      </c>
      <c r="Q411">
        <v>3</v>
      </c>
      <c r="R411">
        <v>2</v>
      </c>
      <c r="S411">
        <v>4</v>
      </c>
      <c r="T411">
        <v>9</v>
      </c>
      <c r="U411">
        <v>3</v>
      </c>
      <c r="V411">
        <v>3</v>
      </c>
      <c r="W411">
        <v>0</v>
      </c>
      <c r="X411">
        <v>2</v>
      </c>
      <c r="Y411">
        <v>0</v>
      </c>
      <c r="Z411">
        <v>3</v>
      </c>
      <c r="AA411">
        <v>3</v>
      </c>
      <c r="AB411">
        <v>2</v>
      </c>
      <c r="AC411">
        <v>2</v>
      </c>
      <c r="AD411">
        <v>2</v>
      </c>
      <c r="AE411">
        <v>2</v>
      </c>
      <c r="AF411">
        <v>1</v>
      </c>
      <c r="AG411" s="71" t="s">
        <v>303</v>
      </c>
      <c r="AH411" s="71" t="s">
        <v>193</v>
      </c>
      <c r="AI411" s="71" t="s">
        <v>218</v>
      </c>
      <c r="AJ411" s="71" t="s">
        <v>219</v>
      </c>
    </row>
    <row r="412" spans="1:36" x14ac:dyDescent="0.25">
      <c r="A412" t="s">
        <v>1547</v>
      </c>
      <c r="B412" s="63">
        <v>44652</v>
      </c>
      <c r="C412" s="63">
        <v>44655</v>
      </c>
      <c r="D412" t="s">
        <v>306</v>
      </c>
      <c r="E412">
        <v>3830</v>
      </c>
      <c r="F412">
        <v>13</v>
      </c>
      <c r="G412">
        <v>13</v>
      </c>
      <c r="H412">
        <v>0</v>
      </c>
      <c r="I412">
        <v>0</v>
      </c>
      <c r="J412">
        <v>19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9</v>
      </c>
      <c r="U412">
        <v>0</v>
      </c>
      <c r="V412">
        <v>0</v>
      </c>
      <c r="W412">
        <v>0</v>
      </c>
      <c r="X412">
        <v>2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 s="71" t="s">
        <v>307</v>
      </c>
      <c r="AH412" s="71" t="s">
        <v>193</v>
      </c>
      <c r="AI412" s="71" t="s">
        <v>222</v>
      </c>
      <c r="AJ412" s="71" t="s">
        <v>223</v>
      </c>
    </row>
    <row r="413" spans="1:36" x14ac:dyDescent="0.25">
      <c r="A413" t="s">
        <v>1547</v>
      </c>
      <c r="B413" s="63">
        <v>44652</v>
      </c>
      <c r="C413" s="63">
        <v>44655</v>
      </c>
      <c r="D413" t="s">
        <v>231</v>
      </c>
      <c r="E413">
        <v>2228</v>
      </c>
      <c r="F413">
        <v>24</v>
      </c>
      <c r="G413">
        <v>24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</v>
      </c>
      <c r="AE413">
        <v>0</v>
      </c>
      <c r="AF413">
        <v>0</v>
      </c>
      <c r="AG413" s="71" t="s">
        <v>232</v>
      </c>
      <c r="AH413" s="71" t="s">
        <v>185</v>
      </c>
      <c r="AI413" s="71" t="s">
        <v>197</v>
      </c>
      <c r="AJ413" s="71" t="s">
        <v>198</v>
      </c>
    </row>
    <row r="414" spans="1:36" x14ac:dyDescent="0.25">
      <c r="A414" t="s">
        <v>1547</v>
      </c>
      <c r="B414" s="63">
        <v>44652</v>
      </c>
      <c r="C414" s="63">
        <v>44655</v>
      </c>
      <c r="D414" t="s">
        <v>348</v>
      </c>
      <c r="E414">
        <v>2124</v>
      </c>
      <c r="F414">
        <v>66</v>
      </c>
      <c r="G414">
        <v>66</v>
      </c>
      <c r="H414">
        <v>0</v>
      </c>
      <c r="I414">
        <v>0</v>
      </c>
      <c r="J414">
        <v>14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 s="71" t="s">
        <v>349</v>
      </c>
      <c r="AH414" s="71" t="s">
        <v>193</v>
      </c>
      <c r="AI414" s="71" t="s">
        <v>226</v>
      </c>
      <c r="AJ414" s="71" t="s">
        <v>227</v>
      </c>
    </row>
    <row r="415" spans="1:36" x14ac:dyDescent="0.25">
      <c r="A415" t="s">
        <v>1547</v>
      </c>
      <c r="B415" s="63">
        <v>44652</v>
      </c>
      <c r="C415" s="63">
        <v>44655</v>
      </c>
      <c r="D415" t="s">
        <v>328</v>
      </c>
      <c r="E415">
        <v>2284</v>
      </c>
      <c r="F415">
        <v>97</v>
      </c>
      <c r="G415">
        <v>96</v>
      </c>
      <c r="H415">
        <v>1</v>
      </c>
      <c r="I415">
        <v>1</v>
      </c>
      <c r="J415">
        <v>15</v>
      </c>
      <c r="K415">
        <v>4</v>
      </c>
      <c r="L415">
        <v>2</v>
      </c>
      <c r="M415">
        <v>2</v>
      </c>
      <c r="N415">
        <v>0</v>
      </c>
      <c r="O415">
        <v>3</v>
      </c>
      <c r="P415">
        <v>0</v>
      </c>
      <c r="Q415">
        <v>0</v>
      </c>
      <c r="R415">
        <v>1</v>
      </c>
      <c r="S415">
        <v>4</v>
      </c>
      <c r="T415">
        <v>1</v>
      </c>
      <c r="U415">
        <v>1</v>
      </c>
      <c r="V415">
        <v>0</v>
      </c>
      <c r="W415">
        <v>0</v>
      </c>
      <c r="X415">
        <v>0</v>
      </c>
      <c r="Y415">
        <v>0</v>
      </c>
      <c r="Z415">
        <v>2</v>
      </c>
      <c r="AA415">
        <v>4</v>
      </c>
      <c r="AB415">
        <v>4</v>
      </c>
      <c r="AC415">
        <v>3</v>
      </c>
      <c r="AD415">
        <v>3</v>
      </c>
      <c r="AE415">
        <v>0</v>
      </c>
      <c r="AF415">
        <v>0</v>
      </c>
      <c r="AG415" s="71" t="s">
        <v>329</v>
      </c>
      <c r="AH415" s="71" t="s">
        <v>193</v>
      </c>
      <c r="AI415" s="71" t="s">
        <v>222</v>
      </c>
      <c r="AJ415" s="71" t="s">
        <v>223</v>
      </c>
    </row>
    <row r="416" spans="1:36" x14ac:dyDescent="0.25">
      <c r="A416" t="s">
        <v>1547</v>
      </c>
      <c r="B416" s="63">
        <v>44652</v>
      </c>
      <c r="C416" s="63">
        <v>44655</v>
      </c>
      <c r="D416" t="s">
        <v>220</v>
      </c>
      <c r="E416">
        <v>1259</v>
      </c>
      <c r="F416">
        <v>28</v>
      </c>
      <c r="G416">
        <v>27</v>
      </c>
      <c r="H416">
        <v>1</v>
      </c>
      <c r="I416">
        <v>1</v>
      </c>
      <c r="J416">
        <v>11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2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 s="71" t="s">
        <v>221</v>
      </c>
      <c r="AH416" s="71" t="s">
        <v>185</v>
      </c>
      <c r="AI416" s="71" t="s">
        <v>191</v>
      </c>
      <c r="AJ416" s="71" t="s">
        <v>192</v>
      </c>
    </row>
    <row r="417" spans="1:36" x14ac:dyDescent="0.25">
      <c r="A417" t="s">
        <v>1547</v>
      </c>
      <c r="B417" s="63">
        <v>44652</v>
      </c>
      <c r="C417" s="63">
        <v>44655</v>
      </c>
      <c r="D417" t="s">
        <v>216</v>
      </c>
      <c r="E417">
        <v>1505</v>
      </c>
      <c r="F417">
        <v>48</v>
      </c>
      <c r="G417">
        <v>47</v>
      </c>
      <c r="H417">
        <v>1</v>
      </c>
      <c r="I417">
        <v>0</v>
      </c>
      <c r="J417">
        <v>14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2</v>
      </c>
      <c r="U417">
        <v>1</v>
      </c>
      <c r="V417">
        <v>1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 s="71" t="s">
        <v>217</v>
      </c>
      <c r="AH417" s="71" t="s">
        <v>185</v>
      </c>
      <c r="AI417" s="71" t="s">
        <v>191</v>
      </c>
      <c r="AJ417" s="71" t="s">
        <v>192</v>
      </c>
    </row>
    <row r="418" spans="1:36" x14ac:dyDescent="0.25">
      <c r="A418" t="s">
        <v>1547</v>
      </c>
      <c r="B418" s="63">
        <v>44652</v>
      </c>
      <c r="C418" s="63">
        <v>44655</v>
      </c>
      <c r="D418" t="s">
        <v>360</v>
      </c>
      <c r="E418">
        <v>1554</v>
      </c>
      <c r="F418">
        <v>94</v>
      </c>
      <c r="G418">
        <v>93</v>
      </c>
      <c r="H418">
        <v>1</v>
      </c>
      <c r="I418">
        <v>0</v>
      </c>
      <c r="J418">
        <v>8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G418" s="71" t="s">
        <v>361</v>
      </c>
      <c r="AH418" s="71" t="s">
        <v>193</v>
      </c>
      <c r="AI418" s="71" t="s">
        <v>226</v>
      </c>
      <c r="AJ418" s="71" t="s">
        <v>227</v>
      </c>
    </row>
    <row r="419" spans="1:36" x14ac:dyDescent="0.25">
      <c r="A419" t="s">
        <v>1547</v>
      </c>
      <c r="B419" s="63">
        <v>44652</v>
      </c>
      <c r="C419" s="63">
        <v>44655</v>
      </c>
      <c r="D419" t="s">
        <v>237</v>
      </c>
      <c r="E419">
        <v>1968</v>
      </c>
      <c r="F419">
        <v>45</v>
      </c>
      <c r="G419">
        <v>45</v>
      </c>
      <c r="H419">
        <v>0</v>
      </c>
      <c r="I419">
        <v>0</v>
      </c>
      <c r="J419">
        <v>8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 s="71" t="s">
        <v>238</v>
      </c>
      <c r="AH419" s="71" t="s">
        <v>185</v>
      </c>
      <c r="AI419" s="71" t="s">
        <v>197</v>
      </c>
      <c r="AJ419" s="71" t="s">
        <v>198</v>
      </c>
    </row>
    <row r="420" spans="1:36" x14ac:dyDescent="0.25">
      <c r="A420" t="s">
        <v>1547</v>
      </c>
      <c r="B420" s="63">
        <v>44652</v>
      </c>
      <c r="C420" s="63">
        <v>44655</v>
      </c>
      <c r="D420" t="s">
        <v>286</v>
      </c>
      <c r="E420">
        <v>1684</v>
      </c>
      <c r="F420">
        <v>48</v>
      </c>
      <c r="G420">
        <v>47</v>
      </c>
      <c r="H420">
        <v>1</v>
      </c>
      <c r="I420">
        <v>1</v>
      </c>
      <c r="J420">
        <v>13</v>
      </c>
      <c r="K420">
        <v>3</v>
      </c>
      <c r="L420">
        <v>2</v>
      </c>
      <c r="M420">
        <v>3</v>
      </c>
      <c r="N420">
        <v>1</v>
      </c>
      <c r="O420">
        <v>3</v>
      </c>
      <c r="P420">
        <v>3</v>
      </c>
      <c r="Q420">
        <v>2</v>
      </c>
      <c r="R420">
        <v>3</v>
      </c>
      <c r="S420">
        <v>3</v>
      </c>
      <c r="T420">
        <v>7</v>
      </c>
      <c r="U420">
        <v>3</v>
      </c>
      <c r="V420">
        <v>3</v>
      </c>
      <c r="W420">
        <v>0</v>
      </c>
      <c r="X420">
        <v>0</v>
      </c>
      <c r="Y420">
        <v>0</v>
      </c>
      <c r="Z420">
        <v>2</v>
      </c>
      <c r="AA420">
        <v>3</v>
      </c>
      <c r="AB420">
        <v>3</v>
      </c>
      <c r="AC420">
        <v>3</v>
      </c>
      <c r="AD420">
        <v>3</v>
      </c>
      <c r="AE420">
        <v>0</v>
      </c>
      <c r="AF420">
        <v>0</v>
      </c>
      <c r="AG420" s="71" t="s">
        <v>287</v>
      </c>
      <c r="AH420" s="71" t="s">
        <v>193</v>
      </c>
      <c r="AI420" s="71" t="s">
        <v>214</v>
      </c>
      <c r="AJ420" s="71" t="s">
        <v>215</v>
      </c>
    </row>
    <row r="421" spans="1:36" x14ac:dyDescent="0.25">
      <c r="A421" t="s">
        <v>1547</v>
      </c>
      <c r="B421" s="63">
        <v>44652</v>
      </c>
      <c r="C421" s="63">
        <v>44655</v>
      </c>
      <c r="D421" t="s">
        <v>350</v>
      </c>
      <c r="E421">
        <v>2387</v>
      </c>
      <c r="F421">
        <v>30</v>
      </c>
      <c r="G421">
        <v>30</v>
      </c>
      <c r="H421">
        <v>0</v>
      </c>
      <c r="I421">
        <v>0</v>
      </c>
      <c r="J421">
        <v>18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 s="71" t="s">
        <v>351</v>
      </c>
      <c r="AH421" s="71" t="s">
        <v>193</v>
      </c>
      <c r="AI421" s="71" t="s">
        <v>226</v>
      </c>
      <c r="AJ421" s="71" t="s">
        <v>227</v>
      </c>
    </row>
    <row r="422" spans="1:36" x14ac:dyDescent="0.25">
      <c r="A422" t="s">
        <v>1547</v>
      </c>
      <c r="B422" s="63">
        <v>44652</v>
      </c>
      <c r="C422" s="63">
        <v>44655</v>
      </c>
      <c r="D422" t="s">
        <v>254</v>
      </c>
      <c r="E422">
        <v>2440</v>
      </c>
      <c r="F422">
        <v>61</v>
      </c>
      <c r="G422">
        <v>61</v>
      </c>
      <c r="H422">
        <v>0</v>
      </c>
      <c r="I422">
        <v>0</v>
      </c>
      <c r="J422">
        <v>10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 s="71" t="s">
        <v>255</v>
      </c>
      <c r="AH422" s="71" t="s">
        <v>185</v>
      </c>
      <c r="AI422" s="71" t="s">
        <v>202</v>
      </c>
      <c r="AJ422" s="71" t="s">
        <v>203</v>
      </c>
    </row>
    <row r="423" spans="1:36" x14ac:dyDescent="0.25">
      <c r="A423" t="s">
        <v>1547</v>
      </c>
      <c r="B423" s="63">
        <v>44652</v>
      </c>
      <c r="C423" s="63">
        <v>44655</v>
      </c>
      <c r="D423" t="s">
        <v>278</v>
      </c>
      <c r="E423">
        <v>5230</v>
      </c>
      <c r="F423">
        <v>247</v>
      </c>
      <c r="G423">
        <v>244</v>
      </c>
      <c r="H423">
        <v>3</v>
      </c>
      <c r="I423">
        <v>0</v>
      </c>
      <c r="J423">
        <v>40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1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 s="71" t="s">
        <v>279</v>
      </c>
      <c r="AH423" s="71" t="s">
        <v>185</v>
      </c>
      <c r="AI423" s="71" t="s">
        <v>210</v>
      </c>
      <c r="AJ423" s="71" t="s">
        <v>211</v>
      </c>
    </row>
    <row r="424" spans="1:36" x14ac:dyDescent="0.25">
      <c r="A424" t="s">
        <v>1547</v>
      </c>
      <c r="B424" s="63">
        <v>44652</v>
      </c>
      <c r="C424" s="63">
        <v>44655</v>
      </c>
      <c r="D424" t="s">
        <v>266</v>
      </c>
      <c r="E424">
        <v>5662</v>
      </c>
      <c r="F424">
        <v>44</v>
      </c>
      <c r="G424">
        <v>44</v>
      </c>
      <c r="H424">
        <v>0</v>
      </c>
      <c r="I424">
        <v>0</v>
      </c>
      <c r="J424">
        <v>6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 s="71" t="s">
        <v>267</v>
      </c>
      <c r="AH424" s="71" t="s">
        <v>185</v>
      </c>
      <c r="AI424" s="71" t="s">
        <v>206</v>
      </c>
      <c r="AJ424" s="71" t="s">
        <v>207</v>
      </c>
    </row>
    <row r="425" spans="1:36" x14ac:dyDescent="0.25">
      <c r="A425" t="s">
        <v>1547</v>
      </c>
      <c r="B425" s="63">
        <v>44652</v>
      </c>
      <c r="C425" s="63">
        <v>44655</v>
      </c>
      <c r="D425" t="s">
        <v>252</v>
      </c>
      <c r="E425">
        <v>1736</v>
      </c>
      <c r="F425">
        <v>19</v>
      </c>
      <c r="G425">
        <v>17</v>
      </c>
      <c r="H425">
        <v>2</v>
      </c>
      <c r="I425">
        <v>0</v>
      </c>
      <c r="J425">
        <v>2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 s="71" t="s">
        <v>253</v>
      </c>
      <c r="AH425" s="71" t="s">
        <v>185</v>
      </c>
      <c r="AI425" s="71" t="s">
        <v>202</v>
      </c>
      <c r="AJ425" s="71" t="s">
        <v>203</v>
      </c>
    </row>
    <row r="426" spans="1:36" x14ac:dyDescent="0.25">
      <c r="A426" t="s">
        <v>1547</v>
      </c>
      <c r="B426" s="63">
        <v>44652</v>
      </c>
      <c r="C426" s="63">
        <v>44655</v>
      </c>
      <c r="D426" t="s">
        <v>308</v>
      </c>
      <c r="E426">
        <v>1140</v>
      </c>
      <c r="F426">
        <v>41</v>
      </c>
      <c r="G426">
        <v>41</v>
      </c>
      <c r="H426">
        <v>0</v>
      </c>
      <c r="I426">
        <v>0</v>
      </c>
      <c r="J426">
        <v>4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</v>
      </c>
      <c r="AG426" s="71" t="s">
        <v>309</v>
      </c>
      <c r="AH426" s="71" t="s">
        <v>193</v>
      </c>
      <c r="AI426" s="71" t="s">
        <v>222</v>
      </c>
      <c r="AJ426" s="71" t="s">
        <v>223</v>
      </c>
    </row>
    <row r="427" spans="1:36" x14ac:dyDescent="0.25">
      <c r="A427" t="s">
        <v>1547</v>
      </c>
      <c r="B427" s="63">
        <v>44652</v>
      </c>
      <c r="C427" s="63">
        <v>44655</v>
      </c>
      <c r="D427" t="s">
        <v>346</v>
      </c>
      <c r="E427">
        <v>1088</v>
      </c>
      <c r="F427">
        <v>35</v>
      </c>
      <c r="G427">
        <v>34</v>
      </c>
      <c r="H427">
        <v>1</v>
      </c>
      <c r="I427">
        <v>1</v>
      </c>
      <c r="J427">
        <v>10</v>
      </c>
      <c r="K427">
        <v>6</v>
      </c>
      <c r="L427">
        <v>5</v>
      </c>
      <c r="M427">
        <v>5</v>
      </c>
      <c r="N427">
        <v>5</v>
      </c>
      <c r="O427">
        <v>6</v>
      </c>
      <c r="P427">
        <v>5</v>
      </c>
      <c r="Q427">
        <v>4</v>
      </c>
      <c r="R427">
        <v>4</v>
      </c>
      <c r="S427">
        <v>6</v>
      </c>
      <c r="T427">
        <v>5</v>
      </c>
      <c r="U427">
        <v>5</v>
      </c>
      <c r="V427">
        <v>4</v>
      </c>
      <c r="W427">
        <v>2</v>
      </c>
      <c r="X427">
        <v>1</v>
      </c>
      <c r="Y427">
        <v>0</v>
      </c>
      <c r="Z427">
        <v>5</v>
      </c>
      <c r="AA427">
        <v>6</v>
      </c>
      <c r="AB427">
        <v>4</v>
      </c>
      <c r="AC427">
        <v>6</v>
      </c>
      <c r="AD427">
        <v>6</v>
      </c>
      <c r="AE427">
        <v>5</v>
      </c>
      <c r="AF427">
        <v>0</v>
      </c>
      <c r="AG427" s="71" t="s">
        <v>347</v>
      </c>
      <c r="AH427" s="71" t="s">
        <v>193</v>
      </c>
      <c r="AI427" s="71" t="s">
        <v>226</v>
      </c>
      <c r="AJ427" s="71" t="s">
        <v>227</v>
      </c>
    </row>
    <row r="428" spans="1:36" x14ac:dyDescent="0.25">
      <c r="A428" t="s">
        <v>1547</v>
      </c>
      <c r="B428" s="63">
        <v>44652</v>
      </c>
      <c r="C428" s="63">
        <v>44655</v>
      </c>
      <c r="D428" t="s">
        <v>234</v>
      </c>
      <c r="E428">
        <v>3447</v>
      </c>
      <c r="F428">
        <v>117</v>
      </c>
      <c r="G428">
        <v>116</v>
      </c>
      <c r="H428">
        <v>1</v>
      </c>
      <c r="I428">
        <v>0</v>
      </c>
      <c r="J428">
        <v>21</v>
      </c>
      <c r="K428">
        <v>1</v>
      </c>
      <c r="L428">
        <v>0</v>
      </c>
      <c r="M428">
        <v>1</v>
      </c>
      <c r="N428">
        <v>0</v>
      </c>
      <c r="O428">
        <v>1</v>
      </c>
      <c r="P428">
        <v>0</v>
      </c>
      <c r="Q428">
        <v>0</v>
      </c>
      <c r="R428">
        <v>1</v>
      </c>
      <c r="S428">
        <v>1</v>
      </c>
      <c r="T428">
        <v>1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1</v>
      </c>
      <c r="AB428">
        <v>1</v>
      </c>
      <c r="AC428">
        <v>1</v>
      </c>
      <c r="AD428">
        <v>1</v>
      </c>
      <c r="AE428">
        <v>0</v>
      </c>
      <c r="AF428">
        <v>0</v>
      </c>
      <c r="AG428" s="71" t="s">
        <v>235</v>
      </c>
      <c r="AH428" s="71" t="s">
        <v>185</v>
      </c>
      <c r="AI428" s="71" t="s">
        <v>197</v>
      </c>
      <c r="AJ428" s="71" t="s">
        <v>198</v>
      </c>
    </row>
    <row r="429" spans="1:36" x14ac:dyDescent="0.25">
      <c r="A429" t="s">
        <v>1547</v>
      </c>
      <c r="B429" s="63">
        <v>44652</v>
      </c>
      <c r="C429" s="63">
        <v>44655</v>
      </c>
      <c r="D429" t="s">
        <v>322</v>
      </c>
      <c r="E429">
        <v>1822</v>
      </c>
      <c r="F429">
        <v>2</v>
      </c>
      <c r="G429">
        <v>2</v>
      </c>
      <c r="H429">
        <v>0</v>
      </c>
      <c r="I429">
        <v>0</v>
      </c>
      <c r="J429">
        <v>9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 s="71" t="s">
        <v>323</v>
      </c>
      <c r="AH429" s="71" t="s">
        <v>193</v>
      </c>
      <c r="AI429" s="71" t="s">
        <v>222</v>
      </c>
      <c r="AJ429" s="71" t="s">
        <v>223</v>
      </c>
    </row>
    <row r="430" spans="1:36" x14ac:dyDescent="0.25">
      <c r="A430" t="s">
        <v>1547</v>
      </c>
      <c r="B430" s="63">
        <v>44652</v>
      </c>
      <c r="C430" s="63">
        <v>44655</v>
      </c>
      <c r="D430" t="s">
        <v>263</v>
      </c>
      <c r="E430">
        <v>2846</v>
      </c>
      <c r="F430">
        <v>44</v>
      </c>
      <c r="G430">
        <v>42</v>
      </c>
      <c r="H430">
        <v>2</v>
      </c>
      <c r="I430">
        <v>1</v>
      </c>
      <c r="J430">
        <v>32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 s="71" t="s">
        <v>264</v>
      </c>
      <c r="AH430" s="71" t="s">
        <v>185</v>
      </c>
      <c r="AI430" s="71" t="s">
        <v>206</v>
      </c>
      <c r="AJ430" s="71" t="s">
        <v>207</v>
      </c>
    </row>
    <row r="431" spans="1:36" x14ac:dyDescent="0.25">
      <c r="A431" t="s">
        <v>1547</v>
      </c>
      <c r="B431" s="63">
        <v>44652</v>
      </c>
      <c r="C431" s="63">
        <v>44655</v>
      </c>
      <c r="D431" t="s">
        <v>274</v>
      </c>
      <c r="E431">
        <v>3975</v>
      </c>
      <c r="F431">
        <v>124</v>
      </c>
      <c r="G431">
        <v>124</v>
      </c>
      <c r="H431">
        <v>0</v>
      </c>
      <c r="I431">
        <v>0</v>
      </c>
      <c r="J431">
        <v>8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2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 s="71" t="s">
        <v>275</v>
      </c>
      <c r="AH431" s="71" t="s">
        <v>185</v>
      </c>
      <c r="AI431" s="71" t="s">
        <v>206</v>
      </c>
      <c r="AJ431" s="71" t="s">
        <v>207</v>
      </c>
    </row>
    <row r="432" spans="1:36" x14ac:dyDescent="0.25">
      <c r="A432" t="s">
        <v>1547</v>
      </c>
      <c r="B432" s="63">
        <v>44652</v>
      </c>
      <c r="C432" s="63">
        <v>44655</v>
      </c>
      <c r="D432" t="s">
        <v>288</v>
      </c>
      <c r="E432">
        <v>2449</v>
      </c>
      <c r="F432">
        <v>68</v>
      </c>
      <c r="G432">
        <v>68</v>
      </c>
      <c r="H432">
        <v>0</v>
      </c>
      <c r="I432">
        <v>0</v>
      </c>
      <c r="J432">
        <v>6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 s="71" t="s">
        <v>289</v>
      </c>
      <c r="AH432" s="71" t="s">
        <v>193</v>
      </c>
      <c r="AI432" s="71" t="s">
        <v>214</v>
      </c>
      <c r="AJ432" s="71" t="s">
        <v>215</v>
      </c>
    </row>
    <row r="433" spans="1:36" x14ac:dyDescent="0.25">
      <c r="A433" t="s">
        <v>1547</v>
      </c>
      <c r="B433" s="63">
        <v>44652</v>
      </c>
      <c r="C433" s="63">
        <v>44655</v>
      </c>
      <c r="D433" t="s">
        <v>248</v>
      </c>
      <c r="E433">
        <v>1250</v>
      </c>
      <c r="F433">
        <v>57</v>
      </c>
      <c r="G433">
        <v>57</v>
      </c>
      <c r="H433">
        <v>0</v>
      </c>
      <c r="I433">
        <v>0</v>
      </c>
      <c r="J433">
        <v>7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1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 s="71" t="s">
        <v>249</v>
      </c>
      <c r="AH433" s="71" t="s">
        <v>185</v>
      </c>
      <c r="AI433" s="71" t="s">
        <v>202</v>
      </c>
      <c r="AJ433" s="71" t="s">
        <v>203</v>
      </c>
    </row>
    <row r="434" spans="1:36" x14ac:dyDescent="0.25">
      <c r="A434" t="s">
        <v>1547</v>
      </c>
      <c r="B434" s="63">
        <v>44652</v>
      </c>
      <c r="C434" s="63">
        <v>44655</v>
      </c>
      <c r="D434" t="s">
        <v>358</v>
      </c>
      <c r="E434">
        <v>1251</v>
      </c>
      <c r="F434">
        <v>8</v>
      </c>
      <c r="G434">
        <v>8</v>
      </c>
      <c r="H434">
        <v>0</v>
      </c>
      <c r="I434">
        <v>0</v>
      </c>
      <c r="J434">
        <v>15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</v>
      </c>
      <c r="AF434">
        <v>0</v>
      </c>
      <c r="AG434" s="71" t="s">
        <v>359</v>
      </c>
      <c r="AH434" s="71" t="s">
        <v>193</v>
      </c>
      <c r="AI434" s="71" t="s">
        <v>226</v>
      </c>
      <c r="AJ434" s="71" t="s">
        <v>227</v>
      </c>
    </row>
    <row r="435" spans="1:36" x14ac:dyDescent="0.25">
      <c r="A435" t="s">
        <v>1547</v>
      </c>
      <c r="B435" s="63">
        <v>44652</v>
      </c>
      <c r="C435" s="63">
        <v>44655</v>
      </c>
      <c r="D435" t="s">
        <v>334</v>
      </c>
      <c r="E435">
        <v>1541</v>
      </c>
      <c r="F435">
        <v>115</v>
      </c>
      <c r="G435">
        <v>115</v>
      </c>
      <c r="H435">
        <v>0</v>
      </c>
      <c r="I435">
        <v>0</v>
      </c>
      <c r="J435">
        <v>22</v>
      </c>
      <c r="K435">
        <v>3</v>
      </c>
      <c r="L435">
        <v>2</v>
      </c>
      <c r="M435">
        <v>1</v>
      </c>
      <c r="N435">
        <v>1</v>
      </c>
      <c r="O435">
        <v>3</v>
      </c>
      <c r="P435">
        <v>2</v>
      </c>
      <c r="Q435">
        <v>3</v>
      </c>
      <c r="R435">
        <v>3</v>
      </c>
      <c r="S435">
        <v>3</v>
      </c>
      <c r="T435">
        <v>2</v>
      </c>
      <c r="U435">
        <v>2</v>
      </c>
      <c r="V435">
        <v>2</v>
      </c>
      <c r="W435">
        <v>0</v>
      </c>
      <c r="X435">
        <v>2</v>
      </c>
      <c r="Y435">
        <v>0</v>
      </c>
      <c r="Z435">
        <v>1</v>
      </c>
      <c r="AA435">
        <v>3</v>
      </c>
      <c r="AB435">
        <v>3</v>
      </c>
      <c r="AC435">
        <v>3</v>
      </c>
      <c r="AD435">
        <v>3</v>
      </c>
      <c r="AE435">
        <v>0</v>
      </c>
      <c r="AF435">
        <v>0</v>
      </c>
      <c r="AG435" s="71" t="s">
        <v>335</v>
      </c>
      <c r="AH435" s="71" t="s">
        <v>193</v>
      </c>
      <c r="AI435" s="71" t="s">
        <v>226</v>
      </c>
      <c r="AJ435" s="71" t="s">
        <v>227</v>
      </c>
    </row>
    <row r="436" spans="1:36" x14ac:dyDescent="0.25">
      <c r="A436" t="s">
        <v>1547</v>
      </c>
      <c r="B436" s="63">
        <v>44652</v>
      </c>
      <c r="C436" s="63">
        <v>44655</v>
      </c>
      <c r="D436" t="s">
        <v>330</v>
      </c>
      <c r="E436">
        <v>984</v>
      </c>
      <c r="F436">
        <v>83</v>
      </c>
      <c r="G436">
        <v>81</v>
      </c>
      <c r="H436">
        <v>2</v>
      </c>
      <c r="I436">
        <v>1</v>
      </c>
      <c r="J436">
        <v>8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1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 s="71" t="s">
        <v>331</v>
      </c>
      <c r="AH436" s="71" t="s">
        <v>193</v>
      </c>
      <c r="AI436" s="71" t="s">
        <v>222</v>
      </c>
      <c r="AJ436" s="71" t="s">
        <v>223</v>
      </c>
    </row>
    <row r="437" spans="1:36" x14ac:dyDescent="0.25">
      <c r="A437" t="s">
        <v>1547</v>
      </c>
      <c r="B437" s="63">
        <v>44652</v>
      </c>
      <c r="C437" s="63">
        <v>44655</v>
      </c>
      <c r="D437" t="s">
        <v>250</v>
      </c>
      <c r="E437">
        <v>2031</v>
      </c>
      <c r="F437">
        <v>31</v>
      </c>
      <c r="G437">
        <v>31</v>
      </c>
      <c r="H437">
        <v>0</v>
      </c>
      <c r="I437">
        <v>0</v>
      </c>
      <c r="J437">
        <v>10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1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 s="71" t="s">
        <v>251</v>
      </c>
      <c r="AH437" s="71" t="s">
        <v>185</v>
      </c>
      <c r="AI437" s="71" t="s">
        <v>202</v>
      </c>
      <c r="AJ437" s="71" t="s">
        <v>203</v>
      </c>
    </row>
    <row r="438" spans="1:36" x14ac:dyDescent="0.25">
      <c r="A438" t="s">
        <v>1547</v>
      </c>
      <c r="B438" s="63">
        <v>44652</v>
      </c>
      <c r="C438" s="63">
        <v>44655</v>
      </c>
      <c r="D438" t="s">
        <v>332</v>
      </c>
      <c r="E438">
        <v>2191</v>
      </c>
      <c r="F438">
        <v>81</v>
      </c>
      <c r="G438">
        <v>79</v>
      </c>
      <c r="H438">
        <v>2</v>
      </c>
      <c r="I438">
        <v>1</v>
      </c>
      <c r="J438">
        <v>31</v>
      </c>
      <c r="K438">
        <v>8</v>
      </c>
      <c r="L438">
        <v>7</v>
      </c>
      <c r="M438">
        <v>6</v>
      </c>
      <c r="N438">
        <v>8</v>
      </c>
      <c r="O438">
        <v>7</v>
      </c>
      <c r="P438">
        <v>8</v>
      </c>
      <c r="Q438">
        <v>4</v>
      </c>
      <c r="R438">
        <v>8</v>
      </c>
      <c r="S438">
        <v>8</v>
      </c>
      <c r="T438">
        <v>8</v>
      </c>
      <c r="U438">
        <v>5</v>
      </c>
      <c r="V438">
        <v>5</v>
      </c>
      <c r="W438">
        <v>0</v>
      </c>
      <c r="X438">
        <v>0</v>
      </c>
      <c r="Y438">
        <v>0</v>
      </c>
      <c r="Z438">
        <v>5</v>
      </c>
      <c r="AA438">
        <v>7</v>
      </c>
      <c r="AB438">
        <v>6</v>
      </c>
      <c r="AC438">
        <v>6</v>
      </c>
      <c r="AD438">
        <v>7</v>
      </c>
      <c r="AE438">
        <v>6</v>
      </c>
      <c r="AF438">
        <v>0</v>
      </c>
      <c r="AG438" s="71" t="s">
        <v>333</v>
      </c>
      <c r="AH438" s="71" t="s">
        <v>193</v>
      </c>
      <c r="AI438" s="71" t="s">
        <v>226</v>
      </c>
      <c r="AJ438" s="71" t="s">
        <v>227</v>
      </c>
    </row>
    <row r="439" spans="1:36" x14ac:dyDescent="0.25">
      <c r="A439" t="s">
        <v>1547</v>
      </c>
      <c r="B439" s="63">
        <v>44652</v>
      </c>
      <c r="C439" s="63">
        <v>44655</v>
      </c>
      <c r="D439" t="s">
        <v>276</v>
      </c>
      <c r="E439">
        <v>1448</v>
      </c>
      <c r="F439">
        <v>45</v>
      </c>
      <c r="G439">
        <v>44</v>
      </c>
      <c r="H439">
        <v>1</v>
      </c>
      <c r="I439">
        <v>0</v>
      </c>
      <c r="J439">
        <v>5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 s="71" t="s">
        <v>277</v>
      </c>
      <c r="AH439" s="71" t="s">
        <v>185</v>
      </c>
      <c r="AI439" s="71" t="s">
        <v>210</v>
      </c>
      <c r="AJ439" s="71" t="s">
        <v>211</v>
      </c>
    </row>
    <row r="440" spans="1:36" x14ac:dyDescent="0.25">
      <c r="A440" t="s">
        <v>1547</v>
      </c>
      <c r="B440" s="63">
        <v>44652</v>
      </c>
      <c r="C440" s="63">
        <v>44655</v>
      </c>
      <c r="D440" t="s">
        <v>352</v>
      </c>
      <c r="E440">
        <v>1669</v>
      </c>
      <c r="F440">
        <v>55</v>
      </c>
      <c r="G440">
        <v>55</v>
      </c>
      <c r="H440">
        <v>0</v>
      </c>
      <c r="I440">
        <v>0</v>
      </c>
      <c r="J440">
        <v>10</v>
      </c>
      <c r="K440">
        <v>2</v>
      </c>
      <c r="L440">
        <v>2</v>
      </c>
      <c r="M440">
        <v>2</v>
      </c>
      <c r="N440">
        <v>2</v>
      </c>
      <c r="O440">
        <v>2</v>
      </c>
      <c r="P440">
        <v>2</v>
      </c>
      <c r="Q440">
        <v>1</v>
      </c>
      <c r="R440">
        <v>0</v>
      </c>
      <c r="S440">
        <v>2</v>
      </c>
      <c r="T440">
        <v>2</v>
      </c>
      <c r="U440">
        <v>1</v>
      </c>
      <c r="V440">
        <v>1</v>
      </c>
      <c r="W440">
        <v>0</v>
      </c>
      <c r="X440">
        <v>1</v>
      </c>
      <c r="Y440">
        <v>0</v>
      </c>
      <c r="Z440">
        <v>2</v>
      </c>
      <c r="AA440">
        <v>1</v>
      </c>
      <c r="AB440">
        <v>1</v>
      </c>
      <c r="AC440">
        <v>1</v>
      </c>
      <c r="AD440">
        <v>1</v>
      </c>
      <c r="AE440">
        <v>0</v>
      </c>
      <c r="AF440">
        <v>0</v>
      </c>
      <c r="AG440" s="71" t="s">
        <v>353</v>
      </c>
      <c r="AH440" s="71" t="s">
        <v>193</v>
      </c>
      <c r="AI440" s="71" t="s">
        <v>226</v>
      </c>
      <c r="AJ440" s="71" t="s">
        <v>227</v>
      </c>
    </row>
    <row r="441" spans="1:36" x14ac:dyDescent="0.25">
      <c r="B441" s="63">
        <v>44562</v>
      </c>
      <c r="C441" s="63">
        <v>44562</v>
      </c>
      <c r="D441" t="s">
        <v>72</v>
      </c>
      <c r="E441">
        <v>376</v>
      </c>
      <c r="F441">
        <v>254</v>
      </c>
      <c r="G441">
        <v>254</v>
      </c>
      <c r="H441">
        <v>0</v>
      </c>
      <c r="I441" t="s">
        <v>1548</v>
      </c>
      <c r="J441">
        <v>11</v>
      </c>
      <c r="K441" t="s">
        <v>1548</v>
      </c>
      <c r="L441" t="s">
        <v>1548</v>
      </c>
      <c r="O441" t="s">
        <v>1548</v>
      </c>
      <c r="P441" t="s">
        <v>1548</v>
      </c>
      <c r="Q441" t="s">
        <v>1548</v>
      </c>
      <c r="R441" t="s">
        <v>1548</v>
      </c>
      <c r="S441" t="s">
        <v>1548</v>
      </c>
      <c r="T441" t="s">
        <v>1548</v>
      </c>
      <c r="U441" t="s">
        <v>1548</v>
      </c>
      <c r="V441">
        <v>0</v>
      </c>
      <c r="W441" t="s">
        <v>1548</v>
      </c>
      <c r="X441" t="s">
        <v>1548</v>
      </c>
      <c r="Y441" t="s">
        <v>1548</v>
      </c>
      <c r="Z441">
        <v>0</v>
      </c>
      <c r="AA441" t="s">
        <v>1548</v>
      </c>
      <c r="AB441" t="s">
        <v>1548</v>
      </c>
      <c r="AC441" t="s">
        <v>1548</v>
      </c>
      <c r="AD441" t="s">
        <v>1548</v>
      </c>
      <c r="AE441" t="s">
        <v>1548</v>
      </c>
      <c r="AF441" t="s">
        <v>1548</v>
      </c>
      <c r="AG441" s="71" t="s">
        <v>1548</v>
      </c>
      <c r="AH441" s="71" t="s">
        <v>1548</v>
      </c>
      <c r="AI441" s="71"/>
      <c r="AJ441" s="71"/>
    </row>
    <row r="442" spans="1:36" x14ac:dyDescent="0.25">
      <c r="B442" s="63">
        <v>44562</v>
      </c>
      <c r="C442" s="63">
        <v>44562</v>
      </c>
      <c r="D442" t="s">
        <v>104</v>
      </c>
      <c r="E442">
        <v>420</v>
      </c>
      <c r="F442">
        <v>263</v>
      </c>
      <c r="G442">
        <v>260</v>
      </c>
      <c r="H442">
        <v>3</v>
      </c>
      <c r="I442" t="s">
        <v>1548</v>
      </c>
      <c r="J442">
        <v>4</v>
      </c>
      <c r="K442" t="s">
        <v>1548</v>
      </c>
      <c r="L442" t="s">
        <v>1548</v>
      </c>
      <c r="O442" t="s">
        <v>1548</v>
      </c>
      <c r="P442" t="s">
        <v>1548</v>
      </c>
      <c r="Q442" t="s">
        <v>1548</v>
      </c>
      <c r="R442" t="s">
        <v>1548</v>
      </c>
      <c r="S442" t="s">
        <v>1548</v>
      </c>
      <c r="T442" t="s">
        <v>1548</v>
      </c>
      <c r="U442" t="s">
        <v>1548</v>
      </c>
      <c r="V442">
        <v>0</v>
      </c>
      <c r="W442" t="s">
        <v>1548</v>
      </c>
      <c r="X442" t="s">
        <v>1548</v>
      </c>
      <c r="Y442" t="s">
        <v>1548</v>
      </c>
      <c r="Z442">
        <v>1</v>
      </c>
      <c r="AA442" t="s">
        <v>1548</v>
      </c>
      <c r="AB442" t="s">
        <v>1548</v>
      </c>
      <c r="AC442" t="s">
        <v>1548</v>
      </c>
      <c r="AD442" t="s">
        <v>1548</v>
      </c>
      <c r="AE442" t="s">
        <v>1548</v>
      </c>
      <c r="AF442" t="s">
        <v>1548</v>
      </c>
      <c r="AG442" s="71" t="s">
        <v>1548</v>
      </c>
      <c r="AH442" s="71" t="s">
        <v>1548</v>
      </c>
      <c r="AI442" s="71"/>
      <c r="AJ442" s="71"/>
    </row>
    <row r="443" spans="1:36" x14ac:dyDescent="0.25">
      <c r="B443" s="63">
        <v>44562</v>
      </c>
      <c r="C443" s="63">
        <v>44562</v>
      </c>
      <c r="D443" t="s">
        <v>106</v>
      </c>
      <c r="E443">
        <v>797</v>
      </c>
      <c r="F443">
        <v>202</v>
      </c>
      <c r="G443">
        <v>198</v>
      </c>
      <c r="H443">
        <v>4</v>
      </c>
      <c r="I443" t="s">
        <v>1548</v>
      </c>
      <c r="J443">
        <v>10</v>
      </c>
      <c r="K443" t="s">
        <v>1548</v>
      </c>
      <c r="L443" t="s">
        <v>1548</v>
      </c>
      <c r="O443" t="s">
        <v>1548</v>
      </c>
      <c r="P443" t="s">
        <v>1548</v>
      </c>
      <c r="Q443" t="s">
        <v>1548</v>
      </c>
      <c r="R443" t="s">
        <v>1548</v>
      </c>
      <c r="S443" t="s">
        <v>1548</v>
      </c>
      <c r="T443" t="s">
        <v>1548</v>
      </c>
      <c r="U443" t="s">
        <v>1548</v>
      </c>
      <c r="V443">
        <v>1</v>
      </c>
      <c r="W443" t="s">
        <v>1548</v>
      </c>
      <c r="X443" t="s">
        <v>1548</v>
      </c>
      <c r="Y443" t="s">
        <v>1548</v>
      </c>
      <c r="Z443">
        <v>0</v>
      </c>
      <c r="AA443" t="s">
        <v>1548</v>
      </c>
      <c r="AB443" t="s">
        <v>1548</v>
      </c>
      <c r="AC443" t="s">
        <v>1548</v>
      </c>
      <c r="AD443" t="s">
        <v>1548</v>
      </c>
      <c r="AE443" t="s">
        <v>1548</v>
      </c>
      <c r="AF443" t="s">
        <v>1548</v>
      </c>
      <c r="AG443" s="71" t="s">
        <v>1548</v>
      </c>
      <c r="AH443" s="71" t="s">
        <v>1548</v>
      </c>
      <c r="AI443" s="71"/>
      <c r="AJ443" s="71"/>
    </row>
    <row r="444" spans="1:36" x14ac:dyDescent="0.25">
      <c r="B444" s="63">
        <v>44562</v>
      </c>
      <c r="C444" s="63">
        <v>44562</v>
      </c>
      <c r="D444" t="s">
        <v>74</v>
      </c>
      <c r="E444">
        <v>504</v>
      </c>
      <c r="F444">
        <v>34</v>
      </c>
      <c r="G444">
        <v>32</v>
      </c>
      <c r="H444">
        <v>2</v>
      </c>
      <c r="I444" t="s">
        <v>1548</v>
      </c>
      <c r="J444">
        <v>6</v>
      </c>
      <c r="K444" t="s">
        <v>1548</v>
      </c>
      <c r="L444" t="s">
        <v>1548</v>
      </c>
      <c r="O444" t="s">
        <v>1548</v>
      </c>
      <c r="P444" t="s">
        <v>1548</v>
      </c>
      <c r="Q444" t="s">
        <v>1548</v>
      </c>
      <c r="R444" t="s">
        <v>1548</v>
      </c>
      <c r="S444" t="s">
        <v>1548</v>
      </c>
      <c r="T444" t="s">
        <v>1548</v>
      </c>
      <c r="U444" t="s">
        <v>1548</v>
      </c>
      <c r="V444">
        <v>0</v>
      </c>
      <c r="W444" t="s">
        <v>1548</v>
      </c>
      <c r="X444" t="s">
        <v>1548</v>
      </c>
      <c r="Y444" t="s">
        <v>1548</v>
      </c>
      <c r="Z444">
        <v>0</v>
      </c>
      <c r="AA444" t="s">
        <v>1548</v>
      </c>
      <c r="AB444" t="s">
        <v>1548</v>
      </c>
      <c r="AC444" t="s">
        <v>1548</v>
      </c>
      <c r="AD444" t="s">
        <v>1548</v>
      </c>
      <c r="AE444" t="s">
        <v>1548</v>
      </c>
      <c r="AF444" t="s">
        <v>1548</v>
      </c>
      <c r="AG444" s="71" t="s">
        <v>1548</v>
      </c>
      <c r="AH444" s="71" t="s">
        <v>1548</v>
      </c>
      <c r="AI444" s="71"/>
      <c r="AJ444" s="71"/>
    </row>
    <row r="445" spans="1:36" x14ac:dyDescent="0.25">
      <c r="B445" s="63">
        <v>44562</v>
      </c>
      <c r="C445" s="63">
        <v>44562</v>
      </c>
      <c r="D445" t="s">
        <v>40</v>
      </c>
      <c r="E445">
        <v>341</v>
      </c>
      <c r="F445">
        <v>171</v>
      </c>
      <c r="G445">
        <v>171</v>
      </c>
      <c r="H445">
        <v>0</v>
      </c>
      <c r="I445" t="s">
        <v>1548</v>
      </c>
      <c r="J445">
        <v>4</v>
      </c>
      <c r="K445" t="s">
        <v>1548</v>
      </c>
      <c r="L445" t="s">
        <v>1548</v>
      </c>
      <c r="O445" t="s">
        <v>1548</v>
      </c>
      <c r="P445" t="s">
        <v>1548</v>
      </c>
      <c r="Q445" t="s">
        <v>1548</v>
      </c>
      <c r="R445" t="s">
        <v>1548</v>
      </c>
      <c r="S445" t="s">
        <v>1548</v>
      </c>
      <c r="T445" t="s">
        <v>1548</v>
      </c>
      <c r="U445" t="s">
        <v>1548</v>
      </c>
      <c r="V445">
        <v>0</v>
      </c>
      <c r="W445" t="s">
        <v>1548</v>
      </c>
      <c r="X445" t="s">
        <v>1548</v>
      </c>
      <c r="Y445" t="s">
        <v>1548</v>
      </c>
      <c r="Z445">
        <v>0</v>
      </c>
      <c r="AA445" t="s">
        <v>1548</v>
      </c>
      <c r="AB445" t="s">
        <v>1548</v>
      </c>
      <c r="AC445" t="s">
        <v>1548</v>
      </c>
      <c r="AD445" t="s">
        <v>1548</v>
      </c>
      <c r="AE445" t="s">
        <v>1548</v>
      </c>
      <c r="AF445" t="s">
        <v>1548</v>
      </c>
      <c r="AG445" s="71" t="s">
        <v>1548</v>
      </c>
      <c r="AH445" s="71" t="s">
        <v>1548</v>
      </c>
      <c r="AI445" s="71"/>
      <c r="AJ445" s="71"/>
    </row>
    <row r="446" spans="1:36" x14ac:dyDescent="0.25">
      <c r="B446" s="63">
        <v>44593</v>
      </c>
      <c r="C446" s="63">
        <v>44593</v>
      </c>
      <c r="D446" t="s">
        <v>72</v>
      </c>
      <c r="E446">
        <v>374</v>
      </c>
      <c r="F446">
        <v>252</v>
      </c>
      <c r="G446">
        <v>252</v>
      </c>
      <c r="H446">
        <v>0</v>
      </c>
      <c r="I446" t="s">
        <v>1548</v>
      </c>
      <c r="J446">
        <v>12</v>
      </c>
      <c r="K446" t="s">
        <v>1548</v>
      </c>
      <c r="L446" t="s">
        <v>1548</v>
      </c>
      <c r="O446" t="s">
        <v>1548</v>
      </c>
      <c r="P446" t="s">
        <v>1548</v>
      </c>
      <c r="Q446" t="s">
        <v>1548</v>
      </c>
      <c r="R446" t="s">
        <v>1548</v>
      </c>
      <c r="S446" t="s">
        <v>1548</v>
      </c>
      <c r="T446" t="s">
        <v>1548</v>
      </c>
      <c r="U446" t="s">
        <v>1548</v>
      </c>
      <c r="V446">
        <v>0</v>
      </c>
      <c r="W446" t="s">
        <v>1548</v>
      </c>
      <c r="X446" t="s">
        <v>1548</v>
      </c>
      <c r="Y446" t="s">
        <v>1548</v>
      </c>
      <c r="Z446">
        <v>0</v>
      </c>
      <c r="AA446" t="s">
        <v>1548</v>
      </c>
      <c r="AB446" t="s">
        <v>1548</v>
      </c>
      <c r="AC446" t="s">
        <v>1548</v>
      </c>
      <c r="AD446" t="s">
        <v>1548</v>
      </c>
      <c r="AE446" t="s">
        <v>1548</v>
      </c>
      <c r="AF446" t="s">
        <v>1548</v>
      </c>
      <c r="AG446" s="71" t="s">
        <v>1548</v>
      </c>
      <c r="AH446" s="71" t="s">
        <v>1548</v>
      </c>
      <c r="AI446" s="71"/>
      <c r="AJ446" s="71"/>
    </row>
    <row r="447" spans="1:36" x14ac:dyDescent="0.25">
      <c r="B447" s="63">
        <v>44593</v>
      </c>
      <c r="C447" s="63">
        <v>44593</v>
      </c>
      <c r="D447" t="s">
        <v>104</v>
      </c>
      <c r="E447">
        <v>416</v>
      </c>
      <c r="F447">
        <v>269</v>
      </c>
      <c r="G447">
        <v>266</v>
      </c>
      <c r="H447">
        <v>3</v>
      </c>
      <c r="I447" t="s">
        <v>1548</v>
      </c>
      <c r="J447">
        <v>4</v>
      </c>
      <c r="K447" t="s">
        <v>1548</v>
      </c>
      <c r="L447" t="s">
        <v>1548</v>
      </c>
      <c r="O447" t="s">
        <v>1548</v>
      </c>
      <c r="P447" t="s">
        <v>1548</v>
      </c>
      <c r="Q447" t="s">
        <v>1548</v>
      </c>
      <c r="R447" t="s">
        <v>1548</v>
      </c>
      <c r="S447" t="s">
        <v>1548</v>
      </c>
      <c r="T447" t="s">
        <v>1548</v>
      </c>
      <c r="U447" t="s">
        <v>1548</v>
      </c>
      <c r="V447">
        <v>0</v>
      </c>
      <c r="W447" t="s">
        <v>1548</v>
      </c>
      <c r="X447" t="s">
        <v>1548</v>
      </c>
      <c r="Y447" t="s">
        <v>1548</v>
      </c>
      <c r="Z447">
        <v>1</v>
      </c>
      <c r="AA447" t="s">
        <v>1548</v>
      </c>
      <c r="AB447" t="s">
        <v>1548</v>
      </c>
      <c r="AC447" t="s">
        <v>1548</v>
      </c>
      <c r="AD447" t="s">
        <v>1548</v>
      </c>
      <c r="AE447" t="s">
        <v>1548</v>
      </c>
      <c r="AF447" t="s">
        <v>1548</v>
      </c>
      <c r="AG447" s="71" t="s">
        <v>1548</v>
      </c>
      <c r="AH447" s="71" t="s">
        <v>1548</v>
      </c>
      <c r="AI447" s="71"/>
      <c r="AJ447" s="71"/>
    </row>
    <row r="448" spans="1:36" x14ac:dyDescent="0.25">
      <c r="B448" s="63">
        <v>44593</v>
      </c>
      <c r="C448" s="63">
        <v>44593</v>
      </c>
      <c r="D448" t="s">
        <v>106</v>
      </c>
      <c r="E448">
        <v>803</v>
      </c>
      <c r="F448">
        <v>223</v>
      </c>
      <c r="G448">
        <v>217</v>
      </c>
      <c r="H448">
        <v>6</v>
      </c>
      <c r="I448" t="s">
        <v>1548</v>
      </c>
      <c r="J448">
        <v>12</v>
      </c>
      <c r="K448" t="s">
        <v>1548</v>
      </c>
      <c r="L448" t="s">
        <v>1548</v>
      </c>
      <c r="O448" t="s">
        <v>1548</v>
      </c>
      <c r="P448" t="s">
        <v>1548</v>
      </c>
      <c r="Q448" t="s">
        <v>1548</v>
      </c>
      <c r="R448" t="s">
        <v>1548</v>
      </c>
      <c r="S448" t="s">
        <v>1548</v>
      </c>
      <c r="T448" t="s">
        <v>1548</v>
      </c>
      <c r="U448" t="s">
        <v>1548</v>
      </c>
      <c r="V448">
        <v>1</v>
      </c>
      <c r="W448" t="s">
        <v>1548</v>
      </c>
      <c r="X448" t="s">
        <v>1548</v>
      </c>
      <c r="Y448" t="s">
        <v>1548</v>
      </c>
      <c r="Z448">
        <v>0</v>
      </c>
      <c r="AA448" t="s">
        <v>1548</v>
      </c>
      <c r="AB448" t="s">
        <v>1548</v>
      </c>
      <c r="AC448" t="s">
        <v>1548</v>
      </c>
      <c r="AD448" t="s">
        <v>1548</v>
      </c>
      <c r="AE448" t="s">
        <v>1548</v>
      </c>
      <c r="AF448" t="s">
        <v>1548</v>
      </c>
      <c r="AG448" s="71" t="s">
        <v>1548</v>
      </c>
      <c r="AH448" s="71" t="s">
        <v>1548</v>
      </c>
      <c r="AI448" s="71"/>
      <c r="AJ448" s="71"/>
    </row>
    <row r="449" spans="2:36" x14ac:dyDescent="0.25">
      <c r="B449" s="63">
        <v>44593</v>
      </c>
      <c r="C449" s="63">
        <v>44593</v>
      </c>
      <c r="D449" t="s">
        <v>74</v>
      </c>
      <c r="E449">
        <v>508</v>
      </c>
      <c r="F449">
        <v>38</v>
      </c>
      <c r="G449">
        <v>36</v>
      </c>
      <c r="H449">
        <v>2</v>
      </c>
      <c r="I449" t="s">
        <v>1548</v>
      </c>
      <c r="J449">
        <v>8</v>
      </c>
      <c r="K449" t="s">
        <v>1548</v>
      </c>
      <c r="L449" t="s">
        <v>1548</v>
      </c>
      <c r="O449" t="s">
        <v>1548</v>
      </c>
      <c r="P449" t="s">
        <v>1548</v>
      </c>
      <c r="Q449" t="s">
        <v>1548</v>
      </c>
      <c r="R449" t="s">
        <v>1548</v>
      </c>
      <c r="S449" t="s">
        <v>1548</v>
      </c>
      <c r="T449" t="s">
        <v>1548</v>
      </c>
      <c r="U449" t="s">
        <v>1548</v>
      </c>
      <c r="V449">
        <v>0</v>
      </c>
      <c r="W449" t="s">
        <v>1548</v>
      </c>
      <c r="X449" t="s">
        <v>1548</v>
      </c>
      <c r="Y449" t="s">
        <v>1548</v>
      </c>
      <c r="Z449">
        <v>0</v>
      </c>
      <c r="AA449" t="s">
        <v>1548</v>
      </c>
      <c r="AB449" t="s">
        <v>1548</v>
      </c>
      <c r="AC449" t="s">
        <v>1548</v>
      </c>
      <c r="AD449" t="s">
        <v>1548</v>
      </c>
      <c r="AE449" t="s">
        <v>1548</v>
      </c>
      <c r="AF449" t="s">
        <v>1548</v>
      </c>
      <c r="AG449" s="71" t="s">
        <v>1548</v>
      </c>
      <c r="AH449" s="71" t="s">
        <v>1548</v>
      </c>
      <c r="AI449" s="71"/>
      <c r="AJ449" s="71"/>
    </row>
    <row r="450" spans="2:36" x14ac:dyDescent="0.25">
      <c r="B450" s="63">
        <v>44593</v>
      </c>
      <c r="C450" s="63">
        <v>44593</v>
      </c>
      <c r="D450" t="s">
        <v>40</v>
      </c>
      <c r="E450">
        <v>343</v>
      </c>
      <c r="F450">
        <v>174</v>
      </c>
      <c r="G450">
        <v>174</v>
      </c>
      <c r="H450">
        <v>0</v>
      </c>
      <c r="I450" t="s">
        <v>1548</v>
      </c>
      <c r="J450">
        <v>4</v>
      </c>
      <c r="K450" t="s">
        <v>1548</v>
      </c>
      <c r="L450" t="s">
        <v>1548</v>
      </c>
      <c r="O450" t="s">
        <v>1548</v>
      </c>
      <c r="P450" t="s">
        <v>1548</v>
      </c>
      <c r="Q450" t="s">
        <v>1548</v>
      </c>
      <c r="R450" t="s">
        <v>1548</v>
      </c>
      <c r="S450" t="s">
        <v>1548</v>
      </c>
      <c r="T450" t="s">
        <v>1548</v>
      </c>
      <c r="U450" t="s">
        <v>1548</v>
      </c>
      <c r="V450">
        <v>0</v>
      </c>
      <c r="W450" t="s">
        <v>1548</v>
      </c>
      <c r="X450" t="s">
        <v>1548</v>
      </c>
      <c r="Y450" t="s">
        <v>1548</v>
      </c>
      <c r="Z450">
        <v>0</v>
      </c>
      <c r="AA450" t="s">
        <v>1548</v>
      </c>
      <c r="AB450" t="s">
        <v>1548</v>
      </c>
      <c r="AC450" t="s">
        <v>1548</v>
      </c>
      <c r="AD450" t="s">
        <v>1548</v>
      </c>
      <c r="AE450" t="s">
        <v>1548</v>
      </c>
      <c r="AF450" t="s">
        <v>1548</v>
      </c>
      <c r="AG450" s="71" t="s">
        <v>1548</v>
      </c>
      <c r="AH450" s="71" t="s">
        <v>1548</v>
      </c>
      <c r="AI450" s="71"/>
      <c r="AJ450" s="71"/>
    </row>
    <row r="451" spans="2:36" x14ac:dyDescent="0.25">
      <c r="B451" s="63">
        <v>44621</v>
      </c>
      <c r="C451" s="63">
        <v>44621</v>
      </c>
      <c r="D451" t="s">
        <v>72</v>
      </c>
      <c r="E451">
        <v>367</v>
      </c>
      <c r="F451">
        <v>265</v>
      </c>
      <c r="G451">
        <v>265</v>
      </c>
      <c r="H451">
        <v>0</v>
      </c>
      <c r="I451" t="s">
        <v>1548</v>
      </c>
      <c r="J451">
        <v>12</v>
      </c>
      <c r="K451" t="s">
        <v>1548</v>
      </c>
      <c r="L451" t="s">
        <v>1548</v>
      </c>
      <c r="N451" t="s">
        <v>1548</v>
      </c>
      <c r="P451" t="s">
        <v>1548</v>
      </c>
      <c r="Q451" t="s">
        <v>1548</v>
      </c>
      <c r="R451" t="s">
        <v>1548</v>
      </c>
      <c r="S451" t="s">
        <v>1548</v>
      </c>
      <c r="T451" t="s">
        <v>1548</v>
      </c>
      <c r="U451" t="s">
        <v>1548</v>
      </c>
      <c r="V451">
        <v>0</v>
      </c>
      <c r="W451" t="s">
        <v>1548</v>
      </c>
      <c r="X451" t="s">
        <v>1548</v>
      </c>
      <c r="Y451" t="s">
        <v>1548</v>
      </c>
      <c r="Z451">
        <v>0</v>
      </c>
      <c r="AA451" t="s">
        <v>1548</v>
      </c>
      <c r="AB451" t="s">
        <v>1548</v>
      </c>
      <c r="AC451" t="s">
        <v>1548</v>
      </c>
      <c r="AD451" t="s">
        <v>1548</v>
      </c>
      <c r="AE451" t="s">
        <v>1548</v>
      </c>
      <c r="AF451" t="s">
        <v>1548</v>
      </c>
      <c r="AG451" s="71" t="s">
        <v>1548</v>
      </c>
      <c r="AH451" s="71" t="s">
        <v>1548</v>
      </c>
      <c r="AI451" s="71"/>
      <c r="AJ451" s="71"/>
    </row>
    <row r="452" spans="2:36" x14ac:dyDescent="0.25">
      <c r="B452" s="63">
        <v>44621</v>
      </c>
      <c r="C452" s="63">
        <v>44621</v>
      </c>
      <c r="D452" t="s">
        <v>104</v>
      </c>
      <c r="E452">
        <v>413</v>
      </c>
      <c r="F452">
        <v>287</v>
      </c>
      <c r="G452">
        <v>284</v>
      </c>
      <c r="H452">
        <v>3</v>
      </c>
      <c r="I452" t="s">
        <v>1548</v>
      </c>
      <c r="J452">
        <v>6</v>
      </c>
      <c r="K452" t="s">
        <v>1548</v>
      </c>
      <c r="L452" t="s">
        <v>1548</v>
      </c>
      <c r="N452" t="s">
        <v>1548</v>
      </c>
      <c r="P452" t="s">
        <v>1548</v>
      </c>
      <c r="Q452" t="s">
        <v>1548</v>
      </c>
      <c r="R452" t="s">
        <v>1548</v>
      </c>
      <c r="S452" t="s">
        <v>1548</v>
      </c>
      <c r="T452" t="s">
        <v>1548</v>
      </c>
      <c r="U452" t="s">
        <v>1548</v>
      </c>
      <c r="V452">
        <v>0</v>
      </c>
      <c r="W452" t="s">
        <v>1548</v>
      </c>
      <c r="X452" t="s">
        <v>1548</v>
      </c>
      <c r="Y452" t="s">
        <v>1548</v>
      </c>
      <c r="Z452">
        <v>1</v>
      </c>
      <c r="AA452" t="s">
        <v>1548</v>
      </c>
      <c r="AB452" t="s">
        <v>1548</v>
      </c>
      <c r="AC452" t="s">
        <v>1548</v>
      </c>
      <c r="AD452" t="s">
        <v>1548</v>
      </c>
      <c r="AE452" t="s">
        <v>1548</v>
      </c>
      <c r="AF452" t="s">
        <v>1548</v>
      </c>
      <c r="AG452" s="71" t="s">
        <v>1548</v>
      </c>
      <c r="AH452" s="71" t="s">
        <v>1548</v>
      </c>
      <c r="AI452" s="71"/>
      <c r="AJ452" s="71"/>
    </row>
    <row r="453" spans="2:36" x14ac:dyDescent="0.25">
      <c r="B453" s="63">
        <v>44621</v>
      </c>
      <c r="C453" s="63">
        <v>44621</v>
      </c>
      <c r="D453" t="s">
        <v>106</v>
      </c>
      <c r="E453">
        <v>806</v>
      </c>
      <c r="F453">
        <v>237</v>
      </c>
      <c r="G453">
        <v>230</v>
      </c>
      <c r="H453">
        <v>7</v>
      </c>
      <c r="I453" t="s">
        <v>1548</v>
      </c>
      <c r="J453">
        <v>12</v>
      </c>
      <c r="K453" t="s">
        <v>1548</v>
      </c>
      <c r="L453" t="s">
        <v>1548</v>
      </c>
      <c r="N453" t="s">
        <v>1548</v>
      </c>
      <c r="P453" t="s">
        <v>1548</v>
      </c>
      <c r="Q453" t="s">
        <v>1548</v>
      </c>
      <c r="R453" t="s">
        <v>1548</v>
      </c>
      <c r="S453" t="s">
        <v>1548</v>
      </c>
      <c r="T453" t="s">
        <v>1548</v>
      </c>
      <c r="U453" t="s">
        <v>1548</v>
      </c>
      <c r="V453">
        <v>1</v>
      </c>
      <c r="W453" t="s">
        <v>1548</v>
      </c>
      <c r="X453" t="s">
        <v>1548</v>
      </c>
      <c r="Y453" t="s">
        <v>1548</v>
      </c>
      <c r="Z453">
        <v>0</v>
      </c>
      <c r="AA453" t="s">
        <v>1548</v>
      </c>
      <c r="AB453" t="s">
        <v>1548</v>
      </c>
      <c r="AC453" t="s">
        <v>1548</v>
      </c>
      <c r="AD453" t="s">
        <v>1548</v>
      </c>
      <c r="AE453" t="s">
        <v>1548</v>
      </c>
      <c r="AF453" t="s">
        <v>1548</v>
      </c>
      <c r="AG453" s="71" t="s">
        <v>1548</v>
      </c>
      <c r="AH453" s="71" t="s">
        <v>1548</v>
      </c>
      <c r="AI453" s="71"/>
      <c r="AJ453" s="71"/>
    </row>
    <row r="454" spans="2:36" x14ac:dyDescent="0.25">
      <c r="B454" s="63">
        <v>44621</v>
      </c>
      <c r="C454" s="63">
        <v>44621</v>
      </c>
      <c r="D454" t="s">
        <v>74</v>
      </c>
      <c r="E454">
        <v>506</v>
      </c>
      <c r="F454">
        <v>40</v>
      </c>
      <c r="G454">
        <v>38</v>
      </c>
      <c r="H454">
        <v>2</v>
      </c>
      <c r="I454" t="s">
        <v>1548</v>
      </c>
      <c r="J454">
        <v>8</v>
      </c>
      <c r="K454" t="s">
        <v>1548</v>
      </c>
      <c r="L454" t="s">
        <v>1548</v>
      </c>
      <c r="N454" t="s">
        <v>1548</v>
      </c>
      <c r="P454" t="s">
        <v>1548</v>
      </c>
      <c r="Q454" t="s">
        <v>1548</v>
      </c>
      <c r="R454" t="s">
        <v>1548</v>
      </c>
      <c r="S454" t="s">
        <v>1548</v>
      </c>
      <c r="T454" t="s">
        <v>1548</v>
      </c>
      <c r="U454" t="s">
        <v>1548</v>
      </c>
      <c r="V454">
        <v>0</v>
      </c>
      <c r="W454" t="s">
        <v>1548</v>
      </c>
      <c r="X454" t="s">
        <v>1548</v>
      </c>
      <c r="Y454" t="s">
        <v>1548</v>
      </c>
      <c r="Z454">
        <v>0</v>
      </c>
      <c r="AA454" t="s">
        <v>1548</v>
      </c>
      <c r="AB454" t="s">
        <v>1548</v>
      </c>
      <c r="AC454" t="s">
        <v>1548</v>
      </c>
      <c r="AD454" t="s">
        <v>1548</v>
      </c>
      <c r="AE454" t="s">
        <v>1548</v>
      </c>
      <c r="AF454" t="s">
        <v>1548</v>
      </c>
      <c r="AG454" s="71" t="s">
        <v>1548</v>
      </c>
      <c r="AH454" s="71" t="s">
        <v>1548</v>
      </c>
      <c r="AI454" s="71"/>
      <c r="AJ454" s="71"/>
    </row>
    <row r="455" spans="2:36" x14ac:dyDescent="0.25">
      <c r="B455" s="63">
        <v>44621</v>
      </c>
      <c r="C455" s="63">
        <v>44621</v>
      </c>
      <c r="D455" t="s">
        <v>40</v>
      </c>
      <c r="E455">
        <v>347</v>
      </c>
      <c r="F455">
        <v>184</v>
      </c>
      <c r="G455">
        <v>184</v>
      </c>
      <c r="H455">
        <v>0</v>
      </c>
      <c r="I455" t="s">
        <v>1548</v>
      </c>
      <c r="J455">
        <v>3</v>
      </c>
      <c r="K455" t="s">
        <v>1548</v>
      </c>
      <c r="L455" t="s">
        <v>1548</v>
      </c>
      <c r="N455" t="s">
        <v>1548</v>
      </c>
      <c r="P455" t="s">
        <v>1548</v>
      </c>
      <c r="Q455" t="s">
        <v>1548</v>
      </c>
      <c r="R455" t="s">
        <v>1548</v>
      </c>
      <c r="S455" t="s">
        <v>1548</v>
      </c>
      <c r="T455" t="s">
        <v>1548</v>
      </c>
      <c r="U455" t="s">
        <v>1548</v>
      </c>
      <c r="V455">
        <v>0</v>
      </c>
      <c r="W455" t="s">
        <v>1548</v>
      </c>
      <c r="X455" t="s">
        <v>1548</v>
      </c>
      <c r="Y455" t="s">
        <v>1548</v>
      </c>
      <c r="Z455">
        <v>0</v>
      </c>
      <c r="AA455" t="s">
        <v>1548</v>
      </c>
      <c r="AB455" t="s">
        <v>1548</v>
      </c>
      <c r="AC455" t="s">
        <v>1548</v>
      </c>
      <c r="AD455" t="s">
        <v>1548</v>
      </c>
      <c r="AE455" t="s">
        <v>1548</v>
      </c>
      <c r="AF455" t="s">
        <v>1548</v>
      </c>
      <c r="AG455" s="71" t="s">
        <v>1548</v>
      </c>
      <c r="AH455" s="71" t="s">
        <v>1548</v>
      </c>
      <c r="AI455" s="71"/>
      <c r="AJ455" s="71"/>
    </row>
    <row r="456" spans="2:36" x14ac:dyDescent="0.25">
      <c r="B456" s="63">
        <v>44652</v>
      </c>
      <c r="C456" s="63">
        <v>44652</v>
      </c>
      <c r="D456" t="s">
        <v>72</v>
      </c>
      <c r="E456">
        <v>366</v>
      </c>
      <c r="F456">
        <v>269</v>
      </c>
      <c r="G456">
        <v>269</v>
      </c>
      <c r="H456">
        <v>0</v>
      </c>
      <c r="I456">
        <v>0</v>
      </c>
      <c r="J456">
        <v>13</v>
      </c>
      <c r="K456" t="s">
        <v>1548</v>
      </c>
      <c r="L456" t="s">
        <v>1548</v>
      </c>
      <c r="M456" t="s">
        <v>1548</v>
      </c>
      <c r="P456" t="s">
        <v>1548</v>
      </c>
      <c r="Q456" t="s">
        <v>1548</v>
      </c>
      <c r="R456" t="s">
        <v>1548</v>
      </c>
      <c r="S456" t="s">
        <v>1548</v>
      </c>
      <c r="T456" t="s">
        <v>1548</v>
      </c>
      <c r="U456" t="s">
        <v>1548</v>
      </c>
      <c r="V456">
        <v>0</v>
      </c>
      <c r="W456" t="s">
        <v>1548</v>
      </c>
      <c r="X456" t="s">
        <v>1548</v>
      </c>
      <c r="Y456" t="s">
        <v>1548</v>
      </c>
      <c r="Z456">
        <v>0</v>
      </c>
      <c r="AA456" t="s">
        <v>1548</v>
      </c>
      <c r="AB456" t="s">
        <v>1548</v>
      </c>
      <c r="AC456" t="s">
        <v>1548</v>
      </c>
      <c r="AD456" t="s">
        <v>1548</v>
      </c>
      <c r="AE456" t="s">
        <v>1548</v>
      </c>
      <c r="AF456" t="s">
        <v>1548</v>
      </c>
      <c r="AG456" s="71" t="s">
        <v>1548</v>
      </c>
      <c r="AH456" s="71" t="s">
        <v>1548</v>
      </c>
      <c r="AI456" s="71"/>
      <c r="AJ456" s="71"/>
    </row>
    <row r="457" spans="2:36" x14ac:dyDescent="0.25">
      <c r="B457" s="63">
        <v>44652</v>
      </c>
      <c r="C457" s="63">
        <v>44652</v>
      </c>
      <c r="D457" t="s">
        <v>104</v>
      </c>
      <c r="E457">
        <v>413</v>
      </c>
      <c r="F457">
        <v>299</v>
      </c>
      <c r="G457">
        <v>296</v>
      </c>
      <c r="H457">
        <v>3</v>
      </c>
      <c r="I457">
        <v>0</v>
      </c>
      <c r="J457">
        <v>7</v>
      </c>
      <c r="K457" t="s">
        <v>1548</v>
      </c>
      <c r="L457" t="s">
        <v>1548</v>
      </c>
      <c r="M457" t="s">
        <v>1548</v>
      </c>
      <c r="P457" t="s">
        <v>1548</v>
      </c>
      <c r="Q457" t="s">
        <v>1548</v>
      </c>
      <c r="R457" t="s">
        <v>1548</v>
      </c>
      <c r="S457" t="s">
        <v>1548</v>
      </c>
      <c r="T457" t="s">
        <v>1548</v>
      </c>
      <c r="U457" t="s">
        <v>1548</v>
      </c>
      <c r="V457">
        <v>0</v>
      </c>
      <c r="W457" t="s">
        <v>1548</v>
      </c>
      <c r="X457" t="s">
        <v>1548</v>
      </c>
      <c r="Y457" t="s">
        <v>1548</v>
      </c>
      <c r="Z457">
        <v>1</v>
      </c>
      <c r="AA457" t="s">
        <v>1548</v>
      </c>
      <c r="AB457" t="s">
        <v>1548</v>
      </c>
      <c r="AC457" t="s">
        <v>1548</v>
      </c>
      <c r="AD457" t="s">
        <v>1548</v>
      </c>
      <c r="AE457" t="s">
        <v>1548</v>
      </c>
      <c r="AF457" t="s">
        <v>1548</v>
      </c>
      <c r="AG457" s="71" t="s">
        <v>1548</v>
      </c>
      <c r="AH457" s="71" t="s">
        <v>1548</v>
      </c>
      <c r="AI457" s="71"/>
      <c r="AJ457" s="71"/>
    </row>
    <row r="458" spans="2:36" x14ac:dyDescent="0.25">
      <c r="B458" s="63">
        <v>44652</v>
      </c>
      <c r="C458" s="63">
        <v>44652</v>
      </c>
      <c r="D458" t="s">
        <v>106</v>
      </c>
      <c r="E458">
        <v>810</v>
      </c>
      <c r="F458">
        <v>253</v>
      </c>
      <c r="G458">
        <v>245</v>
      </c>
      <c r="H458">
        <v>9</v>
      </c>
      <c r="I458">
        <v>1</v>
      </c>
      <c r="J458">
        <v>13</v>
      </c>
      <c r="K458" t="s">
        <v>1548</v>
      </c>
      <c r="L458" t="s">
        <v>1548</v>
      </c>
      <c r="M458" t="s">
        <v>1548</v>
      </c>
      <c r="P458" t="s">
        <v>1548</v>
      </c>
      <c r="Q458" t="s">
        <v>1548</v>
      </c>
      <c r="R458" t="s">
        <v>1548</v>
      </c>
      <c r="S458" t="s">
        <v>1548</v>
      </c>
      <c r="T458" t="s">
        <v>1548</v>
      </c>
      <c r="U458" t="s">
        <v>1548</v>
      </c>
      <c r="V458">
        <v>1</v>
      </c>
      <c r="W458" t="s">
        <v>1548</v>
      </c>
      <c r="X458" t="s">
        <v>1548</v>
      </c>
      <c r="Y458" t="s">
        <v>1548</v>
      </c>
      <c r="Z458">
        <v>0</v>
      </c>
      <c r="AA458" t="s">
        <v>1548</v>
      </c>
      <c r="AB458" t="s">
        <v>1548</v>
      </c>
      <c r="AC458" t="s">
        <v>1548</v>
      </c>
      <c r="AD458" t="s">
        <v>1548</v>
      </c>
      <c r="AE458" t="s">
        <v>1548</v>
      </c>
      <c r="AF458" t="s">
        <v>1548</v>
      </c>
      <c r="AG458" s="71" t="s">
        <v>1548</v>
      </c>
      <c r="AH458" s="71" t="s">
        <v>1548</v>
      </c>
      <c r="AI458" s="71"/>
      <c r="AJ458" s="71"/>
    </row>
    <row r="459" spans="2:36" x14ac:dyDescent="0.25">
      <c r="B459" s="63">
        <v>44652</v>
      </c>
      <c r="C459" s="63">
        <v>44652</v>
      </c>
      <c r="D459" t="s">
        <v>74</v>
      </c>
      <c r="E459">
        <v>507</v>
      </c>
      <c r="F459">
        <v>42</v>
      </c>
      <c r="G459">
        <v>40</v>
      </c>
      <c r="H459">
        <v>2</v>
      </c>
      <c r="I459">
        <v>0</v>
      </c>
      <c r="J459">
        <v>9</v>
      </c>
      <c r="K459" t="s">
        <v>1548</v>
      </c>
      <c r="L459" t="s">
        <v>1548</v>
      </c>
      <c r="M459" t="s">
        <v>1548</v>
      </c>
      <c r="P459" t="s">
        <v>1548</v>
      </c>
      <c r="Q459" t="s">
        <v>1548</v>
      </c>
      <c r="R459" t="s">
        <v>1548</v>
      </c>
      <c r="S459" t="s">
        <v>1548</v>
      </c>
      <c r="T459" t="s">
        <v>1548</v>
      </c>
      <c r="U459" t="s">
        <v>1548</v>
      </c>
      <c r="V459">
        <v>0</v>
      </c>
      <c r="W459" t="s">
        <v>1548</v>
      </c>
      <c r="X459" t="s">
        <v>1548</v>
      </c>
      <c r="Y459" t="s">
        <v>1548</v>
      </c>
      <c r="Z459">
        <v>0</v>
      </c>
      <c r="AA459" t="s">
        <v>1548</v>
      </c>
      <c r="AB459" t="s">
        <v>1548</v>
      </c>
      <c r="AC459" t="s">
        <v>1548</v>
      </c>
      <c r="AD459" t="s">
        <v>1548</v>
      </c>
      <c r="AE459" t="s">
        <v>1548</v>
      </c>
      <c r="AF459" t="s">
        <v>1548</v>
      </c>
      <c r="AG459" s="71" t="s">
        <v>1548</v>
      </c>
      <c r="AH459" s="71" t="s">
        <v>1548</v>
      </c>
      <c r="AI459" s="71"/>
      <c r="AJ459" s="71"/>
    </row>
    <row r="460" spans="2:36" x14ac:dyDescent="0.25">
      <c r="B460" s="63">
        <v>44652</v>
      </c>
      <c r="C460" s="63">
        <v>44652</v>
      </c>
      <c r="D460" t="s">
        <v>40</v>
      </c>
      <c r="E460">
        <v>349</v>
      </c>
      <c r="F460">
        <v>185</v>
      </c>
      <c r="G460">
        <v>185</v>
      </c>
      <c r="H460">
        <v>0</v>
      </c>
      <c r="I460">
        <v>0</v>
      </c>
      <c r="J460">
        <v>4</v>
      </c>
      <c r="K460" t="s">
        <v>1548</v>
      </c>
      <c r="L460" t="s">
        <v>1548</v>
      </c>
      <c r="M460" t="s">
        <v>1548</v>
      </c>
      <c r="P460" t="s">
        <v>1548</v>
      </c>
      <c r="Q460" t="s">
        <v>1548</v>
      </c>
      <c r="R460" t="s">
        <v>1548</v>
      </c>
      <c r="S460" t="s">
        <v>1548</v>
      </c>
      <c r="T460" t="s">
        <v>1548</v>
      </c>
      <c r="U460" t="s">
        <v>1548</v>
      </c>
      <c r="V460">
        <v>0</v>
      </c>
      <c r="W460" t="s">
        <v>1548</v>
      </c>
      <c r="X460" t="s">
        <v>1548</v>
      </c>
      <c r="Y460" t="s">
        <v>1548</v>
      </c>
      <c r="Z460">
        <v>0</v>
      </c>
      <c r="AA460" t="s">
        <v>1548</v>
      </c>
      <c r="AB460" t="s">
        <v>1548</v>
      </c>
      <c r="AC460" t="s">
        <v>1548</v>
      </c>
      <c r="AD460" t="s">
        <v>1548</v>
      </c>
      <c r="AE460" t="s">
        <v>1548</v>
      </c>
      <c r="AF460" t="s">
        <v>1548</v>
      </c>
      <c r="AG460" s="71" t="s">
        <v>1548</v>
      </c>
      <c r="AH460" s="71" t="s">
        <v>1548</v>
      </c>
      <c r="AI460" s="71"/>
      <c r="AJ460" s="7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DocumentStatusTaxHTField0 xmlns="http://schemas.microsoft.com/sharepoint/v3">
      <Terms xmlns="http://schemas.microsoft.com/office/infopath/2007/PartnerControls"/>
    </QMULDocumentStatusTaxHTField0>
    <QMULSchoolTaxHTField0 xmlns="http://schemas.microsoft.com/sharepoint/v3">
      <Terms xmlns="http://schemas.microsoft.com/office/infopath/2007/PartnerControls"/>
    </QMULSchoolTaxHTField0>
    <QMULLocationTaxHTField0 xmlns="http://schemas.microsoft.com/sharepoint/v3">
      <Terms xmlns="http://schemas.microsoft.com/office/infopath/2007/PartnerControls"/>
    </QMULLocationTaxHTField0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76E2AF58-D53C-4C41-883C-4F0CE3C29A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1CFA2-608A-4764-A1E6-CAC81C896F28}">
  <ds:schemaRefs>
    <ds:schemaRef ds:uri="f995a362-f1ea-4f36-a838-e742602ff8dc"/>
    <ds:schemaRef ds:uri="http://purl.org/dc/terms/"/>
    <ds:schemaRef ds:uri="http://www.w3.org/XML/1998/namespace"/>
    <ds:schemaRef ds:uri="http://schemas.microsoft.com/office/2006/metadata/properties"/>
    <ds:schemaRef ds:uri="http://purl.org/dc/elements/1.1/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d5efd484-15aa-41a0-83f6-0646502cb6d6"/>
    <ds:schemaRef ds:uri="http://schemas.openxmlformats.org/package/2006/metadata/core-properties"/>
    <ds:schemaRef ds:uri="97028615-ed06-4374-97e7-2451ae5b7b94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64276C2-D998-4046-A0BD-EE19480C97A4}"/>
</file>

<file path=customXml/itemProps4.xml><?xml version="1.0" encoding="utf-8"?>
<ds:datastoreItem xmlns:ds="http://schemas.openxmlformats.org/officeDocument/2006/customXml" ds:itemID="{0F0CD886-F685-43A3-BF40-A4BAE7867DA7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A129272-9EED-4F93-B4CC-BA18E0C1E1C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Information</vt:lpstr>
      <vt:lpstr>Diagnoses and Anticoagulation</vt:lpstr>
      <vt:lpstr>Care Plan and Blood tests</vt:lpstr>
      <vt:lpstr>01-01-2022</vt:lpstr>
      <vt:lpstr>Metric Panel</vt:lpstr>
      <vt:lpstr>Practice Panel</vt:lpstr>
      <vt:lpstr>Data</vt:lpstr>
      <vt:lpstr>PracticeTABLE1</vt:lpstr>
      <vt:lpstr>01 EMIS Data</vt:lpstr>
      <vt:lpstr>BarkingID</vt:lpstr>
      <vt:lpstr>BarkingSubID</vt:lpstr>
      <vt:lpstr>HaveringID</vt:lpstr>
      <vt:lpstr>HaveringSubID</vt:lpstr>
      <vt:lpstr>RedbridgeID</vt:lpstr>
      <vt:lpstr>RedbridgeSubID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2022-04-06T12:11:06Z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QMULDocumentStatus">
    <vt:lpwstr/>
  </property>
  <property fmtid="{D5CDD505-2E9C-101B-9397-08002B2CF9AE}" pid="4" name="ContentTypeId">
    <vt:lpwstr>0x0101005EA864BF41DF8A41860E925F5B29BCF500F553BF34473073438DF49462F72B571E</vt:lpwstr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ComplianceAssetId">
    <vt:lpwstr/>
  </property>
  <property fmtid="{D5CDD505-2E9C-101B-9397-08002B2CF9AE}" pid="10" name="_ExtendedDescription">
    <vt:lpwstr/>
  </property>
  <property fmtid="{D5CDD505-2E9C-101B-9397-08002B2CF9AE}" pid="11" name="QMULSchool">
    <vt:lpwstr/>
  </property>
</Properties>
</file>