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pivotTables/pivotTable2.xml" ContentType="application/vnd.openxmlformats-officedocument.spreadsheetml.pivot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queryTables/queryTable2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filterPrivacy="1" hidePivotFieldList="1" defaultThemeVersion="164011"/>
  <bookViews>
    <workbookView xWindow="-120" yWindow="-120" windowWidth="29040" windowHeight="15840" activeTab="2"/>
  </bookViews>
  <sheets>
    <sheet name="Report" sheetId="3" r:id="rId1"/>
    <sheet name="UP_Homeless_Practice_Data" sheetId="6" state="hidden" r:id="rId2"/>
    <sheet name="Homeless Practices" sheetId="4" r:id="rId3"/>
    <sheet name="Data" sheetId="2" state="hidden" r:id="rId4"/>
  </sheets>
  <definedNames>
    <definedName name="ExternalData_1" localSheetId="3" hidden="1">Data!$A$1:$AC$8</definedName>
    <definedName name="ExternalData_1" localSheetId="1" hidden="1">UP_Homeless_Practice_Data!$A$1:$F$4</definedName>
  </definedNames>
  <calcPr calcId="162913"/>
  <pivotCaches>
    <pivotCache cacheId="10" r:id="rId5"/>
    <pivotCache cacheId="13" r:id="rId6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3" i="3" l="1"/>
  <c r="A3" i="4" l="1"/>
  <c r="E11" i="4" l="1"/>
  <c r="F11" i="4" l="1"/>
  <c r="F10" i="4"/>
  <c r="F9" i="4"/>
  <c r="F8" i="4"/>
</calcChain>
</file>

<file path=xl/connections.xml><?xml version="1.0" encoding="utf-8"?>
<connections xmlns="http://schemas.openxmlformats.org/spreadsheetml/2006/main">
  <connection id="1" keepAlive="1" name="Query - UP_Homeless_Practice_Data" description="Connection to the 'UP_Homeless_Practice_Data' query in the workbook." type="5" refreshedVersion="7" background="1" saveData="1">
    <dbPr connection="Provider=Microsoft.Mashup.OleDb.1;Data Source=$Workbook$;Location=UP_Homeless_Practice_Data;Extended Properties=&quot;&quot;" command="SELECT * FROM [UP_Homeless_Practice_Data]"/>
  </connection>
  <connection id="2" keepAlive="1" name="Query - UPdata" description="Connection to the 'UPdata' query in the workbook." type="5" refreshedVersion="6" background="1" saveData="1">
    <dbPr connection="Provider=Microsoft.Mashup.OleDb.1;Data Source=$Workbook$;Location=UPdata;Extended Properties=&quot;&quot;" command="SELECT * FROM [UPdata]"/>
  </connection>
</connections>
</file>

<file path=xl/sharedStrings.xml><?xml version="1.0" encoding="utf-8"?>
<sst xmlns="http://schemas.openxmlformats.org/spreadsheetml/2006/main" count="151" uniqueCount="111">
  <si>
    <t>North East London</t>
  </si>
  <si>
    <t>Selected Underserved Population COVID Vaccination uptake</t>
  </si>
  <si>
    <t>Autism (Aged 16+)</t>
  </si>
  <si>
    <t>Autism (Aged 16+) First Vaccine</t>
  </si>
  <si>
    <t>%</t>
  </si>
  <si>
    <t>Autism (Aged 16+) Second Vaccine</t>
  </si>
  <si>
    <t>Homeless (Aged 16+)</t>
  </si>
  <si>
    <t>Homeless (Aged 16+) First Vaccine</t>
  </si>
  <si>
    <t>Homeless (Aged 16+) Second Vaccine</t>
  </si>
  <si>
    <t>LD (Aged 16+)</t>
  </si>
  <si>
    <t>LD (Aged 16+) First Vaccine</t>
  </si>
  <si>
    <t>LD (Aged 16+) Second Vaccine</t>
  </si>
  <si>
    <t>Traveller Ethnicity (Aged 16+)</t>
  </si>
  <si>
    <t>Traveller Ethnicity (Aged 16+) First Vaccine</t>
  </si>
  <si>
    <t>Traveller Ethnicity (Aged 16+) Second Vaccine</t>
  </si>
  <si>
    <t>SMI</t>
  </si>
  <si>
    <t>SMI First Vaccine</t>
  </si>
  <si>
    <t>SMI Second Vaccine</t>
  </si>
  <si>
    <t>Row Labels</t>
  </si>
  <si>
    <t>Autism - Cohorts 01-10</t>
  </si>
  <si>
    <t>Autism - Cohorts 01-10 Vaccinated</t>
  </si>
  <si>
    <t>Sum of %A1</t>
  </si>
  <si>
    <t>Sum of Autism 2nd Vaccine</t>
  </si>
  <si>
    <t>Sum of %A2</t>
  </si>
  <si>
    <t>Sum of Homeless - Cohorts 01-10</t>
  </si>
  <si>
    <t>Sum of Homeless - Cohorts 01-10 Vaccinated</t>
  </si>
  <si>
    <t>Sum of %H1</t>
  </si>
  <si>
    <t>Sum of Homeless 2nd Vaccine</t>
  </si>
  <si>
    <t>Sum of %H2</t>
  </si>
  <si>
    <t>Sum of LD - Cohorts 01-10</t>
  </si>
  <si>
    <t>Sum of LD - Cohorts 01-10 Vaccinated</t>
  </si>
  <si>
    <t>Sum of %LD1</t>
  </si>
  <si>
    <t>Sum of LD 2nd Vaccine</t>
  </si>
  <si>
    <t>Sum of %LD2</t>
  </si>
  <si>
    <t>Sum of Traveller Ethnicity - Cohorts 01-10</t>
  </si>
  <si>
    <t>Sum of Traveller Ethnicity - Cohorts 01-10 Vaccinated</t>
  </si>
  <si>
    <t>Sum of %T1</t>
  </si>
  <si>
    <t>Sum of Traveller Ethnicity 2nd Vaccine</t>
  </si>
  <si>
    <t>Sum of %T2</t>
  </si>
  <si>
    <t>Sum of SMI eligible for a Covid vaccine aged 18+</t>
  </si>
  <si>
    <t>Sum of SMI Vaccinated</t>
  </si>
  <si>
    <t>Sum of %S1</t>
  </si>
  <si>
    <t>Sum of SMI 2nd Vaccine</t>
  </si>
  <si>
    <t>Sum of %S2</t>
  </si>
  <si>
    <t>Tower Hamlets</t>
  </si>
  <si>
    <t>Waltham Forest</t>
  </si>
  <si>
    <t>Grand Total</t>
  </si>
  <si>
    <t>Homeless Patients</t>
  </si>
  <si>
    <t>First Vaccination</t>
  </si>
  <si>
    <t>Fully Vaccintated</t>
  </si>
  <si>
    <t>Health E1</t>
  </si>
  <si>
    <t>Newham Transitional Team</t>
  </si>
  <si>
    <t>The Greenhouse</t>
  </si>
  <si>
    <t>Sum of Currently Registered Patients Aged 16+</t>
  </si>
  <si>
    <t>Sum of A1) All patients who have received any COVID-19 vaccination dose</t>
  </si>
  <si>
    <t>Sum of %vacc</t>
  </si>
  <si>
    <t>Sum of A2) All patients who have received a second COVID-19 vaccination dose</t>
  </si>
  <si>
    <t>Sum of %vacc2</t>
  </si>
  <si>
    <t>Practice</t>
  </si>
  <si>
    <t>Rel_D</t>
  </si>
  <si>
    <t>Currently Registered Patients Aged 16+</t>
  </si>
  <si>
    <t>A1) All patients who have received any COVID-19 vaccination dose</t>
  </si>
  <si>
    <t>A2) All patients who have received a second COVID-19 vaccination dose</t>
  </si>
  <si>
    <t>Locality</t>
  </si>
  <si>
    <t>Autism</t>
  </si>
  <si>
    <t>Autism - Cohorts 01-09</t>
  </si>
  <si>
    <t>Autism - Cohorts 01-09 Vaccinated</t>
  </si>
  <si>
    <t>Homeless</t>
  </si>
  <si>
    <t>Homeless - Cohorts 01-10</t>
  </si>
  <si>
    <t>Homeless - Cohorts 01-10 Vaccinated</t>
  </si>
  <si>
    <t>Learning Disabilities</t>
  </si>
  <si>
    <t>LD - Cohorts 01-10</t>
  </si>
  <si>
    <t>LD - Cohorts 01-10 Vaccinated</t>
  </si>
  <si>
    <t>Traveller Ethnicity</t>
  </si>
  <si>
    <t>Traveller Ethnicity - Cohorts 01-10</t>
  </si>
  <si>
    <t>Traveller Ethnicity - Cohorts 01-10 Vaccinated</t>
  </si>
  <si>
    <t>Autism 2nd Vaccine</t>
  </si>
  <si>
    <t>Homeless 2nd Vaccine</t>
  </si>
  <si>
    <t>LD 2nd Vaccine</t>
  </si>
  <si>
    <t>Traveller Ethnicity 2nd Vaccine</t>
  </si>
  <si>
    <t>SMI 2nd Vaccine</t>
  </si>
  <si>
    <t>SMI eligible for a Covid vaccine aged 18+</t>
  </si>
  <si>
    <t>SMI Vaccinated</t>
  </si>
  <si>
    <t>Autism Booster</t>
  </si>
  <si>
    <t>Homeless Booster</t>
  </si>
  <si>
    <t>LD Booster</t>
  </si>
  <si>
    <t>SMI Booster</t>
  </si>
  <si>
    <t>Traveller Ethinicity Booster</t>
  </si>
  <si>
    <t>Sum of Autism Booster</t>
  </si>
  <si>
    <t>Sum of %A3</t>
  </si>
  <si>
    <t>Autism (Aged 16+) Booster</t>
  </si>
  <si>
    <t>Sum of Homeless Booster</t>
  </si>
  <si>
    <t>Sum of LD Booster</t>
  </si>
  <si>
    <t>Sum of SMI Booster</t>
  </si>
  <si>
    <t>Sum of Traveller Ethinicity Booster</t>
  </si>
  <si>
    <t>Sum of %H3</t>
  </si>
  <si>
    <t>Sum of %LD3</t>
  </si>
  <si>
    <t>Sum of %T3</t>
  </si>
  <si>
    <t>Sum of %S3</t>
  </si>
  <si>
    <t>Homeless (Aged 16+) Booster</t>
  </si>
  <si>
    <t>LD (Aged 16+) Booster</t>
  </si>
  <si>
    <t>Traveller Ethnicity (Aged 16+) Booster</t>
  </si>
  <si>
    <t>A3) All patients who have received a Booster Covid19 vaccination</t>
  </si>
  <si>
    <t>Sum of A3) All patients who have received a Booster Covid19 vaccination</t>
  </si>
  <si>
    <t>Sum of %vacc3</t>
  </si>
  <si>
    <t>Booster</t>
  </si>
  <si>
    <t>City &amp; Hackney</t>
  </si>
  <si>
    <t>Newham</t>
  </si>
  <si>
    <t>Redbridge</t>
  </si>
  <si>
    <t>Barking and Dagenham</t>
  </si>
  <si>
    <t>Havering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</si>
</sst>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_-;\-* #,##0_-;_-* &quot;-&quot;??_-;_-@_-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27">
    <xf numFmtId="0" fontId="0" fillId="0" borderId="0" xfId="0"/>
    <xf numFmtId="0" fontId="0" fillId="0" borderId="0" xfId="0" applyAlignment="1">
      <alignment horizontal="left"/>
    </xf>
    <xf numFmtId="0" fontId="0" fillId="0" borderId="0" xfId="0" pivotButton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/>
    <xf numFmtId="0" fontId="3" fillId="0" borderId="0" xfId="0" applyFont="1"/>
    <xf numFmtId="0" fontId="1" fillId="0" borderId="0" xfId="0" applyFont="1" applyAlignment="1">
      <alignment horizontal="center" vertical="center" wrapText="1"/>
    </xf>
    <xf numFmtId="14" fontId="0" fillId="0" borderId="0" xfId="0" applyNumberFormat="1" applyAlignment="1">
      <alignment horizontal="left" vertical="top"/>
    </xf>
    <xf numFmtId="0" fontId="0" fillId="0" borderId="1" xfId="0" applyBorder="1" applyAlignment="1">
      <alignment horizontal="left"/>
    </xf>
    <xf numFmtId="0" fontId="0" fillId="0" borderId="1" xfId="0" applyBorder="1"/>
    <xf numFmtId="9" fontId="0" fillId="0" borderId="1" xfId="0" applyNumberFormat="1" applyBorder="1"/>
    <xf numFmtId="0" fontId="1" fillId="0" borderId="1" xfId="0" applyFont="1" applyBorder="1" applyAlignment="1">
      <alignment horizontal="center" vertical="center" wrapText="1"/>
    </xf>
    <xf numFmtId="9" fontId="1" fillId="0" borderId="1" xfId="0" applyNumberFormat="1" applyFont="1" applyBorder="1" applyAlignment="1">
      <alignment horizontal="center" vertical="center"/>
    </xf>
    <xf numFmtId="9" fontId="0" fillId="0" borderId="1" xfId="1" applyFont="1" applyBorder="1"/>
    <xf numFmtId="0" fontId="0" fillId="2" borderId="1" xfId="0" applyFill="1" applyBorder="1"/>
    <xf numFmtId="0" fontId="1" fillId="0" borderId="1" xfId="0" applyFont="1" applyBorder="1" applyAlignment="1">
      <alignment horizontal="left"/>
    </xf>
    <xf numFmtId="0" fontId="1" fillId="0" borderId="1" xfId="0" applyFont="1" applyBorder="1"/>
    <xf numFmtId="9" fontId="1" fillId="0" borderId="1" xfId="0" applyNumberFormat="1" applyFont="1" applyBorder="1"/>
    <xf numFmtId="0" fontId="1" fillId="2" borderId="1" xfId="0" applyFont="1" applyFill="1" applyBorder="1"/>
    <xf numFmtId="9" fontId="1" fillId="0" borderId="1" xfId="1" applyFont="1" applyBorder="1"/>
    <xf numFmtId="0" fontId="0" fillId="0" borderId="0" xfId="0" pivotButton="1"/>
    <xf numFmtId="9" fontId="0" fillId="0" borderId="0" xfId="0" applyNumberFormat="1"/>
    <xf numFmtId="14" fontId="0" fillId="0" borderId="0" xfId="0" applyNumberFormat="1"/>
    <xf numFmtId="164" fontId="0" fillId="0" borderId="0" xfId="0" applyNumberFormat="1"/>
    <xf numFmtId="0" fontId="0" fillId="0" borderId="0" xfId="0" applyNumberFormat="1"/>
    <xf numFmtId="0" fontId="0" fillId="0" borderId="0" xfId="0" applyAlignment="1">
      <alignment horizontal="center" vertical="center"/>
    </xf>
    <xf numFmtId="22" fontId="0" fillId="0" borderId="0" xfId="0" applyNumberFormat="1"/>
  </cellXfs>
  <cellStyles count="2">
    <cellStyle name="Normal" xfId="0" builtinId="0"/>
    <cellStyle name="Percent" xfId="1" builtinId="5"/>
  </cellStyles>
  <dxfs count="42"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19" formatCode="dd/mm/yyyy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9" formatCode="dd/mm/yyyy"/>
    </dxf>
    <dxf>
      <numFmt numFmtId="0" formatCode="General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horizontal="center"/>
    </dxf>
    <dxf>
      <alignment vertical="center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64" formatCode="_-* #,##0_-;\-* #,##0_-;_-* &quot;-&quot;??_-;_-@_-"/>
    </dxf>
    <dxf>
      <numFmt numFmtId="165" formatCode="_-* #,##0.0_-;\-* #,##0.0_-;_-* &quot;-&quot;??_-;_-@_-"/>
    </dxf>
    <dxf>
      <numFmt numFmtId="35" formatCode="_-* #,##0.00_-;\-* #,##0.00_-;_-* &quot;-&quot;??_-;_-@_-"/>
    </dxf>
    <dxf>
      <alignment vertical="center" readingOrder="0"/>
    </dxf>
    <dxf>
      <alignment vertical="center" readingOrder="0"/>
    </dxf>
    <dxf>
      <alignment horizontal="center" readingOrder="0"/>
    </dxf>
    <dxf>
      <alignment horizontal="center" readingOrder="0"/>
    </dxf>
    <dxf>
      <alignment wrapText="1" readingOrder="0"/>
    </dxf>
    <dxf>
      <alignment wrapText="1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onnections" Target="connections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5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2.xml"/><Relationship Id="rId11" Type="http://schemas.openxmlformats.org/officeDocument/2006/relationships/calcChain" Target="calcChain.xml"/><Relationship Id="rId5" Type="http://schemas.openxmlformats.org/officeDocument/2006/relationships/pivotCacheDefinition" Target="pivotCache/pivotCacheDefinition1.xml"/><Relationship Id="rId15" Type="http://schemas.openxmlformats.org/officeDocument/2006/relationships/customXml" Target="../customXml/item4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32</xdr:col>
      <xdr:colOff>600214</xdr:colOff>
      <xdr:row>0</xdr:row>
      <xdr:rowOff>191199</xdr:rowOff>
    </xdr:from>
    <xdr:to>
      <xdr:col>35</xdr:col>
      <xdr:colOff>207063</xdr:colOff>
      <xdr:row>3</xdr:row>
      <xdr:rowOff>146376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674152" y="191199"/>
          <a:ext cx="1273724" cy="62192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2465916</xdr:colOff>
      <xdr:row>0</xdr:row>
      <xdr:rowOff>37042</xdr:rowOff>
    </xdr:from>
    <xdr:to>
      <xdr:col>8</xdr:col>
      <xdr:colOff>379554</xdr:colOff>
      <xdr:row>3</xdr:row>
      <xdr:rowOff>57947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38527A6-9BAF-4363-92EA-45F83E4EE2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456833" y="37042"/>
          <a:ext cx="1310888" cy="645322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Author" refreshedDate="44617.507992476851" createdVersion="7" refreshedVersion="6" minRefreshableVersion="3" recordCount="3">
  <cacheSource type="worksheet">
    <worksheetSource name="UP_Homeless_Practice_Data"/>
  </cacheSource>
  <cacheFields count="9">
    <cacheField name="Practice" numFmtId="0">
      <sharedItems count="3">
        <s v="Health E1"/>
        <s v="Newham Transitional Team"/>
        <s v="The Greenhouse"/>
      </sharedItems>
    </cacheField>
    <cacheField name="Rel_D" numFmtId="14">
      <sharedItems containsSemiMixedTypes="0" containsNonDate="0" containsDate="1" containsString="0" minDate="2022-02-25T00:00:00" maxDate="2022-02-26T00:00:00"/>
    </cacheField>
    <cacheField name="Currently Registered Patients Aged 16+" numFmtId="0">
      <sharedItems containsSemiMixedTypes="0" containsString="0" containsNumber="1" containsInteger="1" minValue="1128" maxValue="3658"/>
    </cacheField>
    <cacheField name="A1) All patients who have received any COVID-19 vaccination dose" numFmtId="0">
      <sharedItems containsSemiMixedTypes="0" containsString="0" containsNumber="1" containsInteger="1" minValue="574" maxValue="1969"/>
    </cacheField>
    <cacheField name="A2) All patients who have received a second COVID-19 vaccination dose" numFmtId="0">
      <sharedItems containsSemiMixedTypes="0" containsString="0" containsNumber="1" containsInteger="1" minValue="417" maxValue="1699"/>
    </cacheField>
    <cacheField name="A3) All patients who have received a Booster Covid19 vaccination" numFmtId="0">
      <sharedItems containsSemiMixedTypes="0" containsString="0" containsNumber="1" containsInteger="1" minValue="187" maxValue="942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  <cacheField name="%vacc3" numFmtId="0" formula="'A3) All patients who have received a Booster Covid19 vaccination'/'Currently Registered Patients Aged 16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r:id="rId1" refreshedBy="Author" refreshedDate="44617.507992708335" createdVersion="7" refreshedVersion="6" minRefreshableVersion="3" recordCount="7">
  <cacheSource type="worksheet">
    <worksheetSource name="UPdata"/>
  </cacheSource>
  <cacheFields count="46">
    <cacheField name="Locality" numFmtId="0">
      <sharedItems count="8">
        <s v="Newham"/>
        <s v="Redbridge"/>
        <s v="Tower Hamlets"/>
        <s v="City &amp; Hackney"/>
        <s v="Waltham Forest"/>
        <s v="Havering"/>
        <s v="Barking and Dagenham"/>
        <s v="Barking" u="1"/>
      </sharedItems>
    </cacheField>
    <cacheField name="Rel_D" numFmtId="14">
      <sharedItems containsSemiMixedTypes="0" containsNonDate="0" containsDate="1" containsString="0" minDate="2022-02-25T00:00:00" maxDate="2022-02-26T00:00:00"/>
    </cacheField>
    <cacheField name="Autism" numFmtId="0">
      <sharedItems containsSemiMixedTypes="0" containsString="0" containsNumber="1" containsInteger="1" minValue="1692" maxValue="2931"/>
    </cacheField>
    <cacheField name="Autism - Cohorts 01-09" numFmtId="0">
      <sharedItems containsSemiMixedTypes="0" containsString="0" containsNumber="1" containsInteger="1" minValue="767" maxValue="1258"/>
    </cacheField>
    <cacheField name="Autism - Cohorts 01-09 Vaccinated" numFmtId="0">
      <sharedItems containsSemiMixedTypes="0" containsString="0" containsNumber="1" containsInteger="1" minValue="526" maxValue="825"/>
    </cacheField>
    <cacheField name="Homeless" numFmtId="0">
      <sharedItems containsSemiMixedTypes="0" containsString="0" containsNumber="1" containsInteger="1" minValue="53" maxValue="395"/>
    </cacheField>
    <cacheField name="Homeless - Cohorts 01-10" numFmtId="0">
      <sharedItems containsSemiMixedTypes="0" containsString="0" containsNumber="1" containsInteger="1" minValue="52" maxValue="392"/>
    </cacheField>
    <cacheField name="Homeless - Cohorts 01-10 Vaccinated" numFmtId="0">
      <sharedItems containsSemiMixedTypes="0" containsString="0" containsNumber="1" containsInteger="1" minValue="20" maxValue="256"/>
    </cacheField>
    <cacheField name="Learning Disabilities" numFmtId="0">
      <sharedItems containsSemiMixedTypes="0" containsString="0" containsNumber="1" containsInteger="1" minValue="1046" maxValue="1820"/>
    </cacheField>
    <cacheField name="LD - Cohorts 01-10" numFmtId="0">
      <sharedItems containsSemiMixedTypes="0" containsString="0" containsNumber="1" containsInteger="1" minValue="911" maxValue="1509"/>
    </cacheField>
    <cacheField name="LD - Cohorts 01-10 Vaccinated" numFmtId="0">
      <sharedItems containsSemiMixedTypes="0" containsString="0" containsNumber="1" containsInteger="1" minValue="803" maxValue="1264"/>
    </cacheField>
    <cacheField name="Traveller Ethnicity" numFmtId="0">
      <sharedItems containsSemiMixedTypes="0" containsString="0" containsNumber="1" containsInteger="1" minValue="73" maxValue="1264"/>
    </cacheField>
    <cacheField name="Traveller Ethnicity - Cohorts 01-10" numFmtId="0">
      <sharedItems containsSemiMixedTypes="0" containsString="0" containsNumber="1" containsInteger="1" minValue="53" maxValue="1248"/>
    </cacheField>
    <cacheField name="Traveller Ethnicity - Cohorts 01-10 Vaccinated" numFmtId="0">
      <sharedItems containsSemiMixedTypes="0" containsString="0" containsNumber="1" containsInteger="1" minValue="33" maxValue="898"/>
    </cacheField>
    <cacheField name="Currently Registered Patients Aged 16+" numFmtId="0">
      <sharedItems containsSemiMixedTypes="0" containsString="0" containsNumber="1" containsInteger="1" minValue="172467" maxValue="358475"/>
    </cacheField>
    <cacheField name="A1) All patients who have received any COVID-19 vaccination dose" numFmtId="0">
      <sharedItems containsSemiMixedTypes="0" containsString="0" containsNumber="1" containsInteger="1" minValue="121954" maxValue="239892"/>
    </cacheField>
    <cacheField name="Autism 2nd Vaccine" numFmtId="0">
      <sharedItems containsSemiMixedTypes="0" containsString="0" containsNumber="1" containsInteger="1" minValue="469" maxValue="737"/>
    </cacheField>
    <cacheField name="Homeless 2nd Vaccine" numFmtId="0">
      <sharedItems containsSemiMixedTypes="0" containsString="0" containsNumber="1" containsInteger="1" minValue="17" maxValue="214"/>
    </cacheField>
    <cacheField name="LD 2nd Vaccine" numFmtId="0">
      <sharedItems containsSemiMixedTypes="0" containsString="0" containsNumber="1" containsInteger="1" minValue="757" maxValue="1182"/>
    </cacheField>
    <cacheField name="Traveller Ethnicity 2nd Vaccine" numFmtId="0">
      <sharedItems containsSemiMixedTypes="0" containsString="0" containsNumber="1" containsInteger="1" minValue="30" maxValue="809"/>
    </cacheField>
    <cacheField name="A2) All patients who have received a second COVID-19 vaccination dose" numFmtId="0">
      <sharedItems containsSemiMixedTypes="0" containsString="0" containsNumber="1" containsInteger="1" minValue="109176" maxValue="215999"/>
    </cacheField>
    <cacheField name="SMI 2nd Vaccine" numFmtId="0">
      <sharedItems containsSemiMixedTypes="0" containsString="0" containsNumber="1" containsInteger="1" minValue="1410" maxValue="3342"/>
    </cacheField>
    <cacheField name="SMI eligible for a Covid vaccine aged 18+" numFmtId="0">
      <sharedItems containsSemiMixedTypes="0" containsString="0" containsNumber="1" containsInteger="1" minValue="1910" maxValue="4786"/>
    </cacheField>
    <cacheField name="SMI Vaccinated" numFmtId="0">
      <sharedItems containsSemiMixedTypes="0" containsString="0" containsNumber="1" containsInteger="1" minValue="1512" maxValue="3642"/>
    </cacheField>
    <cacheField name="Autism Booster" numFmtId="0">
      <sharedItems containsSemiMixedTypes="0" containsString="0" containsNumber="1" containsInteger="1" minValue="283" maxValue="489"/>
    </cacheField>
    <cacheField name="Homeless Booster" numFmtId="0">
      <sharedItems containsSemiMixedTypes="0" containsString="0" containsNumber="1" containsInteger="1" minValue="9" maxValue="96"/>
    </cacheField>
    <cacheField name="LD Booster" numFmtId="0">
      <sharedItems containsSemiMixedTypes="0" containsString="0" containsNumber="1" containsInteger="1" minValue="570" maxValue="935"/>
    </cacheField>
    <cacheField name="SMI Booster" numFmtId="0">
      <sharedItems containsSemiMixedTypes="0" containsString="0" containsNumber="1" containsInteger="1" minValue="951" maxValue="2158"/>
    </cacheField>
    <cacheField name="Traveller Ethinicity Booster" numFmtId="0">
      <sharedItems containsSemiMixedTypes="0" containsString="0" containsNumber="1" containsInteger="1" minValue="18" maxValue="214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  <cacheField name="%A1" numFmtId="0" formula="'Autism - Cohorts 01-09 Vaccinated'/'Autism - Cohorts 01-09'" databaseField="0"/>
    <cacheField name="%A2" numFmtId="0" formula="'Autism 2nd Vaccine'/'Autism - Cohorts 01-09'" databaseField="0"/>
    <cacheField name="%H1" numFmtId="0" formula="'Homeless - Cohorts 01-10 Vaccinated'/'Homeless - Cohorts 01-10'" databaseField="0"/>
    <cacheField name="%H2" numFmtId="0" formula="'Homeless 2nd Vaccine'/'Homeless - Cohorts 01-10'" databaseField="0"/>
    <cacheField name="%LD1" numFmtId="0" formula="'LD - Cohorts 01-10 Vaccinated'/'LD - Cohorts 01-10'" databaseField="0"/>
    <cacheField name="%LD2" numFmtId="0" formula="'LD 2nd Vaccine'/'LD - Cohorts 01-10'" databaseField="0"/>
    <cacheField name="%T1" numFmtId="0" formula="'Traveller Ethnicity - Cohorts 01-10 Vaccinated'/'Traveller Ethnicity - Cohorts 01-10'" databaseField="0"/>
    <cacheField name="%T2" numFmtId="0" formula="'Traveller Ethnicity 2nd Vaccine'/'Traveller Ethnicity - Cohorts 01-10'" databaseField="0"/>
    <cacheField name="%S1" numFmtId="0" formula="'SMI Vaccinated'/'SMI eligible for a Covid vaccine aged 18+'" databaseField="0"/>
    <cacheField name="%S2" numFmtId="0" formula="'SMI 2nd Vaccine'/'SMI eligible for a Covid vaccine aged 18+'" databaseField="0"/>
    <cacheField name="%A3" numFmtId="0" formula="'Autism Booster'/'Autism - Cohorts 01-09'" databaseField="0"/>
    <cacheField name="%H3" numFmtId="0" formula="'Homeless Booster'/'Homeless - Cohorts 01-10'" databaseField="0"/>
    <cacheField name="%LD3" numFmtId="0" formula="'LD Booster'/'LD - Cohorts 01-10'" databaseField="0"/>
    <cacheField name="%T3" numFmtId="0" formula="'Traveller Ethinicity Booster'/'Traveller Ethnicity - Cohorts 01-10'" databaseField="0"/>
    <cacheField name="%S3" numFmtId="0" formula="'SMI Booster'/'SMI eligible for a Covid vaccine aged 18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3">
  <r>
    <x v="0"/>
    <d v="2022-02-25T00:00:00"/>
    <n v="1128"/>
    <n v="574"/>
    <n v="417"/>
    <n v="187"/>
  </r>
  <r>
    <x v="1"/>
    <d v="2022-02-25T00:00:00"/>
    <n v="3658"/>
    <n v="1969"/>
    <n v="1699"/>
    <n v="942"/>
  </r>
  <r>
    <x v="2"/>
    <d v="2022-02-25T00:00:00"/>
    <n v="1230"/>
    <n v="611"/>
    <n v="471"/>
    <n v="217"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count="7">
  <r>
    <x v="0"/>
    <d v="2022-02-25T00:00:00"/>
    <n v="2931"/>
    <n v="1167"/>
    <n v="825"/>
    <n v="319"/>
    <n v="306"/>
    <n v="171"/>
    <n v="1820"/>
    <n v="1509"/>
    <n v="1264"/>
    <n v="197"/>
    <n v="188"/>
    <n v="147"/>
    <n v="358475"/>
    <n v="239892"/>
    <n v="737"/>
    <n v="137"/>
    <n v="1182"/>
    <n v="138"/>
    <n v="215999"/>
    <n v="3032"/>
    <n v="4478"/>
    <n v="3283"/>
    <n v="489"/>
    <n v="74"/>
    <n v="935"/>
    <n v="2044"/>
    <n v="91"/>
  </r>
  <r>
    <x v="1"/>
    <d v="2022-02-25T00:00:00"/>
    <n v="1937"/>
    <n v="1109"/>
    <n v="778"/>
    <n v="53"/>
    <n v="66"/>
    <n v="23"/>
    <n v="1543"/>
    <n v="1394"/>
    <n v="1198"/>
    <n v="1264"/>
    <n v="1248"/>
    <n v="898"/>
    <n v="238356"/>
    <n v="183916"/>
    <n v="708"/>
    <n v="17"/>
    <n v="1148"/>
    <n v="809"/>
    <n v="169122"/>
    <n v="2218"/>
    <n v="2966"/>
    <n v="2346"/>
    <n v="459"/>
    <n v="9"/>
    <n v="805"/>
    <n v="1404"/>
    <n v="65"/>
  </r>
  <r>
    <x v="2"/>
    <d v="2022-02-25T00:00:00"/>
    <n v="2286"/>
    <n v="1064"/>
    <n v="796"/>
    <n v="395"/>
    <n v="392"/>
    <n v="256"/>
    <n v="1542"/>
    <n v="1364"/>
    <n v="1132"/>
    <n v="505"/>
    <n v="484"/>
    <n v="319"/>
    <n v="314411"/>
    <n v="222118"/>
    <n v="719"/>
    <n v="214"/>
    <n v="1066"/>
    <n v="304"/>
    <n v="200745"/>
    <n v="3342"/>
    <n v="4786"/>
    <n v="3642"/>
    <n v="429"/>
    <n v="96"/>
    <n v="704"/>
    <n v="2158"/>
    <n v="214"/>
  </r>
  <r>
    <x v="3"/>
    <d v="2022-02-25T00:00:00"/>
    <n v="2448"/>
    <n v="1226"/>
    <n v="805"/>
    <n v="317"/>
    <n v="315"/>
    <n v="174"/>
    <n v="1425"/>
    <n v="1286"/>
    <n v="978"/>
    <n v="381"/>
    <n v="328"/>
    <n v="194"/>
    <n v="276322"/>
    <n v="187133"/>
    <n v="712"/>
    <n v="141"/>
    <n v="911"/>
    <n v="183"/>
    <n v="172446"/>
    <n v="2950"/>
    <n v="4616"/>
    <n v="3200"/>
    <n v="450"/>
    <n v="74"/>
    <n v="624"/>
    <n v="2048"/>
    <n v="129"/>
  </r>
  <r>
    <x v="4"/>
    <d v="2022-02-25T00:00:00"/>
    <n v="2225"/>
    <n v="1258"/>
    <n v="739"/>
    <n v="142"/>
    <n v="140"/>
    <n v="69"/>
    <n v="1425"/>
    <n v="1258"/>
    <n v="1012"/>
    <n v="98"/>
    <n v="94"/>
    <n v="76"/>
    <n v="217426"/>
    <n v="150280"/>
    <n v="658"/>
    <n v="56"/>
    <n v="967"/>
    <n v="74"/>
    <n v="138678"/>
    <n v="2417"/>
    <n v="3611"/>
    <n v="2613"/>
    <n v="367"/>
    <n v="27"/>
    <n v="603"/>
    <n v="1392"/>
    <n v="50"/>
  </r>
  <r>
    <x v="5"/>
    <d v="2022-02-25T00:00:00"/>
    <n v="1938"/>
    <n v="1013"/>
    <n v="777"/>
    <n v="54"/>
    <n v="52"/>
    <n v="20"/>
    <n v="1210"/>
    <n v="1075"/>
    <n v="979"/>
    <n v="175"/>
    <n v="134"/>
    <n v="85"/>
    <n v="227338"/>
    <n v="189186"/>
    <n v="722"/>
    <n v="19"/>
    <n v="948"/>
    <n v="80"/>
    <n v="176689"/>
    <n v="1442"/>
    <n v="1910"/>
    <n v="1542"/>
    <n v="479"/>
    <n v="15"/>
    <n v="799"/>
    <n v="1150"/>
    <n v="58"/>
  </r>
  <r>
    <x v="6"/>
    <d v="2022-02-25T00:00:00"/>
    <n v="1692"/>
    <n v="767"/>
    <n v="526"/>
    <n v="79"/>
    <n v="82"/>
    <n v="43"/>
    <n v="1046"/>
    <n v="911"/>
    <n v="803"/>
    <n v="73"/>
    <n v="53"/>
    <n v="33"/>
    <n v="172467"/>
    <n v="121954"/>
    <n v="469"/>
    <n v="37"/>
    <n v="757"/>
    <n v="30"/>
    <n v="109176"/>
    <n v="1410"/>
    <n v="1964"/>
    <n v="1512"/>
    <n v="283"/>
    <n v="16"/>
    <n v="570"/>
    <n v="951"/>
    <n v="18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1" cacheId="13" applyNumberFormats="0" applyBorderFormats="0" applyFontFormats="0" applyPatternFormats="0" applyAlignmentFormats="0" applyWidthHeightFormats="1" dataCaption="Values" errorCaption="0" showError="1" missingCaption="0" updatedVersion="6" minRefreshableVersion="3" itemPrintTitles="1" createdVersion="6" indent="0" outline="1" outlineData="1" multipleFieldFilters="0">
  <location ref="A7:AJ15" firstHeaderRow="0" firstDataRow="1" firstDataCol="1"/>
  <pivotFields count="46">
    <pivotField axis="axisRow" showAll="0">
      <items count="9">
        <item sd="0" m="1" x="7"/>
        <item sd="0" x="3"/>
        <item sd="0" x="5"/>
        <item sd="0" x="0"/>
        <item sd="0" x="1"/>
        <item sd="0" x="2"/>
        <item sd="0" x="4"/>
        <item x="6"/>
        <item t="default" sd="0"/>
      </items>
    </pivotField>
    <pivotField numFmtId="22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showAll="0"/>
    <pivotField dataField="1" showAll="0"/>
    <pivotField dataField="1" showAll="0"/>
    <pivotField dataField="1" showAll="0"/>
    <pivotField dataField="1" showAll="0"/>
    <pivotField showAll="0" defaultSubtotal="0"/>
    <pivotField dataField="1" showAll="0" defaultSubtotal="0"/>
    <pivotField dataField="1" showAll="0" defaultSubtotal="0"/>
    <pivotField dataField="1" showAll="0" defaultSubtotal="0"/>
    <pivotField dataField="1" showAll="0"/>
    <pivotField dataField="1" showAll="0"/>
    <pivotField dataField="1" showAll="0"/>
    <pivotField dataField="1" showAll="0"/>
    <pivotField dataField="1" showAll="0"/>
    <pivotField dragToRow="0" dragToCol="0" dragToPage="0" showAll="0" defaultSubtotal="0"/>
    <pivotField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8">
    <i>
      <x v="1"/>
    </i>
    <i>
      <x v="2"/>
    </i>
    <i>
      <x v="3"/>
    </i>
    <i>
      <x v="4"/>
    </i>
    <i>
      <x v="5"/>
    </i>
    <i>
      <x v="6"/>
    </i>
    <i>
      <x v="7"/>
    </i>
    <i t="grand">
      <x/>
    </i>
  </rowItems>
  <colFields count="1">
    <field x="-2"/>
  </colFields>
  <colItems count="35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  <i i="21">
      <x v="21"/>
    </i>
    <i i="22">
      <x v="22"/>
    </i>
    <i i="23">
      <x v="23"/>
    </i>
    <i i="24">
      <x v="24"/>
    </i>
    <i i="25">
      <x v="25"/>
    </i>
    <i i="26">
      <x v="26"/>
    </i>
    <i i="27">
      <x v="27"/>
    </i>
    <i i="28">
      <x v="28"/>
    </i>
    <i i="29">
      <x v="29"/>
    </i>
    <i i="30">
      <x v="30"/>
    </i>
    <i i="31">
      <x v="31"/>
    </i>
    <i i="32">
      <x v="32"/>
    </i>
    <i i="33">
      <x v="33"/>
    </i>
    <i i="34">
      <x v="34"/>
    </i>
  </colItems>
  <dataFields count="35">
    <dataField name="Autism - Cohorts 01-10" fld="3" baseField="0" baseItem="0"/>
    <dataField name="Autism - Cohorts 01-10 Vaccinated" fld="4" baseField="0" baseItem="0"/>
    <dataField name="Sum of %A1" fld="31" baseField="0" baseItem="0" numFmtId="9"/>
    <dataField name="Sum of Autism 2nd Vaccine" fld="16" baseField="0" baseItem="0"/>
    <dataField name="Sum of %A2" fld="32" baseField="0" baseItem="0" numFmtId="9"/>
    <dataField name="Sum of Autism Booster" fld="24" baseField="0" baseItem="0"/>
    <dataField name="Sum of %A3" fld="41" baseField="0" baseItem="6" numFmtId="9"/>
    <dataField name="Sum of Homeless - Cohorts 01-10" fld="6" baseField="0" baseItem="0"/>
    <dataField name="Sum of Homeless - Cohorts 01-10 Vaccinated" fld="7" baseField="0" baseItem="0"/>
    <dataField name="Sum of %H1" fld="33" baseField="0" baseItem="0" numFmtId="9"/>
    <dataField name="Sum of Homeless 2nd Vaccine" fld="17" baseField="0" baseItem="0"/>
    <dataField name="Sum of %H2" fld="34" baseField="0" baseItem="0" numFmtId="9"/>
    <dataField name="Sum of Homeless Booster" fld="25" baseField="0" baseItem="0"/>
    <dataField name="Sum of %H3" fld="42" baseField="0" baseItem="5" numFmtId="9"/>
    <dataField name="Sum of LD - Cohorts 01-10" fld="9" baseField="0" baseItem="0"/>
    <dataField name="Sum of LD - Cohorts 01-10 Vaccinated" fld="10" baseField="0" baseItem="0"/>
    <dataField name="Sum of %LD1" fld="35" baseField="0" baseItem="0" numFmtId="9"/>
    <dataField name="Sum of LD 2nd Vaccine" fld="18" baseField="0" baseItem="0"/>
    <dataField name="Sum of %LD2" fld="36" baseField="0" baseItem="0" numFmtId="9"/>
    <dataField name="Sum of LD Booster" fld="26" baseField="0" baseItem="0"/>
    <dataField name="Sum of %LD3" fld="43" baseField="0" baseItem="5" numFmtId="9"/>
    <dataField name="Sum of Traveller Ethnicity - Cohorts 01-10" fld="12" baseField="0" baseItem="0"/>
    <dataField name="Sum of Traveller Ethnicity - Cohorts 01-10 Vaccinated" fld="13" baseField="0" baseItem="0"/>
    <dataField name="Sum of %T1" fld="37" baseField="0" baseItem="0" numFmtId="9"/>
    <dataField name="Sum of Traveller Ethnicity 2nd Vaccine" fld="19" baseField="0" baseItem="0"/>
    <dataField name="Sum of %T2" fld="38" baseField="0" baseItem="0" numFmtId="9"/>
    <dataField name="Sum of Traveller Ethinicity Booster" fld="28" baseField="0" baseItem="0"/>
    <dataField name="Sum of %T3" fld="44" baseField="0" baseItem="5" numFmtId="9"/>
    <dataField name="Sum of SMI eligible for a Covid vaccine aged 18+" fld="22" baseField="0" baseItem="3"/>
    <dataField name="Sum of SMI Vaccinated" fld="23" baseField="0" baseItem="3"/>
    <dataField name="Sum of %S1" fld="39" baseField="0" baseItem="0" numFmtId="9"/>
    <dataField name="Sum of SMI 2nd Vaccine" fld="21" baseField="0" baseItem="3"/>
    <dataField name="Sum of %S2" fld="40" baseField="0" baseItem="0" numFmtId="9"/>
    <dataField name="Sum of SMI Booster" fld="27" baseField="0" baseItem="0"/>
    <dataField name="Sum of %S3" fld="45" baseField="0" baseItem="5" numFmtId="9"/>
  </dataFields>
  <formats count="29">
    <format dxfId="41">
      <pivotArea field="0" type="button" dataOnly="0" labelOnly="1" outline="0" axis="axisRow" fieldPosition="0"/>
    </format>
    <format dxfId="40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39">
      <pivotArea field="0" type="button" dataOnly="0" labelOnly="1" outline="0" axis="axisRow" fieldPosition="0"/>
    </format>
    <format dxfId="38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37">
      <pivotArea field="0" type="button" dataOnly="0" labelOnly="1" outline="0" axis="axisRow" fieldPosition="0"/>
    </format>
    <format dxfId="36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35">
      <pivotArea outline="0" collapsedLevelsAreSubtotals="1" fieldPosition="0"/>
    </format>
    <format dxfId="34">
      <pivotArea outline="0" collapsedLevelsAreSubtotals="1" fieldPosition="0"/>
    </format>
    <format dxfId="33">
      <pivotArea outline="0" collapsedLevelsAreSubtotals="1" fieldPosition="0"/>
    </format>
    <format dxfId="32">
      <pivotArea outline="0" collapsedLevelsAreSubtotals="1" fieldPosition="0">
        <references count="1">
          <reference field="4294967294" count="1" selected="0">
            <x v="32"/>
          </reference>
        </references>
      </pivotArea>
    </format>
    <format dxfId="31">
      <pivotArea collapsedLevelsAreSubtotals="1" fieldPosition="0">
        <references count="2">
          <reference field="4294967294" count="1" selected="0">
            <x v="30"/>
          </reference>
          <reference field="0" count="1">
            <x v="0"/>
          </reference>
        </references>
      </pivotArea>
    </format>
    <format dxfId="30">
      <pivotArea collapsedLevelsAreSubtotals="1" fieldPosition="0">
        <references count="2">
          <reference field="4294967294" count="1" selected="0">
            <x v="25"/>
          </reference>
          <reference field="0" count="0"/>
        </references>
      </pivotArea>
    </format>
    <format dxfId="29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28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27">
      <pivotArea outline="0" collapsedLevelsAreSubtotals="1" fieldPosition="0">
        <references count="1">
          <reference field="4294967294" count="1" selected="0">
            <x v="9"/>
          </reference>
        </references>
      </pivotArea>
    </format>
    <format dxfId="26">
      <pivotArea outline="0" collapsedLevelsAreSubtotals="1" fieldPosition="0">
        <references count="1">
          <reference field="4294967294" count="1" selected="0">
            <x v="11"/>
          </reference>
        </references>
      </pivotArea>
    </format>
    <format dxfId="25">
      <pivotArea outline="0" collapsedLevelsAreSubtotals="1" fieldPosition="0">
        <references count="1">
          <reference field="4294967294" count="1" selected="0">
            <x v="16"/>
          </reference>
        </references>
      </pivotArea>
    </format>
    <format dxfId="24">
      <pivotArea outline="0" collapsedLevelsAreSubtotals="1" fieldPosition="0">
        <references count="1">
          <reference field="4294967294" count="1" selected="0">
            <x v="18"/>
          </reference>
        </references>
      </pivotArea>
    </format>
    <format dxfId="23">
      <pivotArea outline="0" collapsedLevelsAreSubtotals="1" fieldPosition="0">
        <references count="1">
          <reference field="4294967294" count="1" selected="0">
            <x v="23"/>
          </reference>
        </references>
      </pivotArea>
    </format>
    <format dxfId="22">
      <pivotArea outline="0" collapsedLevelsAreSubtotals="1" fieldPosition="0">
        <references count="1">
          <reference field="4294967294" count="1" selected="0">
            <x v="25"/>
          </reference>
        </references>
      </pivotArea>
    </format>
    <format dxfId="21">
      <pivotArea outline="0" collapsedLevelsAreSubtotals="1" fieldPosition="0">
        <references count="1">
          <reference field="4294967294" count="1" selected="0">
            <x v="30"/>
          </reference>
        </references>
      </pivotArea>
    </format>
    <format dxfId="20">
      <pivotArea outline="0" collapsedLevelsAreSubtotals="1" fieldPosition="0">
        <references count="1">
          <reference field="4294967294" count="1" selected="0">
            <x v="32"/>
          </reference>
        </references>
      </pivotArea>
    </format>
    <format dxfId="19">
      <pivotArea outline="0" fieldPosition="0">
        <references count="1">
          <reference field="4294967294" count="1">
            <x v="6"/>
          </reference>
        </references>
      </pivotArea>
    </format>
    <format dxfId="18">
      <pivotArea dataOnly="0" labelOnly="1" outline="0" fieldPosition="0">
        <references count="1">
          <reference field="4294967294" count="3">
            <x v="4"/>
            <x v="5"/>
            <x v="6"/>
          </reference>
        </references>
      </pivotArea>
    </format>
    <format dxfId="17">
      <pivotArea dataOnly="0" labelOnly="1" outline="0" fieldPosition="0">
        <references count="1">
          <reference field="4294967294" count="3">
            <x v="4"/>
            <x v="5"/>
            <x v="6"/>
          </reference>
        </references>
      </pivotArea>
    </format>
    <format dxfId="16">
      <pivotArea outline="0" fieldPosition="0">
        <references count="1">
          <reference field="4294967294" count="1">
            <x v="13"/>
          </reference>
        </references>
      </pivotArea>
    </format>
    <format dxfId="15">
      <pivotArea outline="0" fieldPosition="0">
        <references count="1">
          <reference field="4294967294" count="1">
            <x v="20"/>
          </reference>
        </references>
      </pivotArea>
    </format>
    <format dxfId="14">
      <pivotArea outline="0" fieldPosition="0">
        <references count="1">
          <reference field="4294967294" count="1">
            <x v="27"/>
          </reference>
        </references>
      </pivotArea>
    </format>
    <format dxfId="13">
      <pivotArea outline="0" fieldPosition="0">
        <references count="1">
          <reference field="4294967294" count="1">
            <x v="34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name="PivotTable1" cacheId="10" applyNumberFormats="0" applyBorderFormats="0" applyFontFormats="0" applyPatternFormats="0" applyAlignmentFormats="0" applyWidthHeightFormats="1" dataCaption="Values" updatedVersion="6" minRefreshableVersion="3" itemPrintTitles="1" createdVersion="6" indent="0" outline="1" outlineData="1" multipleFieldFilters="0">
  <location ref="A14:H18" firstHeaderRow="0" firstDataRow="1" firstDataCol="1"/>
  <pivotFields count="9">
    <pivotField axis="axisRow" showAll="0" defaultSubtotal="0">
      <items count="3">
        <item x="0"/>
        <item x="1"/>
        <item x="2"/>
      </items>
    </pivotField>
    <pivotField numFmtId="22" showAll="0"/>
    <pivotField dataField="1" showAll="0"/>
    <pivotField dataField="1" showAll="0"/>
    <pivotField dataField="1" showAll="0"/>
    <pivotField dataField="1" showAl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4">
    <i>
      <x/>
    </i>
    <i>
      <x v="1"/>
    </i>
    <i>
      <x v="2"/>
    </i>
    <i t="grand">
      <x/>
    </i>
  </rowItems>
  <colFields count="1">
    <field x="-2"/>
  </colFields>
  <colItems count="7">
    <i>
      <x/>
    </i>
    <i i="1">
      <x v="1"/>
    </i>
    <i i="2">
      <x v="2"/>
    </i>
    <i i="3">
      <x v="3"/>
    </i>
    <i i="4">
      <x v="4"/>
    </i>
    <i i="5">
      <x v="5"/>
    </i>
    <i i="6">
      <x v="6"/>
    </i>
  </colItems>
  <dataFields count="7">
    <dataField name="Sum of Currently Registered Patients Aged 16+" fld="2" baseField="2" baseItem="0"/>
    <dataField name="Sum of A1) All patients who have received any COVID-19 vaccination dose" fld="3" baseField="2" baseItem="0"/>
    <dataField name="Sum of %vacc" fld="6" baseField="0" baseItem="0" numFmtId="9"/>
    <dataField name="Sum of A2) All patients who have received a second COVID-19 vaccination dose" fld="4" baseField="2" baseItem="0"/>
    <dataField name="Sum of %vacc2" fld="7" baseField="0" baseItem="0" numFmtId="9"/>
    <dataField name="Sum of A3) All patients who have received a Booster Covid19 vaccination" fld="5" baseField="0" baseItem="0"/>
    <dataField name="Sum of %vacc3" fld="8" baseField="0" baseItem="1" numFmtId="9"/>
  </dataFields>
  <formats count="5">
    <format dxfId="10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9">
      <pivotArea dataOnly="0" labelOnly="1" outline="0" fieldPosition="0">
        <references count="1">
          <reference field="4294967294" count="1">
            <x v="2"/>
          </reference>
        </references>
      </pivotArea>
    </format>
    <format dxfId="8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7">
      <pivotArea dataOnly="0" labelOnly="1" outline="0" fieldPosition="0">
        <references count="1">
          <reference field="4294967294" count="1">
            <x v="4"/>
          </reference>
        </references>
      </pivotArea>
    </format>
    <format dxfId="6">
      <pivotArea outline="0" fieldPosition="0">
        <references count="1">
          <reference field="4294967294" count="1">
            <x v="6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queryTables/queryTable1.xml><?xml version="1.0" encoding="utf-8"?>
<queryTable xmlns="http://schemas.openxmlformats.org/spreadsheetml/2006/main" name="ExternalData_1" connectionId="1" autoFormatId="16" applyNumberFormats="0" applyBorderFormats="0" applyFontFormats="0" applyPatternFormats="0" applyAlignmentFormats="0" applyWidthHeightFormats="0">
  <queryTableRefresh nextId="7">
    <queryTableFields count="6">
      <queryTableField id="1" name="Practice" tableColumnId="1"/>
      <queryTableField id="2" name="Rel_D" tableColumnId="2"/>
      <queryTableField id="3" name="Currently Registered Patients Aged 16+" tableColumnId="3"/>
      <queryTableField id="4" name="A1) All patients who have received any COVID-19 vaccination dose" tableColumnId="4"/>
      <queryTableField id="5" name="A2) All patients who have received a second COVID-19 vaccination dose" tableColumnId="5"/>
      <queryTableField id="6" name="A3) All patients who have received a Booster Covid19 vaccination" tableColumnId="6"/>
    </queryTableFields>
  </queryTableRefresh>
</queryTable>
</file>

<file path=xl/queryTables/queryTable2.xml><?xml version="1.0" encoding="utf-8"?>
<queryTable xmlns="http://schemas.openxmlformats.org/spreadsheetml/2006/main" name="ExternalData_1" connectionId="2" autoFormatId="0" applyNumberFormats="0" applyBorderFormats="0" applyFontFormats="1" applyPatternFormats="1" applyAlignmentFormats="0" applyWidthHeightFormats="0">
  <queryTableRefresh preserveSortFilterLayout="0" nextId="30">
    <queryTableFields count="29">
      <queryTableField id="1" name="Locality" tableColumnId="59"/>
      <queryTableField id="2" name="Rel_D" tableColumnId="60"/>
      <queryTableField id="3" name="Autism" tableColumnId="61"/>
      <queryTableField id="4" name="Autism - Cohorts 01-09" tableColumnId="62"/>
      <queryTableField id="5" name="Autism - Cohorts 01-09 Vaccinated" tableColumnId="63"/>
      <queryTableField id="6" name="Homeless" tableColumnId="64"/>
      <queryTableField id="7" name="Homeless - Cohorts 01-10" tableColumnId="65"/>
      <queryTableField id="8" name="Homeless - Cohorts 01-10 Vaccinated" tableColumnId="66"/>
      <queryTableField id="9" name="Learning Disabilities" tableColumnId="67"/>
      <queryTableField id="10" name="LD - Cohorts 01-10" tableColumnId="68"/>
      <queryTableField id="11" name="LD - Cohorts 01-10 Vaccinated" tableColumnId="69"/>
      <queryTableField id="12" name="Traveller Ethnicity" tableColumnId="70"/>
      <queryTableField id="13" name="Traveller Ethnicity - Cohorts 01-10" tableColumnId="71"/>
      <queryTableField id="14" name="Traveller Ethnicity - Cohorts 01-10 Vaccinated" tableColumnId="72"/>
      <queryTableField id="15" name="Currently Registered Patients Aged 16+" tableColumnId="73"/>
      <queryTableField id="16" name="A1) All patients who have received any COVID-19 vaccination dose" tableColumnId="74"/>
      <queryTableField id="17" name="Autism 2nd Vaccine" tableColumnId="75"/>
      <queryTableField id="18" name="Homeless 2nd Vaccine" tableColumnId="76"/>
      <queryTableField id="19" name="LD 2nd Vaccine" tableColumnId="77"/>
      <queryTableField id="20" name="Traveller Ethnicity 2nd Vaccine" tableColumnId="78"/>
      <queryTableField id="21" name="A2) All patients who have received a second COVID-19 vaccination dose" tableColumnId="79"/>
      <queryTableField id="22" name="SMI 2nd Vaccine" tableColumnId="80"/>
      <queryTableField id="23" name="SMI eligible for a Covid vaccine aged 18+" tableColumnId="81"/>
      <queryTableField id="24" name="SMI Vaccinated" tableColumnId="82"/>
      <queryTableField id="25" name="Autism Booster" tableColumnId="83"/>
      <queryTableField id="26" name="Homeless Booster" tableColumnId="84"/>
      <queryTableField id="27" name="LD Booster" tableColumnId="85"/>
      <queryTableField id="28" name="SMI Booster" tableColumnId="86"/>
      <queryTableField id="29" name="Traveller Ethinicity Booster" tableColumnId="87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.xml"/></Relationships>
</file>

<file path=xl/tables/table1.xml><?xml version="1.0" encoding="utf-8"?>
<table xmlns="http://schemas.openxmlformats.org/spreadsheetml/2006/main" id="3" name="UP_Homeless_Practice_Data" displayName="UP_Homeless_Practice_Data" ref="A1:F4" tableType="queryTable" totalsRowShown="0">
  <autoFilter ref="A1:F4"/>
  <tableColumns count="6">
    <tableColumn id="1" uniqueName="1" name="Practice" queryTableFieldId="1" dataDxfId="12"/>
    <tableColumn id="2" uniqueName="2" name="Rel_D" queryTableFieldId="2" dataDxfId="11"/>
    <tableColumn id="3" uniqueName="3" name="Currently Registered Patients Aged 16+" queryTableFieldId="3"/>
    <tableColumn id="4" uniqueName="4" name="A1) All patients who have received any COVID-19 vaccination dose" queryTableFieldId="4"/>
    <tableColumn id="5" uniqueName="5" name="A2) All patients who have received a second COVID-19 vaccination dose" queryTableFieldId="5"/>
    <tableColumn id="6" uniqueName="6" name="A3) All patients who have received a Booster Covid19 vaccination" queryTableFieldId="6"/>
  </tableColumns>
  <tableStyleInfo name="TableStyleMedium7" showFirstColumn="0" showLastColumn="0" showRowStripes="1" showColumnStripes="0"/>
</table>
</file>

<file path=xl/tables/table2.xml><?xml version="1.0" encoding="utf-8"?>
<table xmlns="http://schemas.openxmlformats.org/spreadsheetml/2006/main" id="1" name="UPdata" displayName="UPdata" ref="A1:AC8" tableType="queryTable" totalsRowShown="0">
  <autoFilter ref="A1:AC8"/>
  <tableColumns count="29">
    <tableColumn id="59" uniqueName="59" name="Locality" queryTableFieldId="1"/>
    <tableColumn id="60" uniqueName="60" name="Rel_D" queryTableFieldId="2" dataDxfId="5"/>
    <tableColumn id="61" uniqueName="61" name="Autism" queryTableFieldId="3"/>
    <tableColumn id="62" uniqueName="62" name="Autism - Cohorts 01-09" queryTableFieldId="4"/>
    <tableColumn id="63" uniqueName="63" name="Autism - Cohorts 01-09 Vaccinated" queryTableFieldId="5"/>
    <tableColumn id="64" uniqueName="64" name="Homeless" queryTableFieldId="6"/>
    <tableColumn id="65" uniqueName="65" name="Homeless - Cohorts 01-10" queryTableFieldId="7"/>
    <tableColumn id="66" uniqueName="66" name="Homeless - Cohorts 01-10 Vaccinated" queryTableFieldId="8"/>
    <tableColumn id="67" uniqueName="67" name="Learning Disabilities" queryTableFieldId="9"/>
    <tableColumn id="68" uniqueName="68" name="LD - Cohorts 01-10" queryTableFieldId="10"/>
    <tableColumn id="69" uniqueName="69" name="LD - Cohorts 01-10 Vaccinated" queryTableFieldId="11"/>
    <tableColumn id="70" uniqueName="70" name="Traveller Ethnicity" queryTableFieldId="12"/>
    <tableColumn id="71" uniqueName="71" name="Traveller Ethnicity - Cohorts 01-10" queryTableFieldId="13"/>
    <tableColumn id="72" uniqueName="72" name="Traveller Ethnicity - Cohorts 01-10 Vaccinated" queryTableFieldId="14"/>
    <tableColumn id="73" uniqueName="73" name="Currently Registered Patients Aged 16+" queryTableFieldId="15"/>
    <tableColumn id="74" uniqueName="74" name="A1) All patients who have received any COVID-19 vaccination dose" queryTableFieldId="16"/>
    <tableColumn id="75" uniqueName="75" name="Autism 2nd Vaccine" queryTableFieldId="17"/>
    <tableColumn id="76" uniqueName="76" name="Homeless 2nd Vaccine" queryTableFieldId="18"/>
    <tableColumn id="77" uniqueName="77" name="LD 2nd Vaccine" queryTableFieldId="19"/>
    <tableColumn id="78" uniqueName="78" name="Traveller Ethnicity 2nd Vaccine" queryTableFieldId="20"/>
    <tableColumn id="79" uniqueName="79" name="A2) All patients who have received a second COVID-19 vaccination dose" queryTableFieldId="21"/>
    <tableColumn id="80" uniqueName="80" name="SMI 2nd Vaccine" queryTableFieldId="22"/>
    <tableColumn id="81" uniqueName="81" name="SMI eligible for a Covid vaccine aged 18+" queryTableFieldId="23"/>
    <tableColumn id="82" uniqueName="82" name="SMI Vaccinated" queryTableFieldId="24"/>
    <tableColumn id="83" uniqueName="83" name="Autism Booster" queryTableFieldId="25" dataDxfId="4"/>
    <tableColumn id="84" uniqueName="84" name="Homeless Booster" queryTableFieldId="26" dataDxfId="3"/>
    <tableColumn id="85" uniqueName="85" name="LD Booster" queryTableFieldId="27" dataDxfId="2"/>
    <tableColumn id="86" uniqueName="86" name="SMI Booster" queryTableFieldId="28" dataDxfId="1"/>
    <tableColumn id="87" uniqueName="87" name="Traveller Ethinicity Booster" queryTableFieldId="29" dataDxfId="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15"/>
  <sheetViews>
    <sheetView showGridLines="0" zoomScale="80" zoomScaleNormal="80" workbookViewId="0">
      <pane ySplit="7" topLeftCell="A8" activePane="bottomLeft" state="frozen"/>
      <selection activeCell="B27" sqref="B27"/>
      <selection pane="bottomLeft" activeCell="F20" sqref="F20"/>
    </sheetView>
  </sheetViews>
  <sheetFormatPr defaultRowHeight="14.5" x14ac:dyDescent="0.35"/>
  <cols>
    <col min="1" max="1" width="25.54296875" customWidth="1"/>
    <col min="2" max="2" width="9.54296875" customWidth="1"/>
    <col min="3" max="3" width="12.1796875" customWidth="1"/>
    <col min="4" max="4" width="6.7265625" customWidth="1"/>
    <col min="5" max="5" width="11.453125" customWidth="1"/>
    <col min="6" max="6" width="6.7265625" customWidth="1"/>
    <col min="7" max="7" width="11.1796875" customWidth="1"/>
    <col min="8" max="8" width="6.7265625" customWidth="1"/>
    <col min="9" max="9" width="9.81640625" customWidth="1"/>
    <col min="10" max="10" width="14.26953125" customWidth="1"/>
    <col min="11" max="11" width="6.7265625" customWidth="1"/>
    <col min="12" max="12" width="14.26953125" customWidth="1"/>
    <col min="13" max="13" width="6.7265625" customWidth="1"/>
    <col min="14" max="14" width="10" customWidth="1"/>
    <col min="15" max="15" width="6.7265625" customWidth="1"/>
    <col min="17" max="17" width="13" customWidth="1"/>
    <col min="18" max="18" width="6.7265625" customWidth="1"/>
    <col min="20" max="20" width="6.7265625" customWidth="1"/>
    <col min="22" max="22" width="6.7265625" customWidth="1"/>
    <col min="25" max="25" width="6.7265625" customWidth="1"/>
    <col min="27" max="27" width="6.7265625" customWidth="1"/>
    <col min="29" max="29" width="6.7265625" customWidth="1"/>
    <col min="32" max="32" width="6.7265625" customWidth="1"/>
    <col min="34" max="34" width="6.7265625" customWidth="1"/>
    <col min="36" max="36" width="6.7265625" customWidth="1"/>
  </cols>
  <sheetData>
    <row r="1" spans="1:36" ht="18.5" x14ac:dyDescent="0.45">
      <c r="A1" s="5" t="s">
        <v>0</v>
      </c>
    </row>
    <row r="2" spans="1:36" ht="18.5" x14ac:dyDescent="0.45">
      <c r="A2" s="4" t="s">
        <v>1</v>
      </c>
    </row>
    <row r="3" spans="1:36" x14ac:dyDescent="0.35">
      <c r="A3" s="7">
        <f>MAX(UPdata[Rel_D])</f>
        <v>44617</v>
      </c>
    </row>
    <row r="6" spans="1:36" s="6" customFormat="1" ht="87" x14ac:dyDescent="0.35">
      <c r="B6" s="6" t="s">
        <v>2</v>
      </c>
      <c r="C6" s="6" t="s">
        <v>3</v>
      </c>
      <c r="D6" s="6" t="s">
        <v>4</v>
      </c>
      <c r="E6" s="6" t="s">
        <v>5</v>
      </c>
      <c r="F6" s="6" t="s">
        <v>4</v>
      </c>
      <c r="G6" s="6" t="s">
        <v>90</v>
      </c>
      <c r="H6" s="6" t="s">
        <v>4</v>
      </c>
      <c r="I6" s="6" t="s">
        <v>6</v>
      </c>
      <c r="J6" s="6" t="s">
        <v>7</v>
      </c>
      <c r="K6" s="6" t="s">
        <v>4</v>
      </c>
      <c r="L6" s="6" t="s">
        <v>8</v>
      </c>
      <c r="M6" s="6" t="s">
        <v>4</v>
      </c>
      <c r="N6" s="6" t="s">
        <v>99</v>
      </c>
      <c r="O6" s="6" t="s">
        <v>4</v>
      </c>
      <c r="P6" s="6" t="s">
        <v>9</v>
      </c>
      <c r="Q6" s="6" t="s">
        <v>10</v>
      </c>
      <c r="R6" s="6" t="s">
        <v>4</v>
      </c>
      <c r="S6" s="6" t="s">
        <v>11</v>
      </c>
      <c r="T6" s="6" t="s">
        <v>4</v>
      </c>
      <c r="U6" s="6" t="s">
        <v>100</v>
      </c>
      <c r="V6" s="6" t="s">
        <v>4</v>
      </c>
      <c r="W6" s="6" t="s">
        <v>12</v>
      </c>
      <c r="X6" s="6" t="s">
        <v>13</v>
      </c>
      <c r="Y6" s="6" t="s">
        <v>4</v>
      </c>
      <c r="Z6" s="6" t="s">
        <v>14</v>
      </c>
      <c r="AA6" s="6" t="s">
        <v>4</v>
      </c>
      <c r="AB6" s="6" t="s">
        <v>101</v>
      </c>
      <c r="AC6" s="6" t="s">
        <v>4</v>
      </c>
      <c r="AD6" s="6" t="s">
        <v>15</v>
      </c>
      <c r="AE6" s="6" t="s">
        <v>16</v>
      </c>
      <c r="AF6" s="6" t="s">
        <v>4</v>
      </c>
      <c r="AG6" s="6" t="s">
        <v>17</v>
      </c>
      <c r="AH6" s="6" t="s">
        <v>4</v>
      </c>
      <c r="AI6" s="6" t="s">
        <v>86</v>
      </c>
      <c r="AJ6" s="6" t="s">
        <v>4</v>
      </c>
    </row>
    <row r="7" spans="1:36" s="3" customFormat="1" ht="101.5" hidden="1" x14ac:dyDescent="0.35">
      <c r="A7" s="2" t="s">
        <v>18</v>
      </c>
      <c r="B7" s="3" t="s">
        <v>19</v>
      </c>
      <c r="C7" s="3" t="s">
        <v>20</v>
      </c>
      <c r="D7" t="s">
        <v>21</v>
      </c>
      <c r="E7" s="3" t="s">
        <v>22</v>
      </c>
      <c r="F7" s="25" t="s">
        <v>23</v>
      </c>
      <c r="G7" s="25" t="s">
        <v>88</v>
      </c>
      <c r="H7" s="25" t="s">
        <v>89</v>
      </c>
      <c r="I7" s="3" t="s">
        <v>24</v>
      </c>
      <c r="J7" s="3" t="s">
        <v>25</v>
      </c>
      <c r="K7" t="s">
        <v>26</v>
      </c>
      <c r="L7" s="3" t="s">
        <v>27</v>
      </c>
      <c r="M7" t="s">
        <v>28</v>
      </c>
      <c r="N7" t="s">
        <v>91</v>
      </c>
      <c r="O7" t="s">
        <v>95</v>
      </c>
      <c r="P7" s="3" t="s">
        <v>29</v>
      </c>
      <c r="Q7" s="3" t="s">
        <v>30</v>
      </c>
      <c r="R7" t="s">
        <v>31</v>
      </c>
      <c r="S7" s="3" t="s">
        <v>32</v>
      </c>
      <c r="T7" t="s">
        <v>33</v>
      </c>
      <c r="U7" t="s">
        <v>92</v>
      </c>
      <c r="V7" t="s">
        <v>96</v>
      </c>
      <c r="W7" s="3" t="s">
        <v>34</v>
      </c>
      <c r="X7" s="3" t="s">
        <v>35</v>
      </c>
      <c r="Y7" t="s">
        <v>36</v>
      </c>
      <c r="Z7" s="3" t="s">
        <v>37</v>
      </c>
      <c r="AA7" t="s">
        <v>38</v>
      </c>
      <c r="AB7" t="s">
        <v>94</v>
      </c>
      <c r="AC7" t="s">
        <v>97</v>
      </c>
      <c r="AD7" t="s">
        <v>39</v>
      </c>
      <c r="AE7" t="s">
        <v>40</v>
      </c>
      <c r="AF7" t="s">
        <v>41</v>
      </c>
      <c r="AG7" t="s">
        <v>42</v>
      </c>
      <c r="AH7" t="s">
        <v>43</v>
      </c>
      <c r="AI7" t="s">
        <v>93</v>
      </c>
      <c r="AJ7" t="s">
        <v>98</v>
      </c>
    </row>
    <row r="8" spans="1:36" x14ac:dyDescent="0.35">
      <c r="A8" s="1" t="s">
        <v>106</v>
      </c>
      <c r="B8" s="23">
        <v>1226</v>
      </c>
      <c r="C8" s="23">
        <v>805</v>
      </c>
      <c r="D8" s="21">
        <v>0.65660685154975529</v>
      </c>
      <c r="E8" s="23">
        <v>712</v>
      </c>
      <c r="F8" s="21">
        <v>0.5807504078303426</v>
      </c>
      <c r="G8" s="23">
        <v>450</v>
      </c>
      <c r="H8" s="21">
        <v>0.36704730831973897</v>
      </c>
      <c r="I8" s="23">
        <v>315</v>
      </c>
      <c r="J8" s="23">
        <v>174</v>
      </c>
      <c r="K8" s="21">
        <v>0.55238095238095242</v>
      </c>
      <c r="L8" s="23">
        <v>141</v>
      </c>
      <c r="M8" s="21">
        <v>0.44761904761904764</v>
      </c>
      <c r="N8" s="23">
        <v>74</v>
      </c>
      <c r="O8" s="21">
        <v>0.23492063492063492</v>
      </c>
      <c r="P8" s="23">
        <v>1286</v>
      </c>
      <c r="Q8" s="23">
        <v>978</v>
      </c>
      <c r="R8" s="21">
        <v>0.76049766718506995</v>
      </c>
      <c r="S8" s="23">
        <v>911</v>
      </c>
      <c r="T8" s="21">
        <v>0.70839813374805594</v>
      </c>
      <c r="U8" s="23">
        <v>624</v>
      </c>
      <c r="V8" s="21">
        <v>0.48522550544323484</v>
      </c>
      <c r="W8" s="23">
        <v>328</v>
      </c>
      <c r="X8" s="23">
        <v>194</v>
      </c>
      <c r="Y8" s="21">
        <v>0.59146341463414631</v>
      </c>
      <c r="Z8" s="23">
        <v>183</v>
      </c>
      <c r="AA8" s="21">
        <v>0.55792682926829273</v>
      </c>
      <c r="AB8" s="23">
        <v>129</v>
      </c>
      <c r="AC8" s="21">
        <v>0.39329268292682928</v>
      </c>
      <c r="AD8" s="23">
        <v>4616</v>
      </c>
      <c r="AE8" s="23">
        <v>3200</v>
      </c>
      <c r="AF8" s="21">
        <v>0.69324090121317161</v>
      </c>
      <c r="AG8" s="23">
        <v>2950</v>
      </c>
      <c r="AH8" s="21">
        <v>0.6390814558058926</v>
      </c>
      <c r="AI8" s="23">
        <v>2048</v>
      </c>
      <c r="AJ8" s="21">
        <v>0.44367417677642979</v>
      </c>
    </row>
    <row r="9" spans="1:36" x14ac:dyDescent="0.35">
      <c r="A9" s="1" t="s">
        <v>110</v>
      </c>
      <c r="B9" s="23">
        <v>1013</v>
      </c>
      <c r="C9" s="23">
        <v>777</v>
      </c>
      <c r="D9" s="21">
        <v>0.76702862783810466</v>
      </c>
      <c r="E9" s="23">
        <v>722</v>
      </c>
      <c r="F9" s="21">
        <v>0.71273445212240871</v>
      </c>
      <c r="G9" s="23">
        <v>479</v>
      </c>
      <c r="H9" s="21">
        <v>0.47285291214215203</v>
      </c>
      <c r="I9" s="23">
        <v>52</v>
      </c>
      <c r="J9" s="23">
        <v>20</v>
      </c>
      <c r="K9" s="21">
        <v>0.38461538461538464</v>
      </c>
      <c r="L9" s="23">
        <v>19</v>
      </c>
      <c r="M9" s="21">
        <v>0.36538461538461536</v>
      </c>
      <c r="N9" s="23">
        <v>15</v>
      </c>
      <c r="O9" s="21">
        <v>0.28846153846153844</v>
      </c>
      <c r="P9" s="23">
        <v>1075</v>
      </c>
      <c r="Q9" s="23">
        <v>979</v>
      </c>
      <c r="R9" s="21">
        <v>0.91069767441860461</v>
      </c>
      <c r="S9" s="23">
        <v>948</v>
      </c>
      <c r="T9" s="21">
        <v>0.88186046511627902</v>
      </c>
      <c r="U9" s="23">
        <v>799</v>
      </c>
      <c r="V9" s="21">
        <v>0.74325581395348839</v>
      </c>
      <c r="W9" s="23">
        <v>134</v>
      </c>
      <c r="X9" s="23">
        <v>85</v>
      </c>
      <c r="Y9" s="21">
        <v>0.63432835820895528</v>
      </c>
      <c r="Z9" s="23">
        <v>80</v>
      </c>
      <c r="AA9" s="21">
        <v>0.59701492537313428</v>
      </c>
      <c r="AB9" s="23">
        <v>58</v>
      </c>
      <c r="AC9" s="21">
        <v>0.43283582089552236</v>
      </c>
      <c r="AD9" s="23">
        <v>1910</v>
      </c>
      <c r="AE9" s="23">
        <v>1542</v>
      </c>
      <c r="AF9" s="21">
        <v>0.80732984293193721</v>
      </c>
      <c r="AG9" s="23">
        <v>1442</v>
      </c>
      <c r="AH9" s="21">
        <v>0.75497382198952878</v>
      </c>
      <c r="AI9" s="23">
        <v>1150</v>
      </c>
      <c r="AJ9" s="21">
        <v>0.60209424083769636</v>
      </c>
    </row>
    <row r="10" spans="1:36" x14ac:dyDescent="0.35">
      <c r="A10" s="1" t="s">
        <v>107</v>
      </c>
      <c r="B10" s="23">
        <v>1167</v>
      </c>
      <c r="C10" s="23">
        <v>825</v>
      </c>
      <c r="D10" s="21">
        <v>0.70694087403598971</v>
      </c>
      <c r="E10" s="23">
        <v>737</v>
      </c>
      <c r="F10" s="21">
        <v>0.6315338474721508</v>
      </c>
      <c r="G10" s="23">
        <v>489</v>
      </c>
      <c r="H10" s="21">
        <v>0.41902313624678661</v>
      </c>
      <c r="I10" s="23">
        <v>306</v>
      </c>
      <c r="J10" s="23">
        <v>171</v>
      </c>
      <c r="K10" s="21">
        <v>0.55882352941176472</v>
      </c>
      <c r="L10" s="23">
        <v>137</v>
      </c>
      <c r="M10" s="21">
        <v>0.44771241830065361</v>
      </c>
      <c r="N10" s="23">
        <v>74</v>
      </c>
      <c r="O10" s="21">
        <v>0.24183006535947713</v>
      </c>
      <c r="P10" s="23">
        <v>1509</v>
      </c>
      <c r="Q10" s="23">
        <v>1264</v>
      </c>
      <c r="R10" s="21">
        <v>0.83764082173624921</v>
      </c>
      <c r="S10" s="23">
        <v>1182</v>
      </c>
      <c r="T10" s="21">
        <v>0.78330019880715707</v>
      </c>
      <c r="U10" s="23">
        <v>935</v>
      </c>
      <c r="V10" s="21">
        <v>0.61961563949635523</v>
      </c>
      <c r="W10" s="23">
        <v>188</v>
      </c>
      <c r="X10" s="23">
        <v>147</v>
      </c>
      <c r="Y10" s="21">
        <v>0.78191489361702127</v>
      </c>
      <c r="Z10" s="23">
        <v>138</v>
      </c>
      <c r="AA10" s="21">
        <v>0.73404255319148937</v>
      </c>
      <c r="AB10" s="23">
        <v>91</v>
      </c>
      <c r="AC10" s="21">
        <v>0.48404255319148937</v>
      </c>
      <c r="AD10" s="23">
        <v>4478</v>
      </c>
      <c r="AE10" s="23">
        <v>3283</v>
      </c>
      <c r="AF10" s="21">
        <v>0.73313979455113887</v>
      </c>
      <c r="AG10" s="23">
        <v>3032</v>
      </c>
      <c r="AH10" s="21">
        <v>0.67708798570790529</v>
      </c>
      <c r="AI10" s="23">
        <v>2044</v>
      </c>
      <c r="AJ10" s="21">
        <v>0.45645377400625281</v>
      </c>
    </row>
    <row r="11" spans="1:36" x14ac:dyDescent="0.35">
      <c r="A11" s="1" t="s">
        <v>108</v>
      </c>
      <c r="B11" s="23">
        <v>1109</v>
      </c>
      <c r="C11" s="23">
        <v>778</v>
      </c>
      <c r="D11" s="21">
        <v>0.70153291253381422</v>
      </c>
      <c r="E11" s="23">
        <v>708</v>
      </c>
      <c r="F11" s="21">
        <v>0.63841298467087471</v>
      </c>
      <c r="G11" s="23">
        <v>459</v>
      </c>
      <c r="H11" s="21">
        <v>0.41388638412984669</v>
      </c>
      <c r="I11" s="23">
        <v>66</v>
      </c>
      <c r="J11" s="23">
        <v>23</v>
      </c>
      <c r="K11" s="21">
        <v>0.34848484848484851</v>
      </c>
      <c r="L11" s="23">
        <v>17</v>
      </c>
      <c r="M11" s="21">
        <v>0.25757575757575757</v>
      </c>
      <c r="N11" s="23">
        <v>9</v>
      </c>
      <c r="O11" s="21">
        <v>0.13636363636363635</v>
      </c>
      <c r="P11" s="23">
        <v>1394</v>
      </c>
      <c r="Q11" s="23">
        <v>1198</v>
      </c>
      <c r="R11" s="21">
        <v>0.85939741750358678</v>
      </c>
      <c r="S11" s="23">
        <v>1148</v>
      </c>
      <c r="T11" s="21">
        <v>0.82352941176470584</v>
      </c>
      <c r="U11" s="23">
        <v>805</v>
      </c>
      <c r="V11" s="21">
        <v>0.57747489239598282</v>
      </c>
      <c r="W11" s="23">
        <v>1248</v>
      </c>
      <c r="X11" s="23">
        <v>898</v>
      </c>
      <c r="Y11" s="21">
        <v>0.71955128205128205</v>
      </c>
      <c r="Z11" s="23">
        <v>809</v>
      </c>
      <c r="AA11" s="21">
        <v>0.64823717948717952</v>
      </c>
      <c r="AB11" s="23">
        <v>65</v>
      </c>
      <c r="AC11" s="21">
        <v>5.2083333333333336E-2</v>
      </c>
      <c r="AD11" s="23">
        <v>2966</v>
      </c>
      <c r="AE11" s="23">
        <v>2346</v>
      </c>
      <c r="AF11" s="21">
        <v>0.79096426163182743</v>
      </c>
      <c r="AG11" s="23">
        <v>2218</v>
      </c>
      <c r="AH11" s="21">
        <v>0.74780849629130142</v>
      </c>
      <c r="AI11" s="23">
        <v>1404</v>
      </c>
      <c r="AJ11" s="21">
        <v>0.47336480107889412</v>
      </c>
    </row>
    <row r="12" spans="1:36" x14ac:dyDescent="0.35">
      <c r="A12" s="1" t="s">
        <v>44</v>
      </c>
      <c r="B12" s="23">
        <v>1064</v>
      </c>
      <c r="C12" s="23">
        <v>796</v>
      </c>
      <c r="D12" s="21">
        <v>0.74812030075187974</v>
      </c>
      <c r="E12" s="23">
        <v>719</v>
      </c>
      <c r="F12" s="21">
        <v>0.6757518796992481</v>
      </c>
      <c r="G12" s="23">
        <v>429</v>
      </c>
      <c r="H12" s="21">
        <v>0.4031954887218045</v>
      </c>
      <c r="I12" s="23">
        <v>392</v>
      </c>
      <c r="J12" s="23">
        <v>256</v>
      </c>
      <c r="K12" s="21">
        <v>0.65306122448979587</v>
      </c>
      <c r="L12" s="23">
        <v>214</v>
      </c>
      <c r="M12" s="21">
        <v>0.54591836734693877</v>
      </c>
      <c r="N12" s="23">
        <v>96</v>
      </c>
      <c r="O12" s="21">
        <v>0.24489795918367346</v>
      </c>
      <c r="P12" s="23">
        <v>1364</v>
      </c>
      <c r="Q12" s="23">
        <v>1132</v>
      </c>
      <c r="R12" s="21">
        <v>0.8299120234604106</v>
      </c>
      <c r="S12" s="23">
        <v>1066</v>
      </c>
      <c r="T12" s="21">
        <v>0.78152492668621698</v>
      </c>
      <c r="U12" s="23">
        <v>704</v>
      </c>
      <c r="V12" s="21">
        <v>0.5161290322580645</v>
      </c>
      <c r="W12" s="23">
        <v>484</v>
      </c>
      <c r="X12" s="23">
        <v>319</v>
      </c>
      <c r="Y12" s="21">
        <v>0.65909090909090906</v>
      </c>
      <c r="Z12" s="23">
        <v>304</v>
      </c>
      <c r="AA12" s="21">
        <v>0.62809917355371903</v>
      </c>
      <c r="AB12" s="23">
        <v>214</v>
      </c>
      <c r="AC12" s="21">
        <v>0.44214876033057854</v>
      </c>
      <c r="AD12" s="23">
        <v>4786</v>
      </c>
      <c r="AE12" s="23">
        <v>3642</v>
      </c>
      <c r="AF12" s="21">
        <v>0.76096949435854577</v>
      </c>
      <c r="AG12" s="23">
        <v>3342</v>
      </c>
      <c r="AH12" s="21">
        <v>0.69828666945257001</v>
      </c>
      <c r="AI12" s="23">
        <v>2158</v>
      </c>
      <c r="AJ12" s="21">
        <v>0.45089845382365235</v>
      </c>
    </row>
    <row r="13" spans="1:36" x14ac:dyDescent="0.35">
      <c r="A13" s="1" t="s">
        <v>45</v>
      </c>
      <c r="B13" s="23">
        <v>1258</v>
      </c>
      <c r="C13" s="23">
        <v>739</v>
      </c>
      <c r="D13" s="21">
        <v>0.58744038155802858</v>
      </c>
      <c r="E13" s="23">
        <v>658</v>
      </c>
      <c r="F13" s="21">
        <v>0.52305246422893481</v>
      </c>
      <c r="G13" s="23">
        <v>367</v>
      </c>
      <c r="H13" s="21">
        <v>0.29173290937996821</v>
      </c>
      <c r="I13" s="23">
        <v>140</v>
      </c>
      <c r="J13" s="23">
        <v>69</v>
      </c>
      <c r="K13" s="21">
        <v>0.49285714285714288</v>
      </c>
      <c r="L13" s="23">
        <v>56</v>
      </c>
      <c r="M13" s="21">
        <v>0.4</v>
      </c>
      <c r="N13" s="23">
        <v>27</v>
      </c>
      <c r="O13" s="21">
        <v>0.19285714285714287</v>
      </c>
      <c r="P13" s="23">
        <v>1258</v>
      </c>
      <c r="Q13" s="23">
        <v>1012</v>
      </c>
      <c r="R13" s="21">
        <v>0.80445151033386331</v>
      </c>
      <c r="S13" s="23">
        <v>967</v>
      </c>
      <c r="T13" s="21">
        <v>0.7686804451510334</v>
      </c>
      <c r="U13" s="23">
        <v>603</v>
      </c>
      <c r="V13" s="21">
        <v>0.47933227344992052</v>
      </c>
      <c r="W13" s="23">
        <v>94</v>
      </c>
      <c r="X13" s="23">
        <v>76</v>
      </c>
      <c r="Y13" s="21">
        <v>0.80851063829787229</v>
      </c>
      <c r="Z13" s="23">
        <v>74</v>
      </c>
      <c r="AA13" s="21">
        <v>0.78723404255319152</v>
      </c>
      <c r="AB13" s="23">
        <v>50</v>
      </c>
      <c r="AC13" s="21">
        <v>0.53191489361702127</v>
      </c>
      <c r="AD13" s="23">
        <v>3611</v>
      </c>
      <c r="AE13" s="23">
        <v>2613</v>
      </c>
      <c r="AF13" s="21">
        <v>0.7236222653004708</v>
      </c>
      <c r="AG13" s="23">
        <v>2417</v>
      </c>
      <c r="AH13" s="21">
        <v>0.66934367211298806</v>
      </c>
      <c r="AI13" s="23">
        <v>1392</v>
      </c>
      <c r="AJ13" s="21">
        <v>0.38548878427028521</v>
      </c>
    </row>
    <row r="14" spans="1:36" x14ac:dyDescent="0.35">
      <c r="A14" s="1" t="s">
        <v>109</v>
      </c>
      <c r="B14" s="23">
        <v>767</v>
      </c>
      <c r="C14" s="23">
        <v>526</v>
      </c>
      <c r="D14" s="21">
        <v>0.68578878748370276</v>
      </c>
      <c r="E14" s="23">
        <v>469</v>
      </c>
      <c r="F14" s="21">
        <v>0.61147327249022165</v>
      </c>
      <c r="G14" s="23">
        <v>283</v>
      </c>
      <c r="H14" s="21">
        <v>0.36897001303780963</v>
      </c>
      <c r="I14" s="23">
        <v>82</v>
      </c>
      <c r="J14" s="23">
        <v>43</v>
      </c>
      <c r="K14" s="21">
        <v>0.52439024390243905</v>
      </c>
      <c r="L14" s="23">
        <v>37</v>
      </c>
      <c r="M14" s="21">
        <v>0.45121951219512196</v>
      </c>
      <c r="N14" s="23">
        <v>16</v>
      </c>
      <c r="O14" s="21">
        <v>0.1951219512195122</v>
      </c>
      <c r="P14" s="23">
        <v>911</v>
      </c>
      <c r="Q14" s="23">
        <v>803</v>
      </c>
      <c r="R14" s="21">
        <v>0.88144895718990124</v>
      </c>
      <c r="S14" s="23">
        <v>757</v>
      </c>
      <c r="T14" s="21">
        <v>0.83095499451152577</v>
      </c>
      <c r="U14" s="23">
        <v>570</v>
      </c>
      <c r="V14" s="21">
        <v>0.62568605927552146</v>
      </c>
      <c r="W14" s="23">
        <v>53</v>
      </c>
      <c r="X14" s="23">
        <v>33</v>
      </c>
      <c r="Y14" s="21">
        <v>0.62264150943396224</v>
      </c>
      <c r="Z14" s="23">
        <v>30</v>
      </c>
      <c r="AA14" s="21">
        <v>0.56603773584905659</v>
      </c>
      <c r="AB14" s="23">
        <v>18</v>
      </c>
      <c r="AC14" s="21">
        <v>0.33962264150943394</v>
      </c>
      <c r="AD14" s="23">
        <v>1964</v>
      </c>
      <c r="AE14" s="23">
        <v>1512</v>
      </c>
      <c r="AF14" s="21">
        <v>0.76985743380855398</v>
      </c>
      <c r="AG14" s="23">
        <v>1410</v>
      </c>
      <c r="AH14" s="21">
        <v>0.7179226069246436</v>
      </c>
      <c r="AI14" s="23">
        <v>951</v>
      </c>
      <c r="AJ14" s="21">
        <v>0.48421588594704684</v>
      </c>
    </row>
    <row r="15" spans="1:36" x14ac:dyDescent="0.35">
      <c r="A15" s="1" t="s">
        <v>46</v>
      </c>
      <c r="B15" s="23">
        <v>7604</v>
      </c>
      <c r="C15" s="23">
        <v>5246</v>
      </c>
      <c r="D15" s="21">
        <v>0.68990005260389264</v>
      </c>
      <c r="E15" s="23">
        <v>4725</v>
      </c>
      <c r="F15" s="21">
        <v>0.62138348237769592</v>
      </c>
      <c r="G15" s="23">
        <v>2956</v>
      </c>
      <c r="H15" s="21">
        <v>0.3887427669647554</v>
      </c>
      <c r="I15" s="23">
        <v>1353</v>
      </c>
      <c r="J15" s="23">
        <v>756</v>
      </c>
      <c r="K15" s="21">
        <v>0.55875831485587579</v>
      </c>
      <c r="L15" s="23">
        <v>621</v>
      </c>
      <c r="M15" s="21">
        <v>0.45898004434589801</v>
      </c>
      <c r="N15" s="23">
        <v>311</v>
      </c>
      <c r="O15" s="21">
        <v>0.22985957132298596</v>
      </c>
      <c r="P15" s="23">
        <v>8797</v>
      </c>
      <c r="Q15" s="23">
        <v>7366</v>
      </c>
      <c r="R15" s="21">
        <v>0.837330908264181</v>
      </c>
      <c r="S15" s="23">
        <v>6979</v>
      </c>
      <c r="T15" s="21">
        <v>0.79333863817210415</v>
      </c>
      <c r="U15" s="23">
        <v>5040</v>
      </c>
      <c r="V15" s="21">
        <v>0.57292258724565193</v>
      </c>
      <c r="W15" s="23">
        <v>2529</v>
      </c>
      <c r="X15" s="23">
        <v>1752</v>
      </c>
      <c r="Y15" s="21">
        <v>0.69276393831553973</v>
      </c>
      <c r="Z15" s="23">
        <v>1618</v>
      </c>
      <c r="AA15" s="21">
        <v>0.63977856860419136</v>
      </c>
      <c r="AB15" s="23">
        <v>625</v>
      </c>
      <c r="AC15" s="21">
        <v>0.24713325425069196</v>
      </c>
      <c r="AD15" s="23">
        <v>24331</v>
      </c>
      <c r="AE15" s="23">
        <v>18138</v>
      </c>
      <c r="AF15" s="21">
        <v>0.74546874357815129</v>
      </c>
      <c r="AG15" s="23">
        <v>16811</v>
      </c>
      <c r="AH15" s="21">
        <v>0.69092926719000447</v>
      </c>
      <c r="AI15" s="23">
        <v>11147</v>
      </c>
      <c r="AJ15" s="21">
        <v>0.45813982162673134</v>
      </c>
    </row>
  </sheetData>
  <sheetProtection pivotTables="0"/>
  <pageMargins left="0.7" right="0.7" top="0.75" bottom="0.75" header="0.3" footer="0.3"/>
  <pageSetup paperSize="9" orientation="portrait" horizontalDpi="4294967293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5"/>
  <sheetViews>
    <sheetView workbookViewId="0">
      <selection activeCell="D13" sqref="D13"/>
    </sheetView>
  </sheetViews>
  <sheetFormatPr defaultRowHeight="14.5" x14ac:dyDescent="0.35"/>
  <cols>
    <col min="1" max="1" width="25.7265625" bestFit="1" customWidth="1"/>
    <col min="2" max="2" width="10.7265625" bestFit="1" customWidth="1"/>
    <col min="3" max="3" width="38.54296875" bestFit="1" customWidth="1"/>
    <col min="4" max="4" width="63.26953125" bestFit="1" customWidth="1"/>
    <col min="5" max="5" width="68" bestFit="1" customWidth="1"/>
    <col min="6" max="6" width="62.26953125" bestFit="1" customWidth="1"/>
  </cols>
  <sheetData>
    <row r="1" spans="1:6" x14ac:dyDescent="0.35">
      <c r="A1" t="s">
        <v>58</v>
      </c>
      <c r="B1" t="s">
        <v>59</v>
      </c>
      <c r="C1" t="s">
        <v>60</v>
      </c>
      <c r="D1" t="s">
        <v>61</v>
      </c>
      <c r="E1" t="s">
        <v>62</v>
      </c>
      <c r="F1" t="s">
        <v>102</v>
      </c>
    </row>
    <row r="2" spans="1:6" x14ac:dyDescent="0.35">
      <c r="A2" s="24" t="s">
        <v>50</v>
      </c>
      <c r="B2" s="22">
        <v>44617</v>
      </c>
      <c r="C2">
        <v>1128</v>
      </c>
      <c r="D2">
        <v>574</v>
      </c>
      <c r="E2">
        <v>417</v>
      </c>
      <c r="F2">
        <v>187</v>
      </c>
    </row>
    <row r="3" spans="1:6" x14ac:dyDescent="0.35">
      <c r="A3" s="24" t="s">
        <v>51</v>
      </c>
      <c r="B3" s="22">
        <v>44617</v>
      </c>
      <c r="C3">
        <v>3658</v>
      </c>
      <c r="D3">
        <v>1969</v>
      </c>
      <c r="E3">
        <v>1699</v>
      </c>
      <c r="F3">
        <v>942</v>
      </c>
    </row>
    <row r="4" spans="1:6" x14ac:dyDescent="0.35">
      <c r="A4" s="24" t="s">
        <v>52</v>
      </c>
      <c r="B4" s="22">
        <v>44617</v>
      </c>
      <c r="C4">
        <v>1230</v>
      </c>
      <c r="D4">
        <v>611</v>
      </c>
      <c r="E4">
        <v>471</v>
      </c>
      <c r="F4">
        <v>217</v>
      </c>
    </row>
    <row r="13" spans="1:6" x14ac:dyDescent="0.35">
      <c r="C13" s="26"/>
    </row>
    <row r="14" spans="1:6" x14ac:dyDescent="0.35">
      <c r="C14" s="26"/>
    </row>
    <row r="15" spans="1:6" x14ac:dyDescent="0.35">
      <c r="C15" s="26"/>
    </row>
  </sheetData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8"/>
  <sheetViews>
    <sheetView showGridLines="0" tabSelected="1" zoomScale="90" zoomScaleNormal="90" workbookViewId="0">
      <selection activeCell="B15" sqref="B15"/>
    </sheetView>
  </sheetViews>
  <sheetFormatPr defaultRowHeight="14.5" x14ac:dyDescent="0.35"/>
  <cols>
    <col min="1" max="1" width="25.7265625" bestFit="1" customWidth="1"/>
    <col min="2" max="2" width="43.1796875" bestFit="1" customWidth="1"/>
    <col min="3" max="3" width="37" customWidth="1"/>
    <col min="4" max="4" width="12.81640625" bestFit="1" customWidth="1"/>
    <col min="5" max="5" width="37" customWidth="1"/>
    <col min="6" max="6" width="14" bestFit="1" customWidth="1"/>
    <col min="7" max="7" width="37" customWidth="1"/>
    <col min="8" max="8" width="14" bestFit="1" customWidth="1"/>
  </cols>
  <sheetData>
    <row r="1" spans="1:8" x14ac:dyDescent="0.35">
      <c r="A1" t="s">
        <v>0</v>
      </c>
    </row>
    <row r="2" spans="1:8" ht="18.5" x14ac:dyDescent="0.45">
      <c r="A2" s="4" t="s">
        <v>1</v>
      </c>
    </row>
    <row r="3" spans="1:8" x14ac:dyDescent="0.35">
      <c r="A3" s="7">
        <f>Report!A3</f>
        <v>44617</v>
      </c>
    </row>
    <row r="7" spans="1:8" s="3" customFormat="1" x14ac:dyDescent="0.35">
      <c r="A7"/>
      <c r="B7" s="11" t="s">
        <v>47</v>
      </c>
      <c r="C7" s="11" t="s">
        <v>48</v>
      </c>
      <c r="D7" s="12" t="s">
        <v>4</v>
      </c>
      <c r="E7" s="11" t="s">
        <v>49</v>
      </c>
      <c r="F7" s="12" t="s">
        <v>4</v>
      </c>
      <c r="G7" s="11" t="s">
        <v>105</v>
      </c>
      <c r="H7" s="12" t="s">
        <v>4</v>
      </c>
    </row>
    <row r="8" spans="1:8" hidden="1" x14ac:dyDescent="0.35">
      <c r="A8" s="8" t="s">
        <v>50</v>
      </c>
      <c r="B8" s="9">
        <v>959</v>
      </c>
      <c r="C8" s="9">
        <v>412</v>
      </c>
      <c r="D8" s="10">
        <v>0.42961418143899893</v>
      </c>
      <c r="E8" s="14">
        <v>205</v>
      </c>
      <c r="F8" s="13">
        <f>E8/B8</f>
        <v>0.21376433785192908</v>
      </c>
    </row>
    <row r="9" spans="1:8" hidden="1" x14ac:dyDescent="0.35">
      <c r="A9" s="8" t="s">
        <v>51</v>
      </c>
      <c r="B9" s="9">
        <v>3516</v>
      </c>
      <c r="C9" s="9">
        <v>1335</v>
      </c>
      <c r="D9" s="10">
        <v>0.37969283276450511</v>
      </c>
      <c r="E9" s="14">
        <v>588</v>
      </c>
      <c r="F9" s="13">
        <f>E9/B9</f>
        <v>0.16723549488054607</v>
      </c>
    </row>
    <row r="10" spans="1:8" hidden="1" x14ac:dyDescent="0.35">
      <c r="A10" s="8" t="s">
        <v>52</v>
      </c>
      <c r="B10" s="9">
        <v>1124</v>
      </c>
      <c r="C10" s="9">
        <v>408</v>
      </c>
      <c r="D10" s="10">
        <v>0.36298932384341637</v>
      </c>
      <c r="E10" s="14">
        <v>160</v>
      </c>
      <c r="F10" s="13">
        <f>E10/B10</f>
        <v>0.14234875444839859</v>
      </c>
    </row>
    <row r="11" spans="1:8" hidden="1" x14ac:dyDescent="0.35">
      <c r="A11" s="15" t="s">
        <v>46</v>
      </c>
      <c r="B11" s="16">
        <v>5599</v>
      </c>
      <c r="C11" s="16">
        <v>2155</v>
      </c>
      <c r="D11" s="17">
        <v>0.38489015895695661</v>
      </c>
      <c r="E11" s="18">
        <f>SUM(E8:E10)</f>
        <v>953</v>
      </c>
      <c r="F11" s="19">
        <f>E11/B11</f>
        <v>0.17020896588676548</v>
      </c>
    </row>
    <row r="12" spans="1:8" hidden="1" x14ac:dyDescent="0.35"/>
    <row r="13" spans="1:8" hidden="1" x14ac:dyDescent="0.35"/>
    <row r="14" spans="1:8" hidden="1" x14ac:dyDescent="0.35">
      <c r="A14" s="20" t="s">
        <v>18</v>
      </c>
      <c r="B14" t="s">
        <v>53</v>
      </c>
      <c r="C14" t="s">
        <v>54</v>
      </c>
      <c r="D14" s="21" t="s">
        <v>55</v>
      </c>
      <c r="E14" t="s">
        <v>56</v>
      </c>
      <c r="F14" s="21" t="s">
        <v>57</v>
      </c>
      <c r="G14" t="s">
        <v>103</v>
      </c>
      <c r="H14" t="s">
        <v>104</v>
      </c>
    </row>
    <row r="15" spans="1:8" x14ac:dyDescent="0.35">
      <c r="A15" s="1" t="s">
        <v>50</v>
      </c>
      <c r="B15" s="24">
        <v>1128</v>
      </c>
      <c r="C15" s="24">
        <v>574</v>
      </c>
      <c r="D15" s="21">
        <v>0.50886524822695034</v>
      </c>
      <c r="E15" s="24">
        <v>417</v>
      </c>
      <c r="F15" s="21">
        <v>0.36968085106382981</v>
      </c>
      <c r="G15" s="24">
        <v>187</v>
      </c>
      <c r="H15" s="21">
        <v>0.16578014184397163</v>
      </c>
    </row>
    <row r="16" spans="1:8" x14ac:dyDescent="0.35">
      <c r="A16" s="1" t="s">
        <v>51</v>
      </c>
      <c r="B16" s="24">
        <v>3658</v>
      </c>
      <c r="C16" s="24">
        <v>1969</v>
      </c>
      <c r="D16" s="21">
        <v>0.53827227993439042</v>
      </c>
      <c r="E16" s="24">
        <v>1699</v>
      </c>
      <c r="F16" s="21">
        <v>0.46446145434663749</v>
      </c>
      <c r="G16" s="24">
        <v>942</v>
      </c>
      <c r="H16" s="21">
        <v>0.25751776927282666</v>
      </c>
    </row>
    <row r="17" spans="1:8" x14ac:dyDescent="0.35">
      <c r="A17" s="1" t="s">
        <v>52</v>
      </c>
      <c r="B17" s="24">
        <v>1230</v>
      </c>
      <c r="C17" s="24">
        <v>611</v>
      </c>
      <c r="D17" s="21">
        <v>0.49674796747967481</v>
      </c>
      <c r="E17" s="24">
        <v>471</v>
      </c>
      <c r="F17" s="21">
        <v>0.38292682926829269</v>
      </c>
      <c r="G17" s="24">
        <v>217</v>
      </c>
      <c r="H17" s="21">
        <v>0.17642276422764228</v>
      </c>
    </row>
    <row r="18" spans="1:8" x14ac:dyDescent="0.35">
      <c r="A18" s="1" t="s">
        <v>46</v>
      </c>
      <c r="B18" s="24">
        <v>6016</v>
      </c>
      <c r="C18" s="24">
        <v>3154</v>
      </c>
      <c r="D18" s="21">
        <v>0.52426861702127658</v>
      </c>
      <c r="E18" s="24">
        <v>2587</v>
      </c>
      <c r="F18" s="21">
        <v>0.43001994680851063</v>
      </c>
      <c r="G18" s="24">
        <v>1346</v>
      </c>
      <c r="H18" s="21">
        <v>0.22373670212765959</v>
      </c>
    </row>
  </sheetData>
  <pageMargins left="0.7" right="0.7" top="0.75" bottom="0.75" header="0.3" footer="0.3"/>
  <pageSetup paperSize="9" orientation="portrait" horizontalDpi="4294967293" verticalDpi="0" r:id="rId2"/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8"/>
  <sheetViews>
    <sheetView workbookViewId="0">
      <selection sqref="A1:AC8"/>
    </sheetView>
  </sheetViews>
  <sheetFormatPr defaultRowHeight="14.5" x14ac:dyDescent="0.35"/>
  <cols>
    <col min="1" max="1" width="20.26953125" bestFit="1" customWidth="1"/>
    <col min="2" max="2" width="10.453125" style="22" bestFit="1" customWidth="1"/>
    <col min="3" max="3" width="9" bestFit="1" customWidth="1"/>
    <col min="4" max="4" width="22.453125" bestFit="1" customWidth="1"/>
    <col min="5" max="5" width="32.36328125" bestFit="1" customWidth="1"/>
    <col min="6" max="6" width="11.1796875" bestFit="1" customWidth="1"/>
    <col min="7" max="7" width="24.7265625" bestFit="1" customWidth="1"/>
    <col min="8" max="8" width="34.54296875" bestFit="1" customWidth="1"/>
    <col min="9" max="9" width="19.81640625" bestFit="1" customWidth="1"/>
    <col min="10" max="10" width="18.54296875" bestFit="1" customWidth="1"/>
    <col min="11" max="11" width="28.453125" bestFit="1" customWidth="1"/>
    <col min="12" max="12" width="18.1796875" bestFit="1" customWidth="1"/>
    <col min="13" max="13" width="31.81640625" bestFit="1" customWidth="1"/>
    <col min="14" max="14" width="41.6328125" bestFit="1" customWidth="1"/>
    <col min="15" max="15" width="36.1796875" bestFit="1" customWidth="1"/>
    <col min="16" max="16" width="59.1796875" bestFit="1" customWidth="1"/>
    <col min="17" max="17" width="19.6328125" bestFit="1" customWidth="1"/>
    <col min="18" max="18" width="21.81640625" bestFit="1" customWidth="1"/>
    <col min="19" max="19" width="15.7265625" bestFit="1" customWidth="1"/>
    <col min="20" max="20" width="28.90625" bestFit="1" customWidth="1"/>
    <col min="21" max="21" width="63.6328125" bestFit="1" customWidth="1"/>
    <col min="22" max="22" width="16.81640625" bestFit="1" customWidth="1"/>
    <col min="23" max="23" width="37" bestFit="1" customWidth="1"/>
    <col min="24" max="24" width="16" bestFit="1" customWidth="1"/>
    <col min="25" max="25" width="16.08984375" bestFit="1" customWidth="1"/>
    <col min="26" max="26" width="18.26953125" bestFit="1" customWidth="1"/>
    <col min="27" max="27" width="12.1796875" bestFit="1" customWidth="1"/>
    <col min="28" max="28" width="13.26953125" bestFit="1" customWidth="1"/>
    <col min="29" max="29" width="25.81640625" bestFit="1" customWidth="1"/>
    <col min="30" max="31" width="11.1796875" bestFit="1" customWidth="1"/>
  </cols>
  <sheetData>
    <row r="1" spans="1:29" x14ac:dyDescent="0.35">
      <c r="A1" t="s">
        <v>63</v>
      </c>
      <c r="B1" s="22" t="s">
        <v>59</v>
      </c>
      <c r="C1" t="s">
        <v>64</v>
      </c>
      <c r="D1" t="s">
        <v>65</v>
      </c>
      <c r="E1" t="s">
        <v>66</v>
      </c>
      <c r="F1" t="s">
        <v>67</v>
      </c>
      <c r="G1" t="s">
        <v>68</v>
      </c>
      <c r="H1" t="s">
        <v>69</v>
      </c>
      <c r="I1" t="s">
        <v>70</v>
      </c>
      <c r="J1" t="s">
        <v>71</v>
      </c>
      <c r="K1" t="s">
        <v>72</v>
      </c>
      <c r="L1" t="s">
        <v>73</v>
      </c>
      <c r="M1" t="s">
        <v>74</v>
      </c>
      <c r="N1" t="s">
        <v>75</v>
      </c>
      <c r="O1" t="s">
        <v>60</v>
      </c>
      <c r="P1" t="s">
        <v>61</v>
      </c>
      <c r="Q1" t="s">
        <v>76</v>
      </c>
      <c r="R1" t="s">
        <v>77</v>
      </c>
      <c r="S1" t="s">
        <v>78</v>
      </c>
      <c r="T1" t="s">
        <v>79</v>
      </c>
      <c r="U1" t="s">
        <v>62</v>
      </c>
      <c r="V1" t="s">
        <v>80</v>
      </c>
      <c r="W1" t="s">
        <v>81</v>
      </c>
      <c r="X1" t="s">
        <v>82</v>
      </c>
      <c r="Y1" t="s">
        <v>83</v>
      </c>
      <c r="Z1" t="s">
        <v>84</v>
      </c>
      <c r="AA1" t="s">
        <v>85</v>
      </c>
      <c r="AB1" t="s">
        <v>86</v>
      </c>
      <c r="AC1" t="s">
        <v>87</v>
      </c>
    </row>
    <row r="2" spans="1:29" x14ac:dyDescent="0.35">
      <c r="A2" t="s">
        <v>107</v>
      </c>
      <c r="B2" s="22">
        <v>44617</v>
      </c>
      <c r="C2">
        <v>2931</v>
      </c>
      <c r="D2">
        <v>1167</v>
      </c>
      <c r="E2">
        <v>825</v>
      </c>
      <c r="F2">
        <v>319</v>
      </c>
      <c r="G2">
        <v>306</v>
      </c>
      <c r="H2">
        <v>171</v>
      </c>
      <c r="I2">
        <v>1820</v>
      </c>
      <c r="J2">
        <v>1509</v>
      </c>
      <c r="K2">
        <v>1264</v>
      </c>
      <c r="L2">
        <v>197</v>
      </c>
      <c r="M2">
        <v>188</v>
      </c>
      <c r="N2">
        <v>147</v>
      </c>
      <c r="O2">
        <v>358475</v>
      </c>
      <c r="P2">
        <v>239892</v>
      </c>
      <c r="Q2">
        <v>737</v>
      </c>
      <c r="R2">
        <v>137</v>
      </c>
      <c r="S2">
        <v>1182</v>
      </c>
      <c r="T2">
        <v>138</v>
      </c>
      <c r="U2">
        <v>215999</v>
      </c>
      <c r="V2">
        <v>3032</v>
      </c>
      <c r="W2">
        <v>4478</v>
      </c>
      <c r="X2">
        <v>3283</v>
      </c>
      <c r="Y2" s="24">
        <v>489</v>
      </c>
      <c r="Z2" s="24">
        <v>74</v>
      </c>
      <c r="AA2" s="24">
        <v>935</v>
      </c>
      <c r="AB2" s="24">
        <v>2044</v>
      </c>
      <c r="AC2" s="24">
        <v>91</v>
      </c>
    </row>
    <row r="3" spans="1:29" x14ac:dyDescent="0.35">
      <c r="A3" t="s">
        <v>108</v>
      </c>
      <c r="B3" s="22">
        <v>44617</v>
      </c>
      <c r="C3">
        <v>1937</v>
      </c>
      <c r="D3">
        <v>1109</v>
      </c>
      <c r="E3">
        <v>778</v>
      </c>
      <c r="F3">
        <v>53</v>
      </c>
      <c r="G3">
        <v>66</v>
      </c>
      <c r="H3">
        <v>23</v>
      </c>
      <c r="I3">
        <v>1543</v>
      </c>
      <c r="J3">
        <v>1394</v>
      </c>
      <c r="K3">
        <v>1198</v>
      </c>
      <c r="L3">
        <v>1264</v>
      </c>
      <c r="M3">
        <v>1248</v>
      </c>
      <c r="N3">
        <v>898</v>
      </c>
      <c r="O3">
        <v>238356</v>
      </c>
      <c r="P3">
        <v>183916</v>
      </c>
      <c r="Q3">
        <v>708</v>
      </c>
      <c r="R3">
        <v>17</v>
      </c>
      <c r="S3">
        <v>1148</v>
      </c>
      <c r="T3">
        <v>809</v>
      </c>
      <c r="U3">
        <v>169122</v>
      </c>
      <c r="V3">
        <v>2218</v>
      </c>
      <c r="W3">
        <v>2966</v>
      </c>
      <c r="X3">
        <v>2346</v>
      </c>
      <c r="Y3" s="24">
        <v>459</v>
      </c>
      <c r="Z3" s="24">
        <v>9</v>
      </c>
      <c r="AA3" s="24">
        <v>805</v>
      </c>
      <c r="AB3" s="24">
        <v>1404</v>
      </c>
      <c r="AC3" s="24">
        <v>65</v>
      </c>
    </row>
    <row r="4" spans="1:29" x14ac:dyDescent="0.35">
      <c r="A4" t="s">
        <v>44</v>
      </c>
      <c r="B4" s="22">
        <v>44617</v>
      </c>
      <c r="C4">
        <v>2286</v>
      </c>
      <c r="D4">
        <v>1064</v>
      </c>
      <c r="E4">
        <v>796</v>
      </c>
      <c r="F4">
        <v>395</v>
      </c>
      <c r="G4">
        <v>392</v>
      </c>
      <c r="H4">
        <v>256</v>
      </c>
      <c r="I4">
        <v>1542</v>
      </c>
      <c r="J4">
        <v>1364</v>
      </c>
      <c r="K4">
        <v>1132</v>
      </c>
      <c r="L4">
        <v>505</v>
      </c>
      <c r="M4">
        <v>484</v>
      </c>
      <c r="N4">
        <v>319</v>
      </c>
      <c r="O4">
        <v>314411</v>
      </c>
      <c r="P4">
        <v>222118</v>
      </c>
      <c r="Q4">
        <v>719</v>
      </c>
      <c r="R4">
        <v>214</v>
      </c>
      <c r="S4">
        <v>1066</v>
      </c>
      <c r="T4">
        <v>304</v>
      </c>
      <c r="U4">
        <v>200745</v>
      </c>
      <c r="V4">
        <v>3342</v>
      </c>
      <c r="W4">
        <v>4786</v>
      </c>
      <c r="X4">
        <v>3642</v>
      </c>
      <c r="Y4" s="24">
        <v>429</v>
      </c>
      <c r="Z4" s="24">
        <v>96</v>
      </c>
      <c r="AA4" s="24">
        <v>704</v>
      </c>
      <c r="AB4" s="24">
        <v>2158</v>
      </c>
      <c r="AC4" s="24">
        <v>214</v>
      </c>
    </row>
    <row r="5" spans="1:29" x14ac:dyDescent="0.35">
      <c r="A5" t="s">
        <v>106</v>
      </c>
      <c r="B5" s="22">
        <v>44617</v>
      </c>
      <c r="C5">
        <v>2448</v>
      </c>
      <c r="D5">
        <v>1226</v>
      </c>
      <c r="E5">
        <v>805</v>
      </c>
      <c r="F5">
        <v>317</v>
      </c>
      <c r="G5">
        <v>315</v>
      </c>
      <c r="H5">
        <v>174</v>
      </c>
      <c r="I5">
        <v>1425</v>
      </c>
      <c r="J5">
        <v>1286</v>
      </c>
      <c r="K5">
        <v>978</v>
      </c>
      <c r="L5">
        <v>381</v>
      </c>
      <c r="M5">
        <v>328</v>
      </c>
      <c r="N5">
        <v>194</v>
      </c>
      <c r="O5">
        <v>276322</v>
      </c>
      <c r="P5">
        <v>187133</v>
      </c>
      <c r="Q5">
        <v>712</v>
      </c>
      <c r="R5">
        <v>141</v>
      </c>
      <c r="S5">
        <v>911</v>
      </c>
      <c r="T5">
        <v>183</v>
      </c>
      <c r="U5">
        <v>172446</v>
      </c>
      <c r="V5">
        <v>2950</v>
      </c>
      <c r="W5">
        <v>4616</v>
      </c>
      <c r="X5">
        <v>3200</v>
      </c>
      <c r="Y5" s="24">
        <v>450</v>
      </c>
      <c r="Z5" s="24">
        <v>74</v>
      </c>
      <c r="AA5" s="24">
        <v>624</v>
      </c>
      <c r="AB5" s="24">
        <v>2048</v>
      </c>
      <c r="AC5" s="24">
        <v>129</v>
      </c>
    </row>
    <row r="6" spans="1:29" x14ac:dyDescent="0.35">
      <c r="A6" t="s">
        <v>45</v>
      </c>
      <c r="B6" s="22">
        <v>44617</v>
      </c>
      <c r="C6">
        <v>2225</v>
      </c>
      <c r="D6">
        <v>1258</v>
      </c>
      <c r="E6">
        <v>739</v>
      </c>
      <c r="F6">
        <v>142</v>
      </c>
      <c r="G6">
        <v>140</v>
      </c>
      <c r="H6">
        <v>69</v>
      </c>
      <c r="I6">
        <v>1425</v>
      </c>
      <c r="J6">
        <v>1258</v>
      </c>
      <c r="K6">
        <v>1012</v>
      </c>
      <c r="L6">
        <v>98</v>
      </c>
      <c r="M6">
        <v>94</v>
      </c>
      <c r="N6">
        <v>76</v>
      </c>
      <c r="O6">
        <v>217426</v>
      </c>
      <c r="P6">
        <v>150280</v>
      </c>
      <c r="Q6">
        <v>658</v>
      </c>
      <c r="R6">
        <v>56</v>
      </c>
      <c r="S6">
        <v>967</v>
      </c>
      <c r="T6">
        <v>74</v>
      </c>
      <c r="U6">
        <v>138678</v>
      </c>
      <c r="V6">
        <v>2417</v>
      </c>
      <c r="W6">
        <v>3611</v>
      </c>
      <c r="X6">
        <v>2613</v>
      </c>
      <c r="Y6" s="24">
        <v>367</v>
      </c>
      <c r="Z6" s="24">
        <v>27</v>
      </c>
      <c r="AA6" s="24">
        <v>603</v>
      </c>
      <c r="AB6" s="24">
        <v>1392</v>
      </c>
      <c r="AC6" s="24">
        <v>50</v>
      </c>
    </row>
    <row r="7" spans="1:29" x14ac:dyDescent="0.35">
      <c r="A7" t="s">
        <v>110</v>
      </c>
      <c r="B7" s="22">
        <v>44617</v>
      </c>
      <c r="C7">
        <v>1938</v>
      </c>
      <c r="D7">
        <v>1013</v>
      </c>
      <c r="E7">
        <v>777</v>
      </c>
      <c r="F7">
        <v>54</v>
      </c>
      <c r="G7">
        <v>52</v>
      </c>
      <c r="H7">
        <v>20</v>
      </c>
      <c r="I7">
        <v>1210</v>
      </c>
      <c r="J7">
        <v>1075</v>
      </c>
      <c r="K7">
        <v>979</v>
      </c>
      <c r="L7">
        <v>175</v>
      </c>
      <c r="M7">
        <v>134</v>
      </c>
      <c r="N7">
        <v>85</v>
      </c>
      <c r="O7">
        <v>227338</v>
      </c>
      <c r="P7">
        <v>189186</v>
      </c>
      <c r="Q7">
        <v>722</v>
      </c>
      <c r="R7">
        <v>19</v>
      </c>
      <c r="S7">
        <v>948</v>
      </c>
      <c r="T7">
        <v>80</v>
      </c>
      <c r="U7">
        <v>176689</v>
      </c>
      <c r="V7">
        <v>1442</v>
      </c>
      <c r="W7">
        <v>1910</v>
      </c>
      <c r="X7">
        <v>1542</v>
      </c>
      <c r="Y7" s="24">
        <v>479</v>
      </c>
      <c r="Z7" s="24">
        <v>15</v>
      </c>
      <c r="AA7" s="24">
        <v>799</v>
      </c>
      <c r="AB7" s="24">
        <v>1150</v>
      </c>
      <c r="AC7" s="24">
        <v>58</v>
      </c>
    </row>
    <row r="8" spans="1:29" x14ac:dyDescent="0.35">
      <c r="A8" t="s">
        <v>109</v>
      </c>
      <c r="B8" s="22">
        <v>44617</v>
      </c>
      <c r="C8">
        <v>1692</v>
      </c>
      <c r="D8">
        <v>767</v>
      </c>
      <c r="E8">
        <v>526</v>
      </c>
      <c r="F8">
        <v>79</v>
      </c>
      <c r="G8">
        <v>82</v>
      </c>
      <c r="H8">
        <v>43</v>
      </c>
      <c r="I8">
        <v>1046</v>
      </c>
      <c r="J8">
        <v>911</v>
      </c>
      <c r="K8">
        <v>803</v>
      </c>
      <c r="L8">
        <v>73</v>
      </c>
      <c r="M8">
        <v>53</v>
      </c>
      <c r="N8">
        <v>33</v>
      </c>
      <c r="O8">
        <v>172467</v>
      </c>
      <c r="P8">
        <v>121954</v>
      </c>
      <c r="Q8">
        <v>469</v>
      </c>
      <c r="R8">
        <v>37</v>
      </c>
      <c r="S8">
        <v>757</v>
      </c>
      <c r="T8">
        <v>30</v>
      </c>
      <c r="U8">
        <v>109176</v>
      </c>
      <c r="V8">
        <v>1410</v>
      </c>
      <c r="W8">
        <v>1964</v>
      </c>
      <c r="X8">
        <v>1512</v>
      </c>
      <c r="Y8" s="24">
        <v>283</v>
      </c>
      <c r="Z8" s="24">
        <v>16</v>
      </c>
      <c r="AA8" s="24">
        <v>570</v>
      </c>
      <c r="AB8" s="24">
        <v>951</v>
      </c>
      <c r="AC8" s="24">
        <v>18</v>
      </c>
    </row>
  </sheetData>
  <phoneticPr fontId="5" type="noConversion"/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A47E9FC2E09B5546B1BA6A4FA297AE2C" ma:contentTypeVersion="28" ma:contentTypeDescription="" ma:contentTypeScope="" ma:versionID="651cf5fb271b153bb537f3c27a6d0162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45ae7f3d-bcd0-4e4b-af93-f03a9fbb19b5" targetNamespace="http://schemas.microsoft.com/office/2006/metadata/properties" ma:root="true" ma:fieldsID="03565cdf01455abb63d15fc732eb7c0b" ns1:_="" ns2:_="" ns3:_="">
    <xsd:import namespace="http://schemas.microsoft.com/sharepoint/v3"/>
    <xsd:import namespace="d5efd484-15aa-41a0-83f6-0646502cb6d6"/>
    <xsd:import namespace="45ae7f3d-bcd0-4e4b-af93-f03a9fbb19b5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87198e4-4362-4530-96c9-172120469d18}" ma:internalName="TaxCatchAll" ma:showField="CatchAllData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87198e4-4362-4530-96c9-172120469d18}" ma:internalName="TaxCatchAllLabel" ma:readOnly="true" ma:showField="CatchAllDataLabel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5ae7f3d-bcd0-4e4b-af93-f03a9fbb19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3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3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5efd484-15aa-41a0-83f6-0646502cb6d6">
      <Value>1</Value>
    </TaxCatchAll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TaxKeywordTaxHTField xmlns="d5efd484-15aa-41a0-83f6-0646502cb6d6">
      <Terms xmlns="http://schemas.microsoft.com/office/infopath/2007/PartnerControls"/>
    </TaxKeywordTaxHTField>
    <QMULSchoolTaxHTField0 xmlns="http://schemas.microsoft.com/sharepoint/v3">
      <Terms xmlns="http://schemas.microsoft.com/office/infopath/2007/PartnerControls"/>
    </QMULSchoolTaxHTField0>
    <QMULDocumentTypeTaxHTField0 xmlns="http://schemas.microsoft.com/sharepoint/v3">
      <Terms xmlns="http://schemas.microsoft.com/office/infopath/2007/PartnerControls"/>
    </QMULDocumentTypeTaxHTField0>
    <QMULReviewDate xmlns="http://schemas.microsoft.com/sharepoint/v3" xsi:nil="true"/>
    <QMULOwner xmlns="http://schemas.microsoft.com/sharepoint/v3">
      <UserInfo>
        <DisplayName/>
        <AccountId xsi:nil="true"/>
        <AccountType/>
      </UserInfo>
    </QMULOwner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LocationTaxHTField0 xmlns="http://schemas.microsoft.com/sharepoint/v3">
      <Terms xmlns="http://schemas.microsoft.com/office/infopath/2007/PartnerControls"/>
    </QMULLocationTaxHTField0>
    <QMULDocumentStatusTaxHTField0 xmlns="http://schemas.microsoft.com/sharepoint/v3">
      <Terms xmlns="http://schemas.microsoft.com/office/infopath/2007/PartnerControls"/>
    </QMULDocumentStatusTaxHTField0>
    <QMULProject xmlns="http://schemas.microsoft.com/sharepoint/v3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5.xml>�� 
</file>

<file path=customXml/itemProps1.xml><?xml version="1.0" encoding="utf-8"?>
<ds:datastoreItem xmlns:ds="http://schemas.openxmlformats.org/officeDocument/2006/customXml" ds:itemID="{59FC3B9D-3976-46D8-B06C-78761BF11C3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5efd484-15aa-41a0-83f6-0646502cb6d6"/>
    <ds:schemaRef ds:uri="45ae7f3d-bcd0-4e4b-af93-f03a9fbb19b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2CC96BC-67F3-4E85-839E-76D58179B28B}">
  <ds:schemaRefs>
    <ds:schemaRef ds:uri="http://schemas.openxmlformats.org/package/2006/metadata/core-properties"/>
    <ds:schemaRef ds:uri="http://schemas.microsoft.com/office/2006/metadata/properties"/>
    <ds:schemaRef ds:uri="http://schemas.microsoft.com/office/2006/documentManagement/types"/>
    <ds:schemaRef ds:uri="http://purl.org/dc/terms/"/>
    <ds:schemaRef ds:uri="http://www.w3.org/XML/1998/namespace"/>
    <ds:schemaRef ds:uri="http://purl.org/dc/elements/1.1/"/>
    <ds:schemaRef ds:uri="d5efd484-15aa-41a0-83f6-0646502cb6d6"/>
    <ds:schemaRef ds:uri="http://schemas.microsoft.com/office/infopath/2007/PartnerControls"/>
    <ds:schemaRef ds:uri="45ae7f3d-bcd0-4e4b-af93-f03a9fbb19b5"/>
    <ds:schemaRef ds:uri="http://schemas.microsoft.com/sharepoint/v3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487A6EDC-1383-4871-84BE-2DB23D3291C0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5C672668-06F8-46C2-BEE2-B14850A85180}">
  <ds:schemaRefs>
    <ds:schemaRef ds:uri="Microsoft.SharePoint.Taxonomy.ContentTypeSync"/>
  </ds:schemaRefs>
</ds:datastoreItem>
</file>

<file path=customXml/itemProps5.xml><?xml version="1.0" encoding="utf-8"?>
<ds:datastoreItem xmlns:ds="http://schemas.openxmlformats.org/officeDocument/2006/customXml" ds:itemID="{C4E204F6-6970-4B0F-BEBC-94B5AF847532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Report</vt:lpstr>
      <vt:lpstr>UP_Homeless_Practice_Data</vt:lpstr>
      <vt:lpstr>Homeless Practices</vt:lpstr>
      <vt:lpstr>Data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2015-06-05T18:17:20Z</dcterms:created>
  <dcterms:modified xsi:type="dcterms:W3CDTF">2022-02-25T12:12:05Z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0x0101005EA864BF41DF8A41860E925F5B29BCF500A47E9FC2E09B5546B1BA6A4FA297AE2C</vt:lpwstr>
  </property>
  <property fmtid="{D5CDD505-2E9C-101B-9397-08002B2CF9AE}" pid="3" name="QMULInformationClassification">
    <vt:lpwstr>1;#Protect|9124d8d9-0c1c-41e9-aa14-aba001e9a028</vt:lpwstr>
  </property>
  <property fmtid="{D5CDD505-2E9C-101B-9397-08002B2CF9AE}" pid="4" name="TaxKeyword">
    <vt:lpwstr/>
  </property>
  <property fmtid="{D5CDD505-2E9C-101B-9397-08002B2CF9AE}" pid="5" name="QMULSchool">
    <vt:lpwstr/>
  </property>
  <property fmtid="{D5CDD505-2E9C-101B-9397-08002B2CF9AE}" pid="6" name="QMULDocumentStatus">
    <vt:lpwstr/>
  </property>
  <property fmtid="{D5CDD505-2E9C-101B-9397-08002B2CF9AE}" pid="7" name="QMULLocation">
    <vt:lpwstr/>
  </property>
  <property fmtid="{D5CDD505-2E9C-101B-9397-08002B2CF9AE}" pid="8" name="QMULDepartment">
    <vt:lpwstr/>
  </property>
  <property fmtid="{D5CDD505-2E9C-101B-9397-08002B2CF9AE}" pid="9" name="QMULDocumentType">
    <vt:lpwstr/>
  </property>
</Properties>
</file>