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Cache/pivotCacheDefinition2.xml" ContentType="application/vnd.openxmlformats-officedocument.spreadsheetml.pivotCacheDefinition+xml"/>
  <Override PartName="/xl/pivotCache/pivotCacheRecords2.xml" ContentType="application/vnd.openxmlformats-officedocument.spreadsheetml.pivotCacheRecords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xl/pivotTables/pivotTable2.xml" ContentType="application/vnd.openxmlformats-officedocument.spreadsheetml.pivotTable+xml"/>
  <Override PartName="/xl/drawings/drawing2.xml" ContentType="application/vnd.openxmlformats-officedocument.drawing+xml"/>
  <Override PartName="/xl/tables/table2.xml" ContentType="application/vnd.openxmlformats-officedocument.spreadsheetml.table+xml"/>
  <Override PartName="/xl/queryTables/queryTable2.xml" ContentType="application/vnd.openxmlformats-officedocument.spreadsheetml.query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128"/>
  <workbookPr filterPrivacy="1" hidePivotFieldList="1"/>
  <xr:revisionPtr revIDLastSave="155" documentId="11_EA4CFF6B510910FE81F75A1B9C720AF5F5F84133" xr6:coauthVersionLast="47" xr6:coauthVersionMax="47" xr10:uidLastSave="{4D3999C2-FC87-44CF-84C8-75E4FFB6D10E}"/>
  <bookViews>
    <workbookView xWindow="-120" yWindow="-120" windowWidth="29040" windowHeight="15840" xr2:uid="{00000000-000D-0000-FFFF-FFFF00000000}"/>
  </bookViews>
  <sheets>
    <sheet name="Report" sheetId="3" r:id="rId1"/>
    <sheet name="UP_Homeless_Practice_Data" sheetId="6" state="hidden" r:id="rId2"/>
    <sheet name="Homeless Practices" sheetId="4" r:id="rId3"/>
    <sheet name="Data" sheetId="2" state="hidden" r:id="rId4"/>
  </sheets>
  <definedNames>
    <definedName name="ExternalData_1" localSheetId="3" hidden="1">Data!$A$1:$AC$8</definedName>
    <definedName name="ExternalData_1" localSheetId="1" hidden="1">UP_Homeless_Practice_Data!$A$1:$F$4</definedName>
  </definedNames>
  <calcPr calcId="191029"/>
  <pivotCaches>
    <pivotCache cacheId="0" r:id="rId5"/>
    <pivotCache cacheId="1" r:id="rId6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A3" i="3" l="1"/>
  <c r="A3" i="4" l="1"/>
  <c r="E11" i="4" l="1"/>
  <c r="F11" i="4" l="1"/>
  <c r="F10" i="4"/>
  <c r="F9" i="4"/>
  <c r="F8" i="4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keepAlive="1" name="Query - UP_Homeless_Practice_Data" description="Connection to the 'UP_Homeless_Practice_Data' query in the workbook." type="5" refreshedVersion="7" background="1" saveData="1">
    <dbPr connection="Provider=Microsoft.Mashup.OleDb.1;Data Source=$Workbook$;Location=UP_Homeless_Practice_Data;Extended Properties=&quot;&quot;" command="SELECT * FROM [UP_Homeless_Practice_Data]"/>
  </connection>
  <connection id="2" xr16:uid="{00000000-0015-0000-FFFF-FFFF01000000}" keepAlive="1" name="Query - UPdata" description="Connection to the 'UPdata' query in the workbook." type="5" refreshedVersion="7" background="1" saveData="1">
    <dbPr connection="Provider=Microsoft.Mashup.OleDb.1;Data Source=$Workbook$;Location=UPdata;Extended Properties=&quot;&quot;" command="SELECT * FROM [UPdata]"/>
  </connection>
</connections>
</file>

<file path=xl/sharedStrings.xml><?xml version="1.0" encoding="utf-8"?>
<sst xmlns="http://schemas.openxmlformats.org/spreadsheetml/2006/main" count="151" uniqueCount="111">
  <si>
    <t>North East London</t>
  </si>
  <si>
    <t>Selected Underserved Population COVID Vaccination uptake</t>
  </si>
  <si>
    <t>Autism (Aged 16+)</t>
  </si>
  <si>
    <t>Autism (Aged 16+) First Vaccine</t>
  </si>
  <si>
    <t>%</t>
  </si>
  <si>
    <t>Autism (Aged 16+) Second Vaccine</t>
  </si>
  <si>
    <t>Homeless (Aged 16+)</t>
  </si>
  <si>
    <t>Homeless (Aged 16+) First Vaccine</t>
  </si>
  <si>
    <t>Homeless (Aged 16+) Second Vaccine</t>
  </si>
  <si>
    <t>LD (Aged 16+)</t>
  </si>
  <si>
    <t>LD (Aged 16+) First Vaccine</t>
  </si>
  <si>
    <t>LD (Aged 16+) Second Vaccine</t>
  </si>
  <si>
    <t>Traveller Ethnicity (Aged 16+)</t>
  </si>
  <si>
    <t>Traveller Ethnicity (Aged 16+) First Vaccine</t>
  </si>
  <si>
    <t>Traveller Ethnicity (Aged 16+) Second Vaccine</t>
  </si>
  <si>
    <t>SMI</t>
  </si>
  <si>
    <t>SMI First Vaccine</t>
  </si>
  <si>
    <t>SMI Second Vaccine</t>
  </si>
  <si>
    <t>Row Labels</t>
  </si>
  <si>
    <t>Autism - Cohorts 01-10</t>
  </si>
  <si>
    <t>Autism - Cohorts 01-10 Vaccinated</t>
  </si>
  <si>
    <t>Sum of %A1</t>
  </si>
  <si>
    <t>Sum of Autism 2nd Vaccine</t>
  </si>
  <si>
    <t>Sum of %A2</t>
  </si>
  <si>
    <t>Sum of Homeless - Cohorts 01-10</t>
  </si>
  <si>
    <t>Sum of Homeless - Cohorts 01-10 Vaccinated</t>
  </si>
  <si>
    <t>Sum of %H1</t>
  </si>
  <si>
    <t>Sum of Homeless 2nd Vaccine</t>
  </si>
  <si>
    <t>Sum of %H2</t>
  </si>
  <si>
    <t>Sum of LD - Cohorts 01-10</t>
  </si>
  <si>
    <t>Sum of LD - Cohorts 01-10 Vaccinated</t>
  </si>
  <si>
    <t>Sum of %LD1</t>
  </si>
  <si>
    <t>Sum of LD 2nd Vaccine</t>
  </si>
  <si>
    <t>Sum of %LD2</t>
  </si>
  <si>
    <t>Sum of Traveller Ethnicity - Cohorts 01-10</t>
  </si>
  <si>
    <t>Sum of Traveller Ethnicity - Cohorts 01-10 Vaccinated</t>
  </si>
  <si>
    <t>Sum of %T1</t>
  </si>
  <si>
    <t>Sum of Traveller Ethnicity 2nd Vaccine</t>
  </si>
  <si>
    <t>Sum of %T2</t>
  </si>
  <si>
    <t>Sum of SMI eligible for a Covid vaccine aged 18+</t>
  </si>
  <si>
    <t>Sum of SMI Vaccinated</t>
  </si>
  <si>
    <t>Sum of %S1</t>
  </si>
  <si>
    <t>Sum of SMI 2nd Vaccine</t>
  </si>
  <si>
    <t>Sum of %S2</t>
  </si>
  <si>
    <t>Tower Hamlets</t>
  </si>
  <si>
    <t>Waltham Forest</t>
  </si>
  <si>
    <t>Grand Total</t>
  </si>
  <si>
    <t>Homeless Patients</t>
  </si>
  <si>
    <t>First Vaccination</t>
  </si>
  <si>
    <t>Fully Vaccintated</t>
  </si>
  <si>
    <t>Health E1</t>
  </si>
  <si>
    <t>Newham Transitional Team</t>
  </si>
  <si>
    <t>The Greenhouse</t>
  </si>
  <si>
    <t>Sum of Currently Registered Patients Aged 16+</t>
  </si>
  <si>
    <t>Sum of A1) All patients who have received any COVID-19 vaccination dose</t>
  </si>
  <si>
    <t>Sum of %vacc</t>
  </si>
  <si>
    <t>Sum of A2) All patients who have received a second COVID-19 vaccination dose</t>
  </si>
  <si>
    <t>Sum of %vacc2</t>
  </si>
  <si>
    <t>Practice</t>
  </si>
  <si>
    <t>Rel_D</t>
  </si>
  <si>
    <t>Currently Registered Patients Aged 16+</t>
  </si>
  <si>
    <t>A1) All patients who have received any COVID-19 vaccination dose</t>
  </si>
  <si>
    <t>A2) All patients who have received a second COVID-19 vaccination dose</t>
  </si>
  <si>
    <t>Locality</t>
  </si>
  <si>
    <t>Autism</t>
  </si>
  <si>
    <t>Autism - Cohorts 01-09</t>
  </si>
  <si>
    <t>Autism - Cohorts 01-09 Vaccinated</t>
  </si>
  <si>
    <t>Homeless</t>
  </si>
  <si>
    <t>Homeless - Cohorts 01-10</t>
  </si>
  <si>
    <t>Homeless - Cohorts 01-10 Vaccinated</t>
  </si>
  <si>
    <t>Learning Disabilities</t>
  </si>
  <si>
    <t>LD - Cohorts 01-10</t>
  </si>
  <si>
    <t>LD - Cohorts 01-10 Vaccinated</t>
  </si>
  <si>
    <t>Traveller Ethnicity</t>
  </si>
  <si>
    <t>Traveller Ethnicity - Cohorts 01-10</t>
  </si>
  <si>
    <t>Traveller Ethnicity - Cohorts 01-10 Vaccinated</t>
  </si>
  <si>
    <t>Autism 2nd Vaccine</t>
  </si>
  <si>
    <t>Homeless 2nd Vaccine</t>
  </si>
  <si>
    <t>LD 2nd Vaccine</t>
  </si>
  <si>
    <t>Traveller Ethnicity 2nd Vaccine</t>
  </si>
  <si>
    <t>SMI 2nd Vaccine</t>
  </si>
  <si>
    <t>SMI eligible for a Covid vaccine aged 18+</t>
  </si>
  <si>
    <t>SMI Vaccinated</t>
  </si>
  <si>
    <t>Autism Booster</t>
  </si>
  <si>
    <t>Homeless Booster</t>
  </si>
  <si>
    <t>LD Booster</t>
  </si>
  <si>
    <t>SMI Booster</t>
  </si>
  <si>
    <t>Traveller Ethinicity Booster</t>
  </si>
  <si>
    <t>Sum of Autism Booster</t>
  </si>
  <si>
    <t>Sum of %A3</t>
  </si>
  <si>
    <t>Autism (Aged 16+) Booster</t>
  </si>
  <si>
    <t>Sum of Homeless Booster</t>
  </si>
  <si>
    <t>Sum of LD Booster</t>
  </si>
  <si>
    <t>Sum of SMI Booster</t>
  </si>
  <si>
    <t>Sum of Traveller Ethinicity Booster</t>
  </si>
  <si>
    <t>Sum of %H3</t>
  </si>
  <si>
    <t>Sum of %LD3</t>
  </si>
  <si>
    <t>Sum of %T3</t>
  </si>
  <si>
    <t>Sum of %S3</t>
  </si>
  <si>
    <t>Homeless (Aged 16+) Booster</t>
  </si>
  <si>
    <t>LD (Aged 16+) Booster</t>
  </si>
  <si>
    <t>Traveller Ethnicity (Aged 16+) Booster</t>
  </si>
  <si>
    <t>A3) All patients who have received a Booster Covid19 vaccination</t>
  </si>
  <si>
    <t>Sum of A3) All patients who have received a Booster Covid19 vaccination</t>
  </si>
  <si>
    <t>Sum of %vacc3</t>
  </si>
  <si>
    <t>Booster</t>
  </si>
  <si>
    <t>City &amp; Hackney</t>
  </si>
  <si>
    <t>Newham</t>
  </si>
  <si>
    <t>Redbridge</t>
  </si>
  <si>
    <t>Barking and Dagenham</t>
  </si>
  <si>
    <t>Havering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</si>
</sst>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_-;\-* #,##0_-;_-* &quot;-&quot;??_-;_-@_-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27">
    <xf numFmtId="0" fontId="0" fillId="0" borderId="0" xfId="0"/>
    <xf numFmtId="0" fontId="0" fillId="0" borderId="0" xfId="0" applyAlignment="1">
      <alignment horizontal="left"/>
    </xf>
    <xf numFmtId="0" fontId="0" fillId="0" borderId="0" xfId="0" pivotButton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0" xfId="0" applyFont="1"/>
    <xf numFmtId="0" fontId="3" fillId="0" borderId="0" xfId="0" applyFont="1"/>
    <xf numFmtId="0" fontId="1" fillId="0" borderId="0" xfId="0" applyFont="1" applyAlignment="1">
      <alignment horizontal="center" vertical="center" wrapText="1"/>
    </xf>
    <xf numFmtId="14" fontId="0" fillId="0" borderId="0" xfId="0" applyNumberFormat="1" applyAlignment="1">
      <alignment horizontal="left" vertical="top"/>
    </xf>
    <xf numFmtId="0" fontId="0" fillId="0" borderId="1" xfId="0" applyBorder="1" applyAlignment="1">
      <alignment horizontal="left"/>
    </xf>
    <xf numFmtId="0" fontId="0" fillId="0" borderId="1" xfId="0" applyBorder="1"/>
    <xf numFmtId="9" fontId="0" fillId="0" borderId="1" xfId="0" applyNumberFormat="1" applyBorder="1"/>
    <xf numFmtId="0" fontId="1" fillId="0" borderId="1" xfId="0" applyFont="1" applyBorder="1" applyAlignment="1">
      <alignment horizontal="center" vertical="center" wrapText="1"/>
    </xf>
    <xf numFmtId="9" fontId="1" fillId="0" borderId="1" xfId="0" applyNumberFormat="1" applyFont="1" applyBorder="1" applyAlignment="1">
      <alignment horizontal="center" vertical="center"/>
    </xf>
    <xf numFmtId="9" fontId="0" fillId="0" borderId="1" xfId="1" applyFont="1" applyBorder="1"/>
    <xf numFmtId="0" fontId="0" fillId="2" borderId="1" xfId="0" applyFill="1" applyBorder="1"/>
    <xf numFmtId="0" fontId="1" fillId="0" borderId="1" xfId="0" applyFont="1" applyBorder="1" applyAlignment="1">
      <alignment horizontal="left"/>
    </xf>
    <xf numFmtId="0" fontId="1" fillId="0" borderId="1" xfId="0" applyFont="1" applyBorder="1"/>
    <xf numFmtId="9" fontId="1" fillId="0" borderId="1" xfId="0" applyNumberFormat="1" applyFont="1" applyBorder="1"/>
    <xf numFmtId="0" fontId="1" fillId="2" borderId="1" xfId="0" applyFont="1" applyFill="1" applyBorder="1"/>
    <xf numFmtId="9" fontId="1" fillId="0" borderId="1" xfId="1" applyFont="1" applyBorder="1"/>
    <xf numFmtId="0" fontId="0" fillId="0" borderId="0" xfId="0" pivotButton="1"/>
    <xf numFmtId="9" fontId="0" fillId="0" borderId="0" xfId="0" applyNumberFormat="1"/>
    <xf numFmtId="14" fontId="0" fillId="0" borderId="0" xfId="0" applyNumberFormat="1"/>
    <xf numFmtId="164" fontId="0" fillId="0" borderId="0" xfId="0" applyNumberFormat="1"/>
    <xf numFmtId="0" fontId="0" fillId="0" borderId="0" xfId="0" applyNumberFormat="1"/>
    <xf numFmtId="0" fontId="0" fillId="0" borderId="0" xfId="0" applyAlignment="1">
      <alignment horizontal="center" vertical="center"/>
    </xf>
    <xf numFmtId="22" fontId="0" fillId="0" borderId="0" xfId="0" applyNumberFormat="1"/>
  </cellXfs>
  <cellStyles count="2">
    <cellStyle name="Normal" xfId="0" builtinId="0"/>
    <cellStyle name="Percent" xfId="1" builtinId="5"/>
  </cellStyles>
  <dxfs count="43"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9" formatCode="dd/mm/yyyy"/>
    </dxf>
    <dxf>
      <numFmt numFmtId="0" formatCode="General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alignment horizontal="center"/>
    </dxf>
    <dxf>
      <alignment vertical="center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64" formatCode="_-* #,##0_-;\-* #,##0_-;_-* &quot;-&quot;??_-;_-@_-"/>
    </dxf>
    <dxf>
      <numFmt numFmtId="165" formatCode="_-* #,##0.0_-;\-* #,##0.0_-;_-* &quot;-&quot;??_-;_-@_-"/>
    </dxf>
    <dxf>
      <numFmt numFmtId="35" formatCode="_-* #,##0.00_-;\-* #,##0.00_-;_-* &quot;-&quot;??_-;_-@_-"/>
    </dxf>
    <dxf>
      <alignment vertical="center" readingOrder="0"/>
    </dxf>
    <dxf>
      <alignment vertical="center" readingOrder="0"/>
    </dxf>
    <dxf>
      <alignment horizontal="center" readingOrder="0"/>
    </dxf>
    <dxf>
      <alignment horizontal="center" readingOrder="0"/>
    </dxf>
    <dxf>
      <alignment wrapText="1" readingOrder="0"/>
    </dxf>
    <dxf>
      <alignment wrapText="1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onnections" Target="connections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5.xml"/><Relationship Id="rId1" Type="http://schemas.openxmlformats.org/officeDocument/2006/relationships/worksheet" Target="worksheets/sheet1.xml"/><Relationship Id="rId6" Type="http://schemas.openxmlformats.org/officeDocument/2006/relationships/pivotCacheDefinition" Target="pivotCache/pivotCacheDefinition2.xml"/><Relationship Id="rId11" Type="http://schemas.openxmlformats.org/officeDocument/2006/relationships/calcChain" Target="calcChain.xml"/><Relationship Id="rId5" Type="http://schemas.openxmlformats.org/officeDocument/2006/relationships/pivotCacheDefinition" Target="pivotCache/pivotCacheDefinition1.xml"/><Relationship Id="rId15" Type="http://schemas.openxmlformats.org/officeDocument/2006/relationships/customXml" Target="../customXml/item4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32</xdr:col>
      <xdr:colOff>600214</xdr:colOff>
      <xdr:row>0</xdr:row>
      <xdr:rowOff>191199</xdr:rowOff>
    </xdr:from>
    <xdr:to>
      <xdr:col>35</xdr:col>
      <xdr:colOff>207063</xdr:colOff>
      <xdr:row>3</xdr:row>
      <xdr:rowOff>146376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674152" y="191199"/>
          <a:ext cx="1273724" cy="62192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2465916</xdr:colOff>
      <xdr:row>0</xdr:row>
      <xdr:rowOff>37042</xdr:rowOff>
    </xdr:from>
    <xdr:to>
      <xdr:col>8</xdr:col>
      <xdr:colOff>379554</xdr:colOff>
      <xdr:row>3</xdr:row>
      <xdr:rowOff>57947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38527A6-9BAF-4363-92EA-45F83E4EE2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456833" y="37042"/>
          <a:ext cx="1310888" cy="645322"/>
        </a:xfrm>
        <a:prstGeom prst="rect">
          <a:avLst/>
        </a:prstGeom>
      </xdr:spPr>
    </xdr:pic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_rels/pivotCacheDefinition2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2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uthor" refreshedDate="44701.534293750003" createdVersion="7" refreshedVersion="7" minRefreshableVersion="3" recordCount="3" xr:uid="{00000000-000A-0000-FFFF-FFFF0A000000}">
  <cacheSource type="worksheet">
    <worksheetSource name="UP_Homeless_Practice_Data"/>
  </cacheSource>
  <cacheFields count="9">
    <cacheField name="Practice" numFmtId="0">
      <sharedItems count="3">
        <s v="Health E1"/>
        <s v="Newham Transitional Team"/>
        <s v="The Greenhouse"/>
      </sharedItems>
    </cacheField>
    <cacheField name="Rel_D" numFmtId="14">
      <sharedItems containsSemiMixedTypes="0" containsNonDate="0" containsDate="1" containsString="0" minDate="2022-05-20T00:00:00" maxDate="2022-05-21T00:00:00"/>
    </cacheField>
    <cacheField name="Currently Registered Patients Aged 16+" numFmtId="0">
      <sharedItems containsSemiMixedTypes="0" containsString="0" containsNumber="1" containsInteger="1" minValue="1097" maxValue="3645"/>
    </cacheField>
    <cacheField name="A1) All patients who have received any COVID-19 vaccination dose" numFmtId="0">
      <sharedItems containsSemiMixedTypes="0" containsString="0" containsNumber="1" containsInteger="1" minValue="573" maxValue="1963"/>
    </cacheField>
    <cacheField name="A2) All patients who have received a second COVID-19 vaccination dose" numFmtId="0">
      <sharedItems containsSemiMixedTypes="0" containsString="0" containsNumber="1" containsInteger="1" minValue="422" maxValue="1714"/>
    </cacheField>
    <cacheField name="A3) All patients who have received a Booster Covid19 vaccination" numFmtId="0">
      <sharedItems containsSemiMixedTypes="0" containsString="0" containsNumber="1" containsInteger="1" minValue="200" maxValue="961"/>
    </cacheField>
    <cacheField name="%vacc" numFmtId="0" formula="'A1) All patients who have received any COVID-19 vaccination dose'/'Currently Registered Patients Aged 16+'" databaseField="0"/>
    <cacheField name="%vacc2" numFmtId="0" formula="'A2) All patients who have received a second COVID-19 vaccination dose'/'Currently Registered Patients Aged 16+'" databaseField="0"/>
    <cacheField name="%vacc3" numFmtId="0" formula="'A3) All patients who have received a Booster Covid19 vaccination'/'Currently Registered Patients Aged 16+'" databaseField="0"/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2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uthor" refreshedDate="44701.534293750003" createdVersion="7" refreshedVersion="7" minRefreshableVersion="3" recordCount="7" xr:uid="{00000000-000A-0000-FFFF-FFFF0D000000}">
  <cacheSource type="worksheet">
    <worksheetSource name="UPdata"/>
  </cacheSource>
  <cacheFields count="46">
    <cacheField name="Locality" numFmtId="0">
      <sharedItems count="8">
        <s v="Newham"/>
        <s v="Tower Hamlets"/>
        <s v="Redbridge"/>
        <s v="Waltham Forest"/>
        <s v="City &amp; Hackney"/>
        <s v="Havering"/>
        <s v="Barking and Dagenham"/>
        <s v="Barking" u="1"/>
      </sharedItems>
    </cacheField>
    <cacheField name="Rel_D" numFmtId="0">
      <sharedItems containsSemiMixedTypes="0" containsString="0" containsNumber="1" containsInteger="1" minValue="44701" maxValue="44701"/>
    </cacheField>
    <cacheField name="Autism" numFmtId="0">
      <sharedItems containsSemiMixedTypes="0" containsString="0" containsNumber="1" containsInteger="1" minValue="1778" maxValue="3042"/>
    </cacheField>
    <cacheField name="Autism - Cohorts 01-09" numFmtId="0">
      <sharedItems containsSemiMixedTypes="0" containsString="0" containsNumber="1" containsInteger="1" minValue="794" maxValue="1304"/>
    </cacheField>
    <cacheField name="Autism - Cohorts 01-09 Vaccinated" numFmtId="0">
      <sharedItems containsSemiMixedTypes="0" containsString="0" containsNumber="1" containsInteger="1" minValue="547" maxValue="856"/>
    </cacheField>
    <cacheField name="Homeless" numFmtId="0">
      <sharedItems containsSemiMixedTypes="0" containsString="0" containsNumber="1" containsInteger="1" minValue="55" maxValue="366"/>
    </cacheField>
    <cacheField name="Homeless - Cohorts 01-10" numFmtId="0">
      <sharedItems containsSemiMixedTypes="0" containsString="0" containsNumber="1" containsInteger="1" minValue="54" maxValue="366"/>
    </cacheField>
    <cacheField name="Homeless - Cohorts 01-10 Vaccinated" numFmtId="0">
      <sharedItems containsSemiMixedTypes="0" containsString="0" containsNumber="1" containsInteger="1" minValue="24" maxValue="244"/>
    </cacheField>
    <cacheField name="Learning Disabilities" numFmtId="0">
      <sharedItems containsSemiMixedTypes="0" containsString="0" containsNumber="1" containsInteger="1" minValue="1051" maxValue="1826"/>
    </cacheField>
    <cacheField name="LD - Cohorts 01-10" numFmtId="0">
      <sharedItems containsSemiMixedTypes="0" containsString="0" containsNumber="1" containsInteger="1" minValue="920" maxValue="1508"/>
    </cacheField>
    <cacheField name="LD - Cohorts 01-10 Vaccinated" numFmtId="0">
      <sharedItems containsSemiMixedTypes="0" containsString="0" containsNumber="1" containsInteger="1" minValue="814" maxValue="1266"/>
    </cacheField>
    <cacheField name="Traveller Ethnicity" numFmtId="0">
      <sharedItems containsSemiMixedTypes="0" containsString="0" containsNumber="1" containsInteger="1" minValue="82" maxValue="1276"/>
    </cacheField>
    <cacheField name="Traveller Ethnicity - Cohorts 01-10" numFmtId="0">
      <sharedItems containsSemiMixedTypes="0" containsString="0" containsNumber="1" containsInteger="1" minValue="57" maxValue="1253"/>
    </cacheField>
    <cacheField name="Traveller Ethnicity - Cohorts 01-10 Vaccinated" numFmtId="0">
      <sharedItems containsSemiMixedTypes="0" containsString="0" containsNumber="1" containsInteger="1" minValue="37" maxValue="912"/>
    </cacheField>
    <cacheField name="Currently Registered Patients Aged 16+" numFmtId="0">
      <sharedItems containsSemiMixedTypes="0" containsString="0" containsNumber="1" containsInteger="1" minValue="173966" maxValue="361278"/>
    </cacheField>
    <cacheField name="A1) All patients who have received any COVID-19 vaccination dose" numFmtId="0">
      <sharedItems containsSemiMixedTypes="0" containsString="0" containsNumber="1" containsInteger="1" minValue="123760" maxValue="244874"/>
    </cacheField>
    <cacheField name="Autism 2nd Vaccine" numFmtId="0">
      <sharedItems containsSemiMixedTypes="0" containsString="0" containsNumber="1" containsInteger="1" minValue="500" maxValue="767"/>
    </cacheField>
    <cacheField name="Homeless 2nd Vaccine" numFmtId="0">
      <sharedItems containsSemiMixedTypes="0" containsString="0" containsNumber="1" containsInteger="1" minValue="21" maxValue="206"/>
    </cacheField>
    <cacheField name="LD 2nd Vaccine" numFmtId="0">
      <sharedItems containsSemiMixedTypes="0" containsString="0" containsNumber="1" containsInteger="1" minValue="770" maxValue="1186"/>
    </cacheField>
    <cacheField name="Traveller Ethnicity 2nd Vaccine" numFmtId="0">
      <sharedItems containsSemiMixedTypes="0" containsString="0" containsNumber="1" containsInteger="1" minValue="32" maxValue="844"/>
    </cacheField>
    <cacheField name="A2) All patients who have received a second COVID-19 vaccination dose" numFmtId="0">
      <sharedItems containsSemiMixedTypes="0" containsString="0" containsNumber="1" containsInteger="1" minValue="112186" maxValue="221954"/>
    </cacheField>
    <cacheField name="SMI 2nd Vaccine" numFmtId="0">
      <sharedItems containsSemiMixedTypes="0" containsString="0" containsNumber="1" containsInteger="1" minValue="1421" maxValue="3408"/>
    </cacheField>
    <cacheField name="SMI eligible for a Covid vaccine aged 18+" numFmtId="0">
      <sharedItems containsSemiMixedTypes="0" containsString="0" containsNumber="1" containsInteger="1" minValue="1905" maxValue="4795"/>
    </cacheField>
    <cacheField name="SMI Vaccinated" numFmtId="0">
      <sharedItems containsSemiMixedTypes="0" containsString="0" containsNumber="1" containsInteger="1" minValue="1523" maxValue="3686"/>
    </cacheField>
    <cacheField name="Autism Booster" numFmtId="0">
      <sharedItems containsSemiMixedTypes="0" containsString="0" containsNumber="1" containsInteger="1" minValue="306" maxValue="525"/>
    </cacheField>
    <cacheField name="Homeless Booster" numFmtId="0">
      <sharedItems containsSemiMixedTypes="0" containsString="0" containsNumber="1" containsInteger="1" minValue="13" maxValue="104"/>
    </cacheField>
    <cacheField name="LD Booster" numFmtId="0">
      <sharedItems containsSemiMixedTypes="0" containsString="0" containsNumber="1" containsInteger="1" minValue="595" maxValue="947"/>
    </cacheField>
    <cacheField name="SMI Booster" numFmtId="0">
      <sharedItems containsSemiMixedTypes="0" containsString="0" containsNumber="1" containsInteger="1" minValue="987" maxValue="2266"/>
    </cacheField>
    <cacheField name="Traveller Ethinicity Booster" numFmtId="0">
      <sharedItems containsSemiMixedTypes="0" containsString="0" containsNumber="1" containsInteger="1" minValue="20" maxValue="218"/>
    </cacheField>
    <cacheField name="%vacc" numFmtId="0" formula="'A1) All patients who have received any COVID-19 vaccination dose'/'Currently Registered Patients Aged 16+'" databaseField="0"/>
    <cacheField name="%vacc2" numFmtId="0" formula="'A2) All patients who have received a second COVID-19 vaccination dose'/'Currently Registered Patients Aged 16+'" databaseField="0"/>
    <cacheField name="%A1" numFmtId="0" formula="'Autism - Cohorts 01-09 Vaccinated'/'Autism - Cohorts 01-09'" databaseField="0"/>
    <cacheField name="%A2" numFmtId="0" formula="'Autism 2nd Vaccine'/'Autism - Cohorts 01-09'" databaseField="0"/>
    <cacheField name="%H1" numFmtId="0" formula="'Homeless - Cohorts 01-10 Vaccinated'/'Homeless - Cohorts 01-10'" databaseField="0"/>
    <cacheField name="%H2" numFmtId="0" formula="'Homeless 2nd Vaccine'/'Homeless - Cohorts 01-10'" databaseField="0"/>
    <cacheField name="%LD1" numFmtId="0" formula="'LD - Cohorts 01-10 Vaccinated'/'LD - Cohorts 01-10'" databaseField="0"/>
    <cacheField name="%LD2" numFmtId="0" formula="'LD 2nd Vaccine'/'LD - Cohorts 01-10'" databaseField="0"/>
    <cacheField name="%T1" numFmtId="0" formula="'Traveller Ethnicity - Cohorts 01-10 Vaccinated'/'Traveller Ethnicity - Cohorts 01-10'" databaseField="0"/>
    <cacheField name="%T2" numFmtId="0" formula="'Traveller Ethnicity 2nd Vaccine'/'Traveller Ethnicity - Cohorts 01-10'" databaseField="0"/>
    <cacheField name="%S1" numFmtId="0" formula="'SMI Vaccinated'/'SMI eligible for a Covid vaccine aged 18+'" databaseField="0"/>
    <cacheField name="%S2" numFmtId="0" formula="'SMI 2nd Vaccine'/'SMI eligible for a Covid vaccine aged 18+'" databaseField="0"/>
    <cacheField name="%A3" numFmtId="0" formula="'Autism Booster'/'Autism - Cohorts 01-09'" databaseField="0"/>
    <cacheField name="%H3" numFmtId="0" formula="'Homeless Booster'/'Homeless - Cohorts 01-10'" databaseField="0"/>
    <cacheField name="%LD3" numFmtId="0" formula="'LD Booster'/'LD - Cohorts 01-10'" databaseField="0"/>
    <cacheField name="%T3" numFmtId="0" formula="'Traveller Ethinicity Booster'/'Traveller Ethnicity - Cohorts 01-10'" databaseField="0"/>
    <cacheField name="%S3" numFmtId="0" formula="'SMI Booster'/'SMI eligible for a Covid vaccine aged 18+'" databaseField="0"/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3">
  <r>
    <x v="0"/>
    <d v="2022-05-20T00:00:00"/>
    <n v="1097"/>
    <n v="573"/>
    <n v="422"/>
    <n v="200"/>
  </r>
  <r>
    <x v="1"/>
    <d v="2022-05-20T00:00:00"/>
    <n v="3645"/>
    <n v="1963"/>
    <n v="1714"/>
    <n v="961"/>
  </r>
  <r>
    <x v="2"/>
    <d v="2022-05-20T00:00:00"/>
    <n v="1280"/>
    <n v="626"/>
    <n v="480"/>
    <n v="237"/>
  </r>
</pivotCacheRecords>
</file>

<file path=xl/pivotCache/pivotCacheRecords2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7">
  <r>
    <x v="0"/>
    <n v="44701"/>
    <n v="3042"/>
    <n v="1200"/>
    <n v="856"/>
    <n v="308"/>
    <n v="307"/>
    <n v="170"/>
    <n v="1826"/>
    <n v="1508"/>
    <n v="1266"/>
    <n v="207"/>
    <n v="195"/>
    <n v="152"/>
    <n v="361278"/>
    <n v="244874"/>
    <n v="767"/>
    <n v="136"/>
    <n v="1186"/>
    <n v="144"/>
    <n v="221954"/>
    <n v="3082"/>
    <n v="4513"/>
    <n v="3307"/>
    <n v="523"/>
    <n v="79"/>
    <n v="947"/>
    <n v="2133"/>
    <n v="96"/>
  </r>
  <r>
    <x v="1"/>
    <n v="44701"/>
    <n v="2364"/>
    <n v="1113"/>
    <n v="834"/>
    <n v="366"/>
    <n v="366"/>
    <n v="244"/>
    <n v="1577"/>
    <n v="1388"/>
    <n v="1157"/>
    <n v="494"/>
    <n v="476"/>
    <n v="315"/>
    <n v="316149"/>
    <n v="225794"/>
    <n v="765"/>
    <n v="206"/>
    <n v="1091"/>
    <n v="300"/>
    <n v="205870"/>
    <n v="3408"/>
    <n v="4795"/>
    <n v="3686"/>
    <n v="466"/>
    <n v="104"/>
    <n v="736"/>
    <n v="2266"/>
    <n v="218"/>
  </r>
  <r>
    <x v="2"/>
    <n v="44701"/>
    <n v="2045"/>
    <n v="1159"/>
    <n v="822"/>
    <n v="58"/>
    <n v="84"/>
    <n v="29"/>
    <n v="1552"/>
    <n v="1399"/>
    <n v="1208"/>
    <n v="1276"/>
    <n v="1253"/>
    <n v="912"/>
    <n v="240047"/>
    <n v="186972"/>
    <n v="761"/>
    <n v="21"/>
    <n v="1162"/>
    <n v="844"/>
    <n v="173222"/>
    <n v="2256"/>
    <n v="3006"/>
    <n v="2383"/>
    <n v="497"/>
    <n v="13"/>
    <n v="832"/>
    <n v="1450"/>
    <n v="67"/>
  </r>
  <r>
    <x v="3"/>
    <n v="44701"/>
    <n v="2316"/>
    <n v="1304"/>
    <n v="773"/>
    <n v="138"/>
    <n v="138"/>
    <n v="68"/>
    <n v="1445"/>
    <n v="1273"/>
    <n v="1025"/>
    <n v="102"/>
    <n v="98"/>
    <n v="78"/>
    <n v="217964"/>
    <n v="152294"/>
    <n v="697"/>
    <n v="60"/>
    <n v="982"/>
    <n v="77"/>
    <n v="141866"/>
    <n v="2463"/>
    <n v="3643"/>
    <n v="2652"/>
    <n v="397"/>
    <n v="32"/>
    <n v="634"/>
    <n v="1453"/>
    <n v="51"/>
  </r>
  <r>
    <x v="4"/>
    <n v="44701"/>
    <n v="2522"/>
    <n v="1270"/>
    <n v="837"/>
    <n v="305"/>
    <n v="304"/>
    <n v="168"/>
    <n v="1427"/>
    <n v="1283"/>
    <n v="973"/>
    <n v="385"/>
    <n v="336"/>
    <n v="196"/>
    <n v="275757"/>
    <n v="188989"/>
    <n v="755"/>
    <n v="135"/>
    <n v="907"/>
    <n v="187"/>
    <n v="175302"/>
    <n v="3012"/>
    <n v="4620"/>
    <n v="3233"/>
    <n v="504"/>
    <n v="75"/>
    <n v="650"/>
    <n v="2162"/>
    <n v="140"/>
  </r>
  <r>
    <x v="5"/>
    <n v="44701"/>
    <n v="2004"/>
    <n v="1056"/>
    <n v="810"/>
    <n v="55"/>
    <n v="54"/>
    <n v="24"/>
    <n v="1236"/>
    <n v="1101"/>
    <n v="1000"/>
    <n v="176"/>
    <n v="135"/>
    <n v="86"/>
    <n v="227892"/>
    <n v="190854"/>
    <n v="756"/>
    <n v="21"/>
    <n v="966"/>
    <n v="81"/>
    <n v="180156"/>
    <n v="1449"/>
    <n v="1905"/>
    <n v="1545"/>
    <n v="525"/>
    <n v="16"/>
    <n v="823"/>
    <n v="1171"/>
    <n v="57"/>
  </r>
  <r>
    <x v="6"/>
    <n v="44701"/>
    <n v="1778"/>
    <n v="794"/>
    <n v="547"/>
    <n v="72"/>
    <n v="74"/>
    <n v="45"/>
    <n v="1051"/>
    <n v="920"/>
    <n v="814"/>
    <n v="82"/>
    <n v="57"/>
    <n v="37"/>
    <n v="173966"/>
    <n v="123760"/>
    <n v="500"/>
    <n v="38"/>
    <n v="770"/>
    <n v="32"/>
    <n v="112186"/>
    <n v="1421"/>
    <n v="1970"/>
    <n v="1523"/>
    <n v="306"/>
    <n v="19"/>
    <n v="595"/>
    <n v="987"/>
    <n v="2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0000000}" name="PivotTable1" cacheId="1" applyNumberFormats="0" applyBorderFormats="0" applyFontFormats="0" applyPatternFormats="0" applyAlignmentFormats="0" applyWidthHeightFormats="1" dataCaption="Values" errorCaption="0" showError="1" missingCaption="0" updatedVersion="7" minRefreshableVersion="3" itemPrintTitles="1" createdVersion="6" indent="0" outline="1" outlineData="1" multipleFieldFilters="0">
  <location ref="A7:AJ15" firstHeaderRow="0" firstDataRow="1" firstDataCol="1"/>
  <pivotFields count="46">
    <pivotField axis="axisRow" showAll="0">
      <items count="9">
        <item sd="0" m="1" x="7"/>
        <item sd="0" x="4"/>
        <item sd="0" x="5"/>
        <item sd="0" x="0"/>
        <item sd="0" x="2"/>
        <item sd="0" x="1"/>
        <item sd="0" x="3"/>
        <item sd="0" x="6"/>
        <item t="default" sd="0"/>
      </items>
    </pivotField>
    <pivotField numFmtId="22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showAll="0"/>
    <pivotField dataField="1" showAll="0"/>
    <pivotField dataField="1" showAll="0"/>
    <pivotField dataField="1" showAll="0"/>
    <pivotField dataField="1" showAll="0"/>
    <pivotField showAll="0" defaultSubtotal="0"/>
    <pivotField dataField="1" showAll="0" defaultSubtotal="0"/>
    <pivotField dataField="1" showAll="0" defaultSubtotal="0"/>
    <pivotField dataField="1" showAll="0" defaultSubtotal="0"/>
    <pivotField dataField="1" showAll="0"/>
    <pivotField dataField="1" showAll="0"/>
    <pivotField dataField="1" showAll="0"/>
    <pivotField dataField="1" showAll="0"/>
    <pivotField dataField="1" showAll="0"/>
    <pivotField dragToRow="0" dragToCol="0" dragToPage="0" showAll="0" defaultSubtotal="0"/>
    <pivotField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</pivotFields>
  <rowFields count="1">
    <field x="0"/>
  </rowFields>
  <rowItems count="8">
    <i>
      <x v="1"/>
    </i>
    <i>
      <x v="2"/>
    </i>
    <i>
      <x v="3"/>
    </i>
    <i>
      <x v="4"/>
    </i>
    <i>
      <x v="5"/>
    </i>
    <i>
      <x v="6"/>
    </i>
    <i>
      <x v="7"/>
    </i>
    <i t="grand">
      <x/>
    </i>
  </rowItems>
  <colFields count="1">
    <field x="-2"/>
  </colFields>
  <colItems count="35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  <i i="15">
      <x v="15"/>
    </i>
    <i i="16">
      <x v="16"/>
    </i>
    <i i="17">
      <x v="17"/>
    </i>
    <i i="18">
      <x v="18"/>
    </i>
    <i i="19">
      <x v="19"/>
    </i>
    <i i="20">
      <x v="20"/>
    </i>
    <i i="21">
      <x v="21"/>
    </i>
    <i i="22">
      <x v="22"/>
    </i>
    <i i="23">
      <x v="23"/>
    </i>
    <i i="24">
      <x v="24"/>
    </i>
    <i i="25">
      <x v="25"/>
    </i>
    <i i="26">
      <x v="26"/>
    </i>
    <i i="27">
      <x v="27"/>
    </i>
    <i i="28">
      <x v="28"/>
    </i>
    <i i="29">
      <x v="29"/>
    </i>
    <i i="30">
      <x v="30"/>
    </i>
    <i i="31">
      <x v="31"/>
    </i>
    <i i="32">
      <x v="32"/>
    </i>
    <i i="33">
      <x v="33"/>
    </i>
    <i i="34">
      <x v="34"/>
    </i>
  </colItems>
  <dataFields count="35">
    <dataField name="Autism - Cohorts 01-10" fld="3" baseField="0" baseItem="0"/>
    <dataField name="Autism - Cohorts 01-10 Vaccinated" fld="4" baseField="0" baseItem="0"/>
    <dataField name="Sum of %A1" fld="31" baseField="0" baseItem="0" numFmtId="9"/>
    <dataField name="Sum of Autism 2nd Vaccine" fld="16" baseField="0" baseItem="0"/>
    <dataField name="Sum of %A2" fld="32" baseField="0" baseItem="0" numFmtId="9"/>
    <dataField name="Sum of Autism Booster" fld="24" baseField="0" baseItem="0"/>
    <dataField name="Sum of %A3" fld="41" baseField="0" baseItem="6" numFmtId="9"/>
    <dataField name="Sum of Homeless - Cohorts 01-10" fld="6" baseField="0" baseItem="0"/>
    <dataField name="Sum of Homeless - Cohorts 01-10 Vaccinated" fld="7" baseField="0" baseItem="0"/>
    <dataField name="Sum of %H1" fld="33" baseField="0" baseItem="0" numFmtId="9"/>
    <dataField name="Sum of Homeless 2nd Vaccine" fld="17" baseField="0" baseItem="0"/>
    <dataField name="Sum of %H2" fld="34" baseField="0" baseItem="0" numFmtId="9"/>
    <dataField name="Sum of Homeless Booster" fld="25" baseField="0" baseItem="0"/>
    <dataField name="Sum of %H3" fld="42" baseField="0" baseItem="5" numFmtId="9"/>
    <dataField name="Sum of LD - Cohorts 01-10" fld="9" baseField="0" baseItem="0"/>
    <dataField name="Sum of LD - Cohorts 01-10 Vaccinated" fld="10" baseField="0" baseItem="0"/>
    <dataField name="Sum of %LD1" fld="35" baseField="0" baseItem="0" numFmtId="9"/>
    <dataField name="Sum of LD 2nd Vaccine" fld="18" baseField="0" baseItem="0"/>
    <dataField name="Sum of %LD2" fld="36" baseField="0" baseItem="0" numFmtId="9"/>
    <dataField name="Sum of LD Booster" fld="26" baseField="0" baseItem="0"/>
    <dataField name="Sum of %LD3" fld="43" baseField="0" baseItem="5" numFmtId="9"/>
    <dataField name="Sum of Traveller Ethnicity - Cohorts 01-10" fld="12" baseField="0" baseItem="0"/>
    <dataField name="Sum of Traveller Ethnicity - Cohorts 01-10 Vaccinated" fld="13" baseField="0" baseItem="0"/>
    <dataField name="Sum of %T1" fld="37" baseField="0" baseItem="0" numFmtId="9"/>
    <dataField name="Sum of Traveller Ethnicity 2nd Vaccine" fld="19" baseField="0" baseItem="0"/>
    <dataField name="Sum of %T2" fld="38" baseField="0" baseItem="0" numFmtId="9"/>
    <dataField name="Sum of Traveller Ethinicity Booster" fld="28" baseField="0" baseItem="0"/>
    <dataField name="Sum of %T3" fld="44" baseField="0" baseItem="5" numFmtId="9"/>
    <dataField name="Sum of SMI eligible for a Covid vaccine aged 18+" fld="22" baseField="0" baseItem="3"/>
    <dataField name="Sum of SMI Vaccinated" fld="23" baseField="0" baseItem="3"/>
    <dataField name="Sum of %S1" fld="39" baseField="0" baseItem="0" numFmtId="9"/>
    <dataField name="Sum of SMI 2nd Vaccine" fld="21" baseField="0" baseItem="3"/>
    <dataField name="Sum of %S2" fld="40" baseField="0" baseItem="0" numFmtId="9"/>
    <dataField name="Sum of SMI Booster" fld="27" baseField="0" baseItem="0"/>
    <dataField name="Sum of %S3" fld="45" baseField="0" baseItem="5" numFmtId="9"/>
  </dataFields>
  <formats count="29">
    <format dxfId="42">
      <pivotArea field="0" type="button" dataOnly="0" labelOnly="1" outline="0" axis="axisRow" fieldPosition="0"/>
    </format>
    <format dxfId="41">
      <pivotArea dataOnly="0" labelOnly="1" outline="0" fieldPosition="0">
        <references count="1">
          <reference field="4294967294" count="12">
            <x v="0"/>
            <x v="1"/>
            <x v="3"/>
            <x v="7"/>
            <x v="8"/>
            <x v="10"/>
            <x v="14"/>
            <x v="15"/>
            <x v="17"/>
            <x v="21"/>
            <x v="22"/>
            <x v="24"/>
          </reference>
        </references>
      </pivotArea>
    </format>
    <format dxfId="40">
      <pivotArea field="0" type="button" dataOnly="0" labelOnly="1" outline="0" axis="axisRow" fieldPosition="0"/>
    </format>
    <format dxfId="39">
      <pivotArea dataOnly="0" labelOnly="1" outline="0" fieldPosition="0">
        <references count="1">
          <reference field="4294967294" count="12">
            <x v="0"/>
            <x v="1"/>
            <x v="3"/>
            <x v="7"/>
            <x v="8"/>
            <x v="10"/>
            <x v="14"/>
            <x v="15"/>
            <x v="17"/>
            <x v="21"/>
            <x v="22"/>
            <x v="24"/>
          </reference>
        </references>
      </pivotArea>
    </format>
    <format dxfId="38">
      <pivotArea field="0" type="button" dataOnly="0" labelOnly="1" outline="0" axis="axisRow" fieldPosition="0"/>
    </format>
    <format dxfId="37">
      <pivotArea dataOnly="0" labelOnly="1" outline="0" fieldPosition="0">
        <references count="1">
          <reference field="4294967294" count="12">
            <x v="0"/>
            <x v="1"/>
            <x v="3"/>
            <x v="7"/>
            <x v="8"/>
            <x v="10"/>
            <x v="14"/>
            <x v="15"/>
            <x v="17"/>
            <x v="21"/>
            <x v="22"/>
            <x v="24"/>
          </reference>
        </references>
      </pivotArea>
    </format>
    <format dxfId="36">
      <pivotArea outline="0" collapsedLevelsAreSubtotals="1" fieldPosition="0"/>
    </format>
    <format dxfId="35">
      <pivotArea outline="0" collapsedLevelsAreSubtotals="1" fieldPosition="0"/>
    </format>
    <format dxfId="34">
      <pivotArea outline="0" collapsedLevelsAreSubtotals="1" fieldPosition="0"/>
    </format>
    <format dxfId="33">
      <pivotArea outline="0" collapsedLevelsAreSubtotals="1" fieldPosition="0">
        <references count="1">
          <reference field="4294967294" count="1" selected="0">
            <x v="32"/>
          </reference>
        </references>
      </pivotArea>
    </format>
    <format dxfId="32">
      <pivotArea collapsedLevelsAreSubtotals="1" fieldPosition="0">
        <references count="2">
          <reference field="4294967294" count="1" selected="0">
            <x v="30"/>
          </reference>
          <reference field="0" count="1">
            <x v="0"/>
          </reference>
        </references>
      </pivotArea>
    </format>
    <format dxfId="31">
      <pivotArea collapsedLevelsAreSubtotals="1" fieldPosition="0">
        <references count="2">
          <reference field="4294967294" count="1" selected="0">
            <x v="25"/>
          </reference>
          <reference field="0" count="0"/>
        </references>
      </pivotArea>
    </format>
    <format dxfId="30">
      <pivotArea outline="0" collapsedLevelsAreSubtotals="1" fieldPosition="0">
        <references count="1">
          <reference field="4294967294" count="1" selected="0">
            <x v="2"/>
          </reference>
        </references>
      </pivotArea>
    </format>
    <format dxfId="29">
      <pivotArea outline="0" collapsedLevelsAreSubtotals="1" fieldPosition="0">
        <references count="1">
          <reference field="4294967294" count="1" selected="0">
            <x v="4"/>
          </reference>
        </references>
      </pivotArea>
    </format>
    <format dxfId="28">
      <pivotArea outline="0" collapsedLevelsAreSubtotals="1" fieldPosition="0">
        <references count="1">
          <reference field="4294967294" count="1" selected="0">
            <x v="9"/>
          </reference>
        </references>
      </pivotArea>
    </format>
    <format dxfId="27">
      <pivotArea outline="0" collapsedLevelsAreSubtotals="1" fieldPosition="0">
        <references count="1">
          <reference field="4294967294" count="1" selected="0">
            <x v="11"/>
          </reference>
        </references>
      </pivotArea>
    </format>
    <format dxfId="26">
      <pivotArea outline="0" collapsedLevelsAreSubtotals="1" fieldPosition="0">
        <references count="1">
          <reference field="4294967294" count="1" selected="0">
            <x v="16"/>
          </reference>
        </references>
      </pivotArea>
    </format>
    <format dxfId="25">
      <pivotArea outline="0" collapsedLevelsAreSubtotals="1" fieldPosition="0">
        <references count="1">
          <reference field="4294967294" count="1" selected="0">
            <x v="18"/>
          </reference>
        </references>
      </pivotArea>
    </format>
    <format dxfId="24">
      <pivotArea outline="0" collapsedLevelsAreSubtotals="1" fieldPosition="0">
        <references count="1">
          <reference field="4294967294" count="1" selected="0">
            <x v="23"/>
          </reference>
        </references>
      </pivotArea>
    </format>
    <format dxfId="23">
      <pivotArea outline="0" collapsedLevelsAreSubtotals="1" fieldPosition="0">
        <references count="1">
          <reference field="4294967294" count="1" selected="0">
            <x v="25"/>
          </reference>
        </references>
      </pivotArea>
    </format>
    <format dxfId="22">
      <pivotArea outline="0" collapsedLevelsAreSubtotals="1" fieldPosition="0">
        <references count="1">
          <reference field="4294967294" count="1" selected="0">
            <x v="30"/>
          </reference>
        </references>
      </pivotArea>
    </format>
    <format dxfId="21">
      <pivotArea outline="0" collapsedLevelsAreSubtotals="1" fieldPosition="0">
        <references count="1">
          <reference field="4294967294" count="1" selected="0">
            <x v="32"/>
          </reference>
        </references>
      </pivotArea>
    </format>
    <format dxfId="20">
      <pivotArea outline="0" fieldPosition="0">
        <references count="1">
          <reference field="4294967294" count="1">
            <x v="6"/>
          </reference>
        </references>
      </pivotArea>
    </format>
    <format dxfId="19">
      <pivotArea dataOnly="0" labelOnly="1" outline="0" fieldPosition="0">
        <references count="1">
          <reference field="4294967294" count="3">
            <x v="4"/>
            <x v="5"/>
            <x v="6"/>
          </reference>
        </references>
      </pivotArea>
    </format>
    <format dxfId="18">
      <pivotArea dataOnly="0" labelOnly="1" outline="0" fieldPosition="0">
        <references count="1">
          <reference field="4294967294" count="3">
            <x v="4"/>
            <x v="5"/>
            <x v="6"/>
          </reference>
        </references>
      </pivotArea>
    </format>
    <format dxfId="17">
      <pivotArea outline="0" fieldPosition="0">
        <references count="1">
          <reference field="4294967294" count="1">
            <x v="13"/>
          </reference>
        </references>
      </pivotArea>
    </format>
    <format dxfId="16">
      <pivotArea outline="0" fieldPosition="0">
        <references count="1">
          <reference field="4294967294" count="1">
            <x v="20"/>
          </reference>
        </references>
      </pivotArea>
    </format>
    <format dxfId="15">
      <pivotArea outline="0" fieldPosition="0">
        <references count="1">
          <reference field="4294967294" count="1">
            <x v="27"/>
          </reference>
        </references>
      </pivotArea>
    </format>
    <format dxfId="14">
      <pivotArea outline="0" fieldPosition="0">
        <references count="1">
          <reference field="4294967294" count="1">
            <x v="34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200-000000000000}" name="PivotTable1" cacheId="0" applyNumberFormats="0" applyBorderFormats="0" applyFontFormats="0" applyPatternFormats="0" applyAlignmentFormats="0" applyWidthHeightFormats="1" dataCaption="Values" updatedVersion="7" minRefreshableVersion="3" itemPrintTitles="1" createdVersion="6" indent="0" outline="1" outlineData="1" multipleFieldFilters="0">
  <location ref="A14:H18" firstHeaderRow="0" firstDataRow="1" firstDataCol="1"/>
  <pivotFields count="9">
    <pivotField axis="axisRow" showAll="0" defaultSubtotal="0">
      <items count="3">
        <item x="0"/>
        <item x="1"/>
        <item x="2"/>
      </items>
    </pivotField>
    <pivotField numFmtId="22" showAll="0"/>
    <pivotField dataField="1" showAll="0"/>
    <pivotField dataField="1" showAll="0"/>
    <pivotField dataField="1" showAll="0"/>
    <pivotField dataField="1" showAl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</pivotFields>
  <rowFields count="1">
    <field x="0"/>
  </rowFields>
  <rowItems count="4">
    <i>
      <x/>
    </i>
    <i>
      <x v="1"/>
    </i>
    <i>
      <x v="2"/>
    </i>
    <i t="grand">
      <x/>
    </i>
  </rowItems>
  <colFields count="1">
    <field x="-2"/>
  </colFields>
  <colItems count="7">
    <i>
      <x/>
    </i>
    <i i="1">
      <x v="1"/>
    </i>
    <i i="2">
      <x v="2"/>
    </i>
    <i i="3">
      <x v="3"/>
    </i>
    <i i="4">
      <x v="4"/>
    </i>
    <i i="5">
      <x v="5"/>
    </i>
    <i i="6">
      <x v="6"/>
    </i>
  </colItems>
  <dataFields count="7">
    <dataField name="Sum of Currently Registered Patients Aged 16+" fld="2" baseField="2" baseItem="0"/>
    <dataField name="Sum of A1) All patients who have received any COVID-19 vaccination dose" fld="3" baseField="2" baseItem="0"/>
    <dataField name="Sum of %vacc" fld="6" baseField="0" baseItem="0" numFmtId="9"/>
    <dataField name="Sum of A2) All patients who have received a second COVID-19 vaccination dose" fld="4" baseField="2" baseItem="0"/>
    <dataField name="Sum of %vacc2" fld="7" baseField="0" baseItem="0" numFmtId="9"/>
    <dataField name="Sum of A3) All patients who have received a Booster Covid19 vaccination" fld="5" baseField="0" baseItem="0"/>
    <dataField name="Sum of %vacc3" fld="8" baseField="0" baseItem="1" numFmtId="9"/>
  </dataFields>
  <formats count="5">
    <format dxfId="11">
      <pivotArea outline="0" collapsedLevelsAreSubtotals="1" fieldPosition="0">
        <references count="1">
          <reference field="4294967294" count="1" selected="0">
            <x v="2"/>
          </reference>
        </references>
      </pivotArea>
    </format>
    <format dxfId="10">
      <pivotArea dataOnly="0" labelOnly="1" outline="0" fieldPosition="0">
        <references count="1">
          <reference field="4294967294" count="1">
            <x v="2"/>
          </reference>
        </references>
      </pivotArea>
    </format>
    <format dxfId="9">
      <pivotArea outline="0" collapsedLevelsAreSubtotals="1" fieldPosition="0">
        <references count="1">
          <reference field="4294967294" count="1" selected="0">
            <x v="4"/>
          </reference>
        </references>
      </pivotArea>
    </format>
    <format dxfId="8">
      <pivotArea dataOnly="0" labelOnly="1" outline="0" fieldPosition="0">
        <references count="1">
          <reference field="4294967294" count="1">
            <x v="4"/>
          </reference>
        </references>
      </pivotArea>
    </format>
    <format dxfId="7">
      <pivotArea outline="0" fieldPosition="0">
        <references count="1">
          <reference field="4294967294" count="1">
            <x v="6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1" xr16:uid="{00000000-0016-0000-0100-000000000000}" autoFormatId="16" applyNumberFormats="0" applyBorderFormats="0" applyFontFormats="0" applyPatternFormats="0" applyAlignmentFormats="0" applyWidthHeightFormats="0">
  <queryTableRefresh nextId="7">
    <queryTableFields count="6">
      <queryTableField id="1" name="Practice" tableColumnId="1"/>
      <queryTableField id="2" name="Rel_D" tableColumnId="2"/>
      <queryTableField id="3" name="Currently Registered Patients Aged 16+" tableColumnId="3"/>
      <queryTableField id="4" name="A1) All patients who have received any COVID-19 vaccination dose" tableColumnId="4"/>
      <queryTableField id="5" name="A2) All patients who have received a second COVID-19 vaccination dose" tableColumnId="5"/>
      <queryTableField id="6" name="A3) All patients who have received a Booster Covid19 vaccination" tableColumnId="6"/>
    </queryTableFields>
  </queryTableRefresh>
</queryTable>
</file>

<file path=xl/queryTables/queryTable2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2" xr16:uid="{00000000-0016-0000-0300-000001000000}" autoFormatId="0" applyNumberFormats="0" applyBorderFormats="0" applyFontFormats="1" applyPatternFormats="1" applyAlignmentFormats="0" applyWidthHeightFormats="0">
  <queryTableRefresh preserveSortFilterLayout="0" nextId="30">
    <queryTableFields count="29">
      <queryTableField id="1" name="Locality" tableColumnId="30"/>
      <queryTableField id="2" name="Rel_D" tableColumnId="31"/>
      <queryTableField id="3" name="Autism" tableColumnId="32"/>
      <queryTableField id="4" name="Autism - Cohorts 01-09" tableColumnId="33"/>
      <queryTableField id="5" name="Autism - Cohorts 01-09 Vaccinated" tableColumnId="34"/>
      <queryTableField id="6" name="Homeless" tableColumnId="35"/>
      <queryTableField id="7" name="Homeless - Cohorts 01-10" tableColumnId="36"/>
      <queryTableField id="8" name="Homeless - Cohorts 01-10 Vaccinated" tableColumnId="37"/>
      <queryTableField id="9" name="Learning Disabilities" tableColumnId="38"/>
      <queryTableField id="10" name="LD - Cohorts 01-10" tableColumnId="39"/>
      <queryTableField id="11" name="LD - Cohorts 01-10 Vaccinated" tableColumnId="40"/>
      <queryTableField id="12" name="Traveller Ethnicity" tableColumnId="41"/>
      <queryTableField id="13" name="Traveller Ethnicity - Cohorts 01-10" tableColumnId="42"/>
      <queryTableField id="14" name="Traveller Ethnicity - Cohorts 01-10 Vaccinated" tableColumnId="43"/>
      <queryTableField id="15" name="Currently Registered Patients Aged 16+" tableColumnId="44"/>
      <queryTableField id="16" name="A1) All patients who have received any COVID-19 vaccination dose" tableColumnId="45"/>
      <queryTableField id="17" name="Autism 2nd Vaccine" tableColumnId="46"/>
      <queryTableField id="18" name="Homeless 2nd Vaccine" tableColumnId="47"/>
      <queryTableField id="19" name="LD 2nd Vaccine" tableColumnId="48"/>
      <queryTableField id="20" name="Traveller Ethnicity 2nd Vaccine" tableColumnId="49"/>
      <queryTableField id="21" name="A2) All patients who have received a second COVID-19 vaccination dose" tableColumnId="50"/>
      <queryTableField id="22" name="SMI 2nd Vaccine" tableColumnId="51"/>
      <queryTableField id="23" name="SMI eligible for a Covid vaccine aged 18+" tableColumnId="52"/>
      <queryTableField id="24" name="SMI Vaccinated" tableColumnId="53"/>
      <queryTableField id="25" name="Autism Booster" tableColumnId="54"/>
      <queryTableField id="26" name="Homeless Booster" tableColumnId="55"/>
      <queryTableField id="27" name="LD Booster" tableColumnId="56"/>
      <queryTableField id="28" name="SMI Booster" tableColumnId="57"/>
      <queryTableField id="29" name="Traveller Ethinicity Booster" tableColumnId="58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_rels/table2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2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0000000}" name="UP_Homeless_Practice_Data" displayName="UP_Homeless_Practice_Data" ref="A1:F4" tableType="queryTable" totalsRowShown="0">
  <autoFilter ref="A1:F4" xr:uid="{00000000-0009-0000-0100-000003000000}"/>
  <tableColumns count="6">
    <tableColumn id="1" xr3:uid="{00000000-0010-0000-0000-000001000000}" uniqueName="1" name="Practice" queryTableFieldId="1" dataDxfId="13"/>
    <tableColumn id="2" xr3:uid="{00000000-0010-0000-0000-000002000000}" uniqueName="2" name="Rel_D" queryTableFieldId="2" dataDxfId="12"/>
    <tableColumn id="3" xr3:uid="{00000000-0010-0000-0000-000003000000}" uniqueName="3" name="Currently Registered Patients Aged 16+" queryTableFieldId="3"/>
    <tableColumn id="4" xr3:uid="{00000000-0010-0000-0000-000004000000}" uniqueName="4" name="A1) All patients who have received any COVID-19 vaccination dose" queryTableFieldId="4"/>
    <tableColumn id="5" xr3:uid="{00000000-0010-0000-0000-000005000000}" uniqueName="5" name="A2) All patients who have received a second COVID-19 vaccination dose" queryTableFieldId="5"/>
    <tableColumn id="6" xr3:uid="{00000000-0010-0000-0000-000006000000}" uniqueName="6" name="A3) All patients who have received a Booster Covid19 vaccination" queryTableFieldId="6"/>
  </tableColumns>
  <tableStyleInfo name="TableStyleMedium7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1000000}" name="UPdata" displayName="UPdata" ref="A1:AC8" tableType="queryTable" totalsRowShown="0">
  <autoFilter ref="A1:AC8" xr:uid="{00000000-000C-0000-FFFF-FFFF01000000}"/>
  <tableColumns count="29">
    <tableColumn id="30" xr3:uid="{C52347E6-994B-4A3D-BE7F-D19C5C27ED95}" uniqueName="30" name="Locality" queryTableFieldId="1"/>
    <tableColumn id="31" xr3:uid="{347B082E-3B1B-4E5A-85B0-9291CDBF9F6E}" uniqueName="31" name="Rel_D" queryTableFieldId="2" dataDxfId="6"/>
    <tableColumn id="32" xr3:uid="{23C5187B-FE3B-4909-95C5-4F8A4BBD7BF4}" uniqueName="32" name="Autism" queryTableFieldId="3" dataDxfId="5"/>
    <tableColumn id="33" xr3:uid="{CD4978C3-D616-4434-9D3A-AD104B21C1BD}" uniqueName="33" name="Autism - Cohorts 01-09" queryTableFieldId="4"/>
    <tableColumn id="34" xr3:uid="{4EAE9224-493B-46AD-9569-00686332917C}" uniqueName="34" name="Autism - Cohorts 01-09 Vaccinated" queryTableFieldId="5"/>
    <tableColumn id="35" xr3:uid="{2BA0C995-7205-4851-839B-EA98C8062812}" uniqueName="35" name="Homeless" queryTableFieldId="6"/>
    <tableColumn id="36" xr3:uid="{63E6CB28-6099-4F45-B353-1041B4C94CAE}" uniqueName="36" name="Homeless - Cohorts 01-10" queryTableFieldId="7"/>
    <tableColumn id="37" xr3:uid="{BBC26B1C-1217-4A34-8FB8-1987B9A515CE}" uniqueName="37" name="Homeless - Cohorts 01-10 Vaccinated" queryTableFieldId="8"/>
    <tableColumn id="38" xr3:uid="{F7728C92-609E-4D53-B079-241557AA21DF}" uniqueName="38" name="Learning Disabilities" queryTableFieldId="9"/>
    <tableColumn id="39" xr3:uid="{5CCDAF65-750F-43CC-86A5-3DD4D6658AD8}" uniqueName="39" name="LD - Cohorts 01-10" queryTableFieldId="10"/>
    <tableColumn id="40" xr3:uid="{FFF55638-E907-4ADD-B921-4DD724CC16E3}" uniqueName="40" name="LD - Cohorts 01-10 Vaccinated" queryTableFieldId="11"/>
    <tableColumn id="41" xr3:uid="{275267E1-3DE2-4413-8054-A37EC8D4FD5A}" uniqueName="41" name="Traveller Ethnicity" queryTableFieldId="12"/>
    <tableColumn id="42" xr3:uid="{65DB6803-05BC-4DA1-97F2-BD4CB2560DEE}" uniqueName="42" name="Traveller Ethnicity - Cohorts 01-10" queryTableFieldId="13"/>
    <tableColumn id="43" xr3:uid="{58D9AFD1-B479-43F9-B00D-F2A3C7A2CA36}" uniqueName="43" name="Traveller Ethnicity - Cohorts 01-10 Vaccinated" queryTableFieldId="14"/>
    <tableColumn id="44" xr3:uid="{2ACCDA87-F0E1-4FC1-AB64-5A57F73C4525}" uniqueName="44" name="Currently Registered Patients Aged 16+" queryTableFieldId="15"/>
    <tableColumn id="45" xr3:uid="{81CAC939-7AFB-47EE-9BCA-4619FA1B6D79}" uniqueName="45" name="A1) All patients who have received any COVID-19 vaccination dose" queryTableFieldId="16"/>
    <tableColumn id="46" xr3:uid="{28DE9237-166E-4DF0-9A88-D4EC87543396}" uniqueName="46" name="Autism 2nd Vaccine" queryTableFieldId="17"/>
    <tableColumn id="47" xr3:uid="{07036DA5-0900-414C-A3CE-CDD4F1E8AC03}" uniqueName="47" name="Homeless 2nd Vaccine" queryTableFieldId="18"/>
    <tableColumn id="48" xr3:uid="{5E093A59-3CA4-4B6C-B149-09723770BA61}" uniqueName="48" name="LD 2nd Vaccine" queryTableFieldId="19"/>
    <tableColumn id="49" xr3:uid="{0D960DEB-67E9-4F9D-AA54-EDDDA3FE8606}" uniqueName="49" name="Traveller Ethnicity 2nd Vaccine" queryTableFieldId="20"/>
    <tableColumn id="50" xr3:uid="{F4508330-8B7E-4788-AE39-9537B8E654CC}" uniqueName="50" name="A2) All patients who have received a second COVID-19 vaccination dose" queryTableFieldId="21"/>
    <tableColumn id="51" xr3:uid="{1C609C3C-146B-4584-A476-D2CAB971EEF1}" uniqueName="51" name="SMI 2nd Vaccine" queryTableFieldId="22"/>
    <tableColumn id="52" xr3:uid="{1D6A2456-10FD-4DC7-869C-198539DDDF82}" uniqueName="52" name="SMI eligible for a Covid vaccine aged 18+" queryTableFieldId="23"/>
    <tableColumn id="53" xr3:uid="{ABE427C6-E8A2-4ADA-92A3-4A2BEB1C5BF0}" uniqueName="53" name="SMI Vaccinated" queryTableFieldId="24"/>
    <tableColumn id="54" xr3:uid="{8CAD46CE-F721-45CC-8FBD-3721386B72E0}" uniqueName="54" name="Autism Booster" queryTableFieldId="25" dataDxfId="4"/>
    <tableColumn id="55" xr3:uid="{B5723139-CF4F-494E-ABA2-E990EC775B9B}" uniqueName="55" name="Homeless Booster" queryTableFieldId="26" dataDxfId="3"/>
    <tableColumn id="56" xr3:uid="{CDA4178B-CE2F-42BF-8B39-B03090C78C68}" uniqueName="56" name="LD Booster" queryTableFieldId="27" dataDxfId="2"/>
    <tableColumn id="57" xr3:uid="{9F31F655-4217-4A49-A4EA-57C3282BDD52}" uniqueName="57" name="SMI Booster" queryTableFieldId="28" dataDxfId="1"/>
    <tableColumn id="58" xr3:uid="{B0D06E2B-2FFD-44A5-B55F-6234F49248D9}" uniqueName="58" name="Traveller Ethinicity Booster" queryTableFieldId="29" dataDxfId="0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pivotTable" Target="../pivotTables/pivotTable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15"/>
  <sheetViews>
    <sheetView showGridLines="0" tabSelected="1" zoomScale="80" zoomScaleNormal="80" workbookViewId="0">
      <pane ySplit="7" topLeftCell="A8" activePane="bottomLeft" state="frozen"/>
      <selection activeCell="B27" sqref="B27"/>
      <selection pane="bottomLeft" activeCell="E9" sqref="E9"/>
    </sheetView>
  </sheetViews>
  <sheetFormatPr defaultRowHeight="15" x14ac:dyDescent="0.25"/>
  <cols>
    <col min="1" max="1" width="70" bestFit="1" customWidth="1"/>
    <col min="2" max="2" width="9.5703125" customWidth="1"/>
    <col min="3" max="3" width="12.140625" customWidth="1"/>
    <col min="4" max="4" width="6.7109375" customWidth="1"/>
    <col min="5" max="5" width="11.42578125" customWidth="1"/>
    <col min="6" max="6" width="6.7109375" customWidth="1"/>
    <col min="7" max="7" width="11.140625" customWidth="1"/>
    <col min="8" max="8" width="6.7109375" customWidth="1"/>
    <col min="9" max="9" width="9.85546875" customWidth="1"/>
    <col min="10" max="10" width="14.28515625" customWidth="1"/>
    <col min="11" max="11" width="6.7109375" customWidth="1"/>
    <col min="12" max="12" width="14.28515625" customWidth="1"/>
    <col min="13" max="13" width="6.7109375" customWidth="1"/>
    <col min="14" max="14" width="10" customWidth="1"/>
    <col min="15" max="15" width="6.7109375" customWidth="1"/>
    <col min="17" max="17" width="13" customWidth="1"/>
    <col min="18" max="18" width="6.7109375" customWidth="1"/>
    <col min="20" max="20" width="6.7109375" customWidth="1"/>
    <col min="22" max="22" width="6.7109375" customWidth="1"/>
    <col min="25" max="25" width="6.7109375" customWidth="1"/>
    <col min="27" max="27" width="6.7109375" customWidth="1"/>
    <col min="29" max="29" width="6.7109375" customWidth="1"/>
    <col min="32" max="32" width="6.7109375" customWidth="1"/>
    <col min="34" max="34" width="6.7109375" customWidth="1"/>
    <col min="36" max="36" width="6.7109375" customWidth="1"/>
  </cols>
  <sheetData>
    <row r="1" spans="1:36" ht="18.75" x14ac:dyDescent="0.3">
      <c r="A1" s="5" t="s">
        <v>0</v>
      </c>
    </row>
    <row r="2" spans="1:36" ht="18.75" x14ac:dyDescent="0.3">
      <c r="A2" s="4" t="s">
        <v>1</v>
      </c>
    </row>
    <row r="3" spans="1:36" x14ac:dyDescent="0.25">
      <c r="A3" s="7">
        <f>MAX(UPdata[Rel_D])</f>
        <v>44701</v>
      </c>
    </row>
    <row r="6" spans="1:36" s="6" customFormat="1" ht="90" x14ac:dyDescent="0.25">
      <c r="B6" s="6" t="s">
        <v>2</v>
      </c>
      <c r="C6" s="6" t="s">
        <v>3</v>
      </c>
      <c r="D6" s="6" t="s">
        <v>4</v>
      </c>
      <c r="E6" s="6" t="s">
        <v>5</v>
      </c>
      <c r="F6" s="6" t="s">
        <v>4</v>
      </c>
      <c r="G6" s="6" t="s">
        <v>90</v>
      </c>
      <c r="H6" s="6" t="s">
        <v>4</v>
      </c>
      <c r="I6" s="6" t="s">
        <v>6</v>
      </c>
      <c r="J6" s="6" t="s">
        <v>7</v>
      </c>
      <c r="K6" s="6" t="s">
        <v>4</v>
      </c>
      <c r="L6" s="6" t="s">
        <v>8</v>
      </c>
      <c r="M6" s="6" t="s">
        <v>4</v>
      </c>
      <c r="N6" s="6" t="s">
        <v>99</v>
      </c>
      <c r="O6" s="6" t="s">
        <v>4</v>
      </c>
      <c r="P6" s="6" t="s">
        <v>9</v>
      </c>
      <c r="Q6" s="6" t="s">
        <v>10</v>
      </c>
      <c r="R6" s="6" t="s">
        <v>4</v>
      </c>
      <c r="S6" s="6" t="s">
        <v>11</v>
      </c>
      <c r="T6" s="6" t="s">
        <v>4</v>
      </c>
      <c r="U6" s="6" t="s">
        <v>100</v>
      </c>
      <c r="V6" s="6" t="s">
        <v>4</v>
      </c>
      <c r="W6" s="6" t="s">
        <v>12</v>
      </c>
      <c r="X6" s="6" t="s">
        <v>13</v>
      </c>
      <c r="Y6" s="6" t="s">
        <v>4</v>
      </c>
      <c r="Z6" s="6" t="s">
        <v>14</v>
      </c>
      <c r="AA6" s="6" t="s">
        <v>4</v>
      </c>
      <c r="AB6" s="6" t="s">
        <v>101</v>
      </c>
      <c r="AC6" s="6" t="s">
        <v>4</v>
      </c>
      <c r="AD6" s="6" t="s">
        <v>15</v>
      </c>
      <c r="AE6" s="6" t="s">
        <v>16</v>
      </c>
      <c r="AF6" s="6" t="s">
        <v>4</v>
      </c>
      <c r="AG6" s="6" t="s">
        <v>17</v>
      </c>
      <c r="AH6" s="6" t="s">
        <v>4</v>
      </c>
      <c r="AI6" s="6" t="s">
        <v>86</v>
      </c>
      <c r="AJ6" s="6" t="s">
        <v>4</v>
      </c>
    </row>
    <row r="7" spans="1:36" s="3" customFormat="1" ht="105" hidden="1" x14ac:dyDescent="0.25">
      <c r="A7" s="2" t="s">
        <v>18</v>
      </c>
      <c r="B7" s="3" t="s">
        <v>19</v>
      </c>
      <c r="C7" s="3" t="s">
        <v>20</v>
      </c>
      <c r="D7" t="s">
        <v>21</v>
      </c>
      <c r="E7" s="3" t="s">
        <v>22</v>
      </c>
      <c r="F7" s="25" t="s">
        <v>23</v>
      </c>
      <c r="G7" s="25" t="s">
        <v>88</v>
      </c>
      <c r="H7" s="25" t="s">
        <v>89</v>
      </c>
      <c r="I7" s="3" t="s">
        <v>24</v>
      </c>
      <c r="J7" s="3" t="s">
        <v>25</v>
      </c>
      <c r="K7" t="s">
        <v>26</v>
      </c>
      <c r="L7" s="3" t="s">
        <v>27</v>
      </c>
      <c r="M7" t="s">
        <v>28</v>
      </c>
      <c r="N7" t="s">
        <v>91</v>
      </c>
      <c r="O7" t="s">
        <v>95</v>
      </c>
      <c r="P7" s="3" t="s">
        <v>29</v>
      </c>
      <c r="Q7" s="3" t="s">
        <v>30</v>
      </c>
      <c r="R7" t="s">
        <v>31</v>
      </c>
      <c r="S7" s="3" t="s">
        <v>32</v>
      </c>
      <c r="T7" t="s">
        <v>33</v>
      </c>
      <c r="U7" t="s">
        <v>92</v>
      </c>
      <c r="V7" t="s">
        <v>96</v>
      </c>
      <c r="W7" s="3" t="s">
        <v>34</v>
      </c>
      <c r="X7" s="3" t="s">
        <v>35</v>
      </c>
      <c r="Y7" t="s">
        <v>36</v>
      </c>
      <c r="Z7" s="3" t="s">
        <v>37</v>
      </c>
      <c r="AA7" t="s">
        <v>38</v>
      </c>
      <c r="AB7" t="s">
        <v>94</v>
      </c>
      <c r="AC7" t="s">
        <v>97</v>
      </c>
      <c r="AD7" t="s">
        <v>39</v>
      </c>
      <c r="AE7" t="s">
        <v>40</v>
      </c>
      <c r="AF7" t="s">
        <v>41</v>
      </c>
      <c r="AG7" t="s">
        <v>42</v>
      </c>
      <c r="AH7" t="s">
        <v>43</v>
      </c>
      <c r="AI7" t="s">
        <v>93</v>
      </c>
      <c r="AJ7" t="s">
        <v>98</v>
      </c>
    </row>
    <row r="8" spans="1:36" x14ac:dyDescent="0.25">
      <c r="A8" s="1" t="s">
        <v>106</v>
      </c>
      <c r="B8" s="23">
        <v>1270</v>
      </c>
      <c r="C8" s="23">
        <v>837</v>
      </c>
      <c r="D8" s="21">
        <v>0.6590551181102362</v>
      </c>
      <c r="E8" s="23">
        <v>755</v>
      </c>
      <c r="F8" s="21">
        <v>0.59448818897637801</v>
      </c>
      <c r="G8" s="23">
        <v>504</v>
      </c>
      <c r="H8" s="21">
        <v>0.3968503937007874</v>
      </c>
      <c r="I8" s="23">
        <v>304</v>
      </c>
      <c r="J8" s="23">
        <v>168</v>
      </c>
      <c r="K8" s="21">
        <v>0.55263157894736847</v>
      </c>
      <c r="L8" s="23">
        <v>135</v>
      </c>
      <c r="M8" s="21">
        <v>0.44407894736842107</v>
      </c>
      <c r="N8" s="23">
        <v>75</v>
      </c>
      <c r="O8" s="21">
        <v>0.24671052631578946</v>
      </c>
      <c r="P8" s="23">
        <v>1283</v>
      </c>
      <c r="Q8" s="23">
        <v>973</v>
      </c>
      <c r="R8" s="21">
        <v>0.75837879968823074</v>
      </c>
      <c r="S8" s="23">
        <v>907</v>
      </c>
      <c r="T8" s="21">
        <v>0.70693686671862821</v>
      </c>
      <c r="U8" s="23">
        <v>650</v>
      </c>
      <c r="V8" s="21">
        <v>0.5066250974279034</v>
      </c>
      <c r="W8" s="23">
        <v>336</v>
      </c>
      <c r="X8" s="23">
        <v>196</v>
      </c>
      <c r="Y8" s="21">
        <v>0.58333333333333337</v>
      </c>
      <c r="Z8" s="23">
        <v>187</v>
      </c>
      <c r="AA8" s="21">
        <v>0.55654761904761907</v>
      </c>
      <c r="AB8" s="23">
        <v>140</v>
      </c>
      <c r="AC8" s="21">
        <v>0.41666666666666669</v>
      </c>
      <c r="AD8" s="23">
        <v>4620</v>
      </c>
      <c r="AE8" s="23">
        <v>3233</v>
      </c>
      <c r="AF8" s="21">
        <v>0.69978354978354973</v>
      </c>
      <c r="AG8" s="23">
        <v>3012</v>
      </c>
      <c r="AH8" s="21">
        <v>0.65194805194805194</v>
      </c>
      <c r="AI8" s="23">
        <v>2162</v>
      </c>
      <c r="AJ8" s="21">
        <v>0.46796536796536797</v>
      </c>
    </row>
    <row r="9" spans="1:36" x14ac:dyDescent="0.25">
      <c r="A9" s="1" t="s">
        <v>110</v>
      </c>
      <c r="B9" s="23">
        <v>1056</v>
      </c>
      <c r="C9" s="23">
        <v>810</v>
      </c>
      <c r="D9" s="21">
        <v>0.76704545454545459</v>
      </c>
      <c r="E9" s="23">
        <v>756</v>
      </c>
      <c r="F9" s="21">
        <v>0.71590909090909094</v>
      </c>
      <c r="G9" s="23">
        <v>525</v>
      </c>
      <c r="H9" s="21">
        <v>0.49715909090909088</v>
      </c>
      <c r="I9" s="23">
        <v>54</v>
      </c>
      <c r="J9" s="23">
        <v>24</v>
      </c>
      <c r="K9" s="21">
        <v>0.44444444444444442</v>
      </c>
      <c r="L9" s="23">
        <v>21</v>
      </c>
      <c r="M9" s="21">
        <v>0.3888888888888889</v>
      </c>
      <c r="N9" s="23">
        <v>16</v>
      </c>
      <c r="O9" s="21">
        <v>0.29629629629629628</v>
      </c>
      <c r="P9" s="23">
        <v>1101</v>
      </c>
      <c r="Q9" s="23">
        <v>1000</v>
      </c>
      <c r="R9" s="21">
        <v>0.90826521344232514</v>
      </c>
      <c r="S9" s="23">
        <v>966</v>
      </c>
      <c r="T9" s="21">
        <v>0.87738419618528607</v>
      </c>
      <c r="U9" s="23">
        <v>823</v>
      </c>
      <c r="V9" s="21">
        <v>0.74750227066303365</v>
      </c>
      <c r="W9" s="23">
        <v>135</v>
      </c>
      <c r="X9" s="23">
        <v>86</v>
      </c>
      <c r="Y9" s="21">
        <v>0.63703703703703707</v>
      </c>
      <c r="Z9" s="23">
        <v>81</v>
      </c>
      <c r="AA9" s="21">
        <v>0.6</v>
      </c>
      <c r="AB9" s="23">
        <v>57</v>
      </c>
      <c r="AC9" s="21">
        <v>0.42222222222222222</v>
      </c>
      <c r="AD9" s="23">
        <v>1905</v>
      </c>
      <c r="AE9" s="23">
        <v>1545</v>
      </c>
      <c r="AF9" s="21">
        <v>0.8110236220472441</v>
      </c>
      <c r="AG9" s="23">
        <v>1449</v>
      </c>
      <c r="AH9" s="21">
        <v>0.76062992125984252</v>
      </c>
      <c r="AI9" s="23">
        <v>1171</v>
      </c>
      <c r="AJ9" s="21">
        <v>0.61469816272965883</v>
      </c>
    </row>
    <row r="10" spans="1:36" x14ac:dyDescent="0.25">
      <c r="A10" s="1" t="s">
        <v>107</v>
      </c>
      <c r="B10" s="23">
        <v>1200</v>
      </c>
      <c r="C10" s="23">
        <v>856</v>
      </c>
      <c r="D10" s="21">
        <v>0.71333333333333337</v>
      </c>
      <c r="E10" s="23">
        <v>767</v>
      </c>
      <c r="F10" s="21">
        <v>0.63916666666666666</v>
      </c>
      <c r="G10" s="23">
        <v>523</v>
      </c>
      <c r="H10" s="21">
        <v>0.43583333333333335</v>
      </c>
      <c r="I10" s="23">
        <v>307</v>
      </c>
      <c r="J10" s="23">
        <v>170</v>
      </c>
      <c r="K10" s="21">
        <v>0.55374592833876224</v>
      </c>
      <c r="L10" s="23">
        <v>136</v>
      </c>
      <c r="M10" s="21">
        <v>0.44299674267100975</v>
      </c>
      <c r="N10" s="23">
        <v>79</v>
      </c>
      <c r="O10" s="21">
        <v>0.25732899022801303</v>
      </c>
      <c r="P10" s="23">
        <v>1508</v>
      </c>
      <c r="Q10" s="23">
        <v>1266</v>
      </c>
      <c r="R10" s="21">
        <v>0.83952254641909818</v>
      </c>
      <c r="S10" s="23">
        <v>1186</v>
      </c>
      <c r="T10" s="21">
        <v>0.78647214854111402</v>
      </c>
      <c r="U10" s="23">
        <v>947</v>
      </c>
      <c r="V10" s="21">
        <v>0.62798408488063662</v>
      </c>
      <c r="W10" s="23">
        <v>195</v>
      </c>
      <c r="X10" s="23">
        <v>152</v>
      </c>
      <c r="Y10" s="21">
        <v>0.77948717948717949</v>
      </c>
      <c r="Z10" s="23">
        <v>144</v>
      </c>
      <c r="AA10" s="21">
        <v>0.7384615384615385</v>
      </c>
      <c r="AB10" s="23">
        <v>96</v>
      </c>
      <c r="AC10" s="21">
        <v>0.49230769230769234</v>
      </c>
      <c r="AD10" s="23">
        <v>4513</v>
      </c>
      <c r="AE10" s="23">
        <v>3307</v>
      </c>
      <c r="AF10" s="21">
        <v>0.73277199202304455</v>
      </c>
      <c r="AG10" s="23">
        <v>3082</v>
      </c>
      <c r="AH10" s="21">
        <v>0.68291602038555288</v>
      </c>
      <c r="AI10" s="23">
        <v>2133</v>
      </c>
      <c r="AJ10" s="21">
        <v>0.4726346111234212</v>
      </c>
    </row>
    <row r="11" spans="1:36" x14ac:dyDescent="0.25">
      <c r="A11" s="1" t="s">
        <v>108</v>
      </c>
      <c r="B11" s="23">
        <v>1159</v>
      </c>
      <c r="C11" s="23">
        <v>822</v>
      </c>
      <c r="D11" s="21">
        <v>0.70923209663503017</v>
      </c>
      <c r="E11" s="23">
        <v>761</v>
      </c>
      <c r="F11" s="21">
        <v>0.65660051768766181</v>
      </c>
      <c r="G11" s="23">
        <v>497</v>
      </c>
      <c r="H11" s="21">
        <v>0.42881794650560828</v>
      </c>
      <c r="I11" s="23">
        <v>84</v>
      </c>
      <c r="J11" s="23">
        <v>29</v>
      </c>
      <c r="K11" s="21">
        <v>0.34523809523809523</v>
      </c>
      <c r="L11" s="23">
        <v>21</v>
      </c>
      <c r="M11" s="21">
        <v>0.25</v>
      </c>
      <c r="N11" s="23">
        <v>13</v>
      </c>
      <c r="O11" s="21">
        <v>0.15476190476190477</v>
      </c>
      <c r="P11" s="23">
        <v>1399</v>
      </c>
      <c r="Q11" s="23">
        <v>1208</v>
      </c>
      <c r="R11" s="21">
        <v>0.8634739099356683</v>
      </c>
      <c r="S11" s="23">
        <v>1162</v>
      </c>
      <c r="T11" s="21">
        <v>0.83059328091493922</v>
      </c>
      <c r="U11" s="23">
        <v>832</v>
      </c>
      <c r="V11" s="21">
        <v>0.59471050750536092</v>
      </c>
      <c r="W11" s="23">
        <v>1253</v>
      </c>
      <c r="X11" s="23">
        <v>912</v>
      </c>
      <c r="Y11" s="21">
        <v>0.72785315243415805</v>
      </c>
      <c r="Z11" s="23">
        <v>844</v>
      </c>
      <c r="AA11" s="21">
        <v>0.67358339984038307</v>
      </c>
      <c r="AB11" s="23">
        <v>67</v>
      </c>
      <c r="AC11" s="21">
        <v>5.3471667996807665E-2</v>
      </c>
      <c r="AD11" s="23">
        <v>3006</v>
      </c>
      <c r="AE11" s="23">
        <v>2383</v>
      </c>
      <c r="AF11" s="21">
        <v>0.79274783765801726</v>
      </c>
      <c r="AG11" s="23">
        <v>2256</v>
      </c>
      <c r="AH11" s="21">
        <v>0.75049900199600794</v>
      </c>
      <c r="AI11" s="23">
        <v>1450</v>
      </c>
      <c r="AJ11" s="21">
        <v>0.48236859614105121</v>
      </c>
    </row>
    <row r="12" spans="1:36" x14ac:dyDescent="0.25">
      <c r="A12" s="1" t="s">
        <v>44</v>
      </c>
      <c r="B12" s="23">
        <v>1113</v>
      </c>
      <c r="C12" s="23">
        <v>834</v>
      </c>
      <c r="D12" s="21">
        <v>0.74932614555256061</v>
      </c>
      <c r="E12" s="23">
        <v>765</v>
      </c>
      <c r="F12" s="21">
        <v>0.68733153638814015</v>
      </c>
      <c r="G12" s="23">
        <v>466</v>
      </c>
      <c r="H12" s="21">
        <v>0.41868823000898475</v>
      </c>
      <c r="I12" s="23">
        <v>366</v>
      </c>
      <c r="J12" s="23">
        <v>244</v>
      </c>
      <c r="K12" s="21">
        <v>0.66666666666666663</v>
      </c>
      <c r="L12" s="23">
        <v>206</v>
      </c>
      <c r="M12" s="21">
        <v>0.56284153005464477</v>
      </c>
      <c r="N12" s="23">
        <v>104</v>
      </c>
      <c r="O12" s="21">
        <v>0.28415300546448086</v>
      </c>
      <c r="P12" s="23">
        <v>1388</v>
      </c>
      <c r="Q12" s="23">
        <v>1157</v>
      </c>
      <c r="R12" s="21">
        <v>0.83357348703170031</v>
      </c>
      <c r="S12" s="23">
        <v>1091</v>
      </c>
      <c r="T12" s="21">
        <v>0.78602305475504319</v>
      </c>
      <c r="U12" s="23">
        <v>736</v>
      </c>
      <c r="V12" s="21">
        <v>0.53025936599423629</v>
      </c>
      <c r="W12" s="23">
        <v>476</v>
      </c>
      <c r="X12" s="23">
        <v>315</v>
      </c>
      <c r="Y12" s="21">
        <v>0.66176470588235292</v>
      </c>
      <c r="Z12" s="23">
        <v>300</v>
      </c>
      <c r="AA12" s="21">
        <v>0.63025210084033612</v>
      </c>
      <c r="AB12" s="23">
        <v>218</v>
      </c>
      <c r="AC12" s="21">
        <v>0.45798319327731091</v>
      </c>
      <c r="AD12" s="23">
        <v>4795</v>
      </c>
      <c r="AE12" s="23">
        <v>3686</v>
      </c>
      <c r="AF12" s="21">
        <v>0.7687174139728884</v>
      </c>
      <c r="AG12" s="23">
        <v>3408</v>
      </c>
      <c r="AH12" s="21">
        <v>0.71074035453597495</v>
      </c>
      <c r="AI12" s="23">
        <v>2266</v>
      </c>
      <c r="AJ12" s="21">
        <v>0.47257559958289885</v>
      </c>
    </row>
    <row r="13" spans="1:36" x14ac:dyDescent="0.25">
      <c r="A13" s="1" t="s">
        <v>45</v>
      </c>
      <c r="B13" s="23">
        <v>1304</v>
      </c>
      <c r="C13" s="23">
        <v>773</v>
      </c>
      <c r="D13" s="21">
        <v>0.59279141104294475</v>
      </c>
      <c r="E13" s="23">
        <v>697</v>
      </c>
      <c r="F13" s="21">
        <v>0.5345092024539877</v>
      </c>
      <c r="G13" s="23">
        <v>397</v>
      </c>
      <c r="H13" s="21">
        <v>0.30444785276073622</v>
      </c>
      <c r="I13" s="23">
        <v>138</v>
      </c>
      <c r="J13" s="23">
        <v>68</v>
      </c>
      <c r="K13" s="21">
        <v>0.49275362318840582</v>
      </c>
      <c r="L13" s="23">
        <v>60</v>
      </c>
      <c r="M13" s="21">
        <v>0.43478260869565216</v>
      </c>
      <c r="N13" s="23">
        <v>32</v>
      </c>
      <c r="O13" s="21">
        <v>0.2318840579710145</v>
      </c>
      <c r="P13" s="23">
        <v>1273</v>
      </c>
      <c r="Q13" s="23">
        <v>1025</v>
      </c>
      <c r="R13" s="21">
        <v>0.80518460329929298</v>
      </c>
      <c r="S13" s="23">
        <v>982</v>
      </c>
      <c r="T13" s="21">
        <v>0.7714061272584446</v>
      </c>
      <c r="U13" s="23">
        <v>634</v>
      </c>
      <c r="V13" s="21">
        <v>0.49803613511390415</v>
      </c>
      <c r="W13" s="23">
        <v>98</v>
      </c>
      <c r="X13" s="23">
        <v>78</v>
      </c>
      <c r="Y13" s="21">
        <v>0.79591836734693877</v>
      </c>
      <c r="Z13" s="23">
        <v>77</v>
      </c>
      <c r="AA13" s="21">
        <v>0.7857142857142857</v>
      </c>
      <c r="AB13" s="23">
        <v>51</v>
      </c>
      <c r="AC13" s="21">
        <v>0.52040816326530615</v>
      </c>
      <c r="AD13" s="23">
        <v>3643</v>
      </c>
      <c r="AE13" s="23">
        <v>2652</v>
      </c>
      <c r="AF13" s="21">
        <v>0.72797145209991765</v>
      </c>
      <c r="AG13" s="23">
        <v>2463</v>
      </c>
      <c r="AH13" s="21">
        <v>0.67609113368103213</v>
      </c>
      <c r="AI13" s="23">
        <v>1453</v>
      </c>
      <c r="AJ13" s="21">
        <v>0.3988471040351359</v>
      </c>
    </row>
    <row r="14" spans="1:36" x14ac:dyDescent="0.25">
      <c r="A14" s="1" t="s">
        <v>109</v>
      </c>
      <c r="B14" s="23">
        <v>794</v>
      </c>
      <c r="C14" s="23">
        <v>547</v>
      </c>
      <c r="D14" s="21">
        <v>0.68891687657430734</v>
      </c>
      <c r="E14" s="23">
        <v>500</v>
      </c>
      <c r="F14" s="21">
        <v>0.62972292191435764</v>
      </c>
      <c r="G14" s="23">
        <v>306</v>
      </c>
      <c r="H14" s="21">
        <v>0.38539042821158692</v>
      </c>
      <c r="I14" s="23">
        <v>74</v>
      </c>
      <c r="J14" s="23">
        <v>45</v>
      </c>
      <c r="K14" s="21">
        <v>0.60810810810810811</v>
      </c>
      <c r="L14" s="23">
        <v>38</v>
      </c>
      <c r="M14" s="21">
        <v>0.51351351351351349</v>
      </c>
      <c r="N14" s="23">
        <v>19</v>
      </c>
      <c r="O14" s="21">
        <v>0.25675675675675674</v>
      </c>
      <c r="P14" s="23">
        <v>920</v>
      </c>
      <c r="Q14" s="23">
        <v>814</v>
      </c>
      <c r="R14" s="21">
        <v>0.88478260869565217</v>
      </c>
      <c r="S14" s="23">
        <v>770</v>
      </c>
      <c r="T14" s="21">
        <v>0.83695652173913049</v>
      </c>
      <c r="U14" s="23">
        <v>595</v>
      </c>
      <c r="V14" s="21">
        <v>0.64673913043478259</v>
      </c>
      <c r="W14" s="23">
        <v>57</v>
      </c>
      <c r="X14" s="23">
        <v>37</v>
      </c>
      <c r="Y14" s="21">
        <v>0.64912280701754388</v>
      </c>
      <c r="Z14" s="23">
        <v>32</v>
      </c>
      <c r="AA14" s="21">
        <v>0.56140350877192979</v>
      </c>
      <c r="AB14" s="23">
        <v>20</v>
      </c>
      <c r="AC14" s="21">
        <v>0.35087719298245612</v>
      </c>
      <c r="AD14" s="23">
        <v>1970</v>
      </c>
      <c r="AE14" s="23">
        <v>1523</v>
      </c>
      <c r="AF14" s="21">
        <v>0.77309644670050759</v>
      </c>
      <c r="AG14" s="23">
        <v>1421</v>
      </c>
      <c r="AH14" s="21">
        <v>0.7213197969543147</v>
      </c>
      <c r="AI14" s="23">
        <v>987</v>
      </c>
      <c r="AJ14" s="21">
        <v>0.5010152284263959</v>
      </c>
    </row>
    <row r="15" spans="1:36" x14ac:dyDescent="0.25">
      <c r="A15" s="1" t="s">
        <v>46</v>
      </c>
      <c r="B15" s="23">
        <v>7896</v>
      </c>
      <c r="C15" s="23">
        <v>5479</v>
      </c>
      <c r="D15" s="21">
        <v>0.69389564336372844</v>
      </c>
      <c r="E15" s="23">
        <v>5001</v>
      </c>
      <c r="F15" s="21">
        <v>0.63335866261398177</v>
      </c>
      <c r="G15" s="23">
        <v>3218</v>
      </c>
      <c r="H15" s="21">
        <v>0.40754812563323201</v>
      </c>
      <c r="I15" s="23">
        <v>1327</v>
      </c>
      <c r="J15" s="23">
        <v>748</v>
      </c>
      <c r="K15" s="21">
        <v>0.5636774679728711</v>
      </c>
      <c r="L15" s="23">
        <v>617</v>
      </c>
      <c r="M15" s="21">
        <v>0.46495855312735496</v>
      </c>
      <c r="N15" s="23">
        <v>338</v>
      </c>
      <c r="O15" s="21">
        <v>0.25470987189148453</v>
      </c>
      <c r="P15" s="23">
        <v>8872</v>
      </c>
      <c r="Q15" s="23">
        <v>7443</v>
      </c>
      <c r="R15" s="21">
        <v>0.83893146979260591</v>
      </c>
      <c r="S15" s="23">
        <v>7064</v>
      </c>
      <c r="T15" s="21">
        <v>0.79621280432822361</v>
      </c>
      <c r="U15" s="23">
        <v>5217</v>
      </c>
      <c r="V15" s="21">
        <v>0.58802975653742107</v>
      </c>
      <c r="W15" s="23">
        <v>2550</v>
      </c>
      <c r="X15" s="23">
        <v>1776</v>
      </c>
      <c r="Y15" s="21">
        <v>0.69647058823529406</v>
      </c>
      <c r="Z15" s="23">
        <v>1665</v>
      </c>
      <c r="AA15" s="21">
        <v>0.65294117647058825</v>
      </c>
      <c r="AB15" s="23">
        <v>649</v>
      </c>
      <c r="AC15" s="21">
        <v>0.25450980392156863</v>
      </c>
      <c r="AD15" s="23">
        <v>24452</v>
      </c>
      <c r="AE15" s="23">
        <v>18329</v>
      </c>
      <c r="AF15" s="21">
        <v>0.74959103549811879</v>
      </c>
      <c r="AG15" s="23">
        <v>17091</v>
      </c>
      <c r="AH15" s="21">
        <v>0.69896123016522171</v>
      </c>
      <c r="AI15" s="23">
        <v>11622</v>
      </c>
      <c r="AJ15" s="21">
        <v>0.47529854408637329</v>
      </c>
    </row>
  </sheetData>
  <sheetProtection pivotTables="0"/>
  <pageMargins left="0.7" right="0.7" top="0.75" bottom="0.75" header="0.3" footer="0.3"/>
  <pageSetup paperSize="9" orientation="portrait" horizontalDpi="4294967293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15"/>
  <sheetViews>
    <sheetView workbookViewId="0">
      <selection activeCell="D13" sqref="D13"/>
    </sheetView>
  </sheetViews>
  <sheetFormatPr defaultRowHeight="15" x14ac:dyDescent="0.25"/>
  <cols>
    <col min="1" max="1" width="25.7109375" bestFit="1" customWidth="1"/>
    <col min="2" max="2" width="10.7109375" bestFit="1" customWidth="1"/>
    <col min="3" max="3" width="38.5703125" bestFit="1" customWidth="1"/>
    <col min="4" max="4" width="63.28515625" bestFit="1" customWidth="1"/>
    <col min="5" max="5" width="68" bestFit="1" customWidth="1"/>
    <col min="6" max="6" width="62.28515625" bestFit="1" customWidth="1"/>
  </cols>
  <sheetData>
    <row r="1" spans="1:6" x14ac:dyDescent="0.25">
      <c r="A1" t="s">
        <v>58</v>
      </c>
      <c r="B1" t="s">
        <v>59</v>
      </c>
      <c r="C1" t="s">
        <v>60</v>
      </c>
      <c r="D1" t="s">
        <v>61</v>
      </c>
      <c r="E1" t="s">
        <v>62</v>
      </c>
      <c r="F1" t="s">
        <v>102</v>
      </c>
    </row>
    <row r="2" spans="1:6" x14ac:dyDescent="0.25">
      <c r="A2" s="24" t="s">
        <v>50</v>
      </c>
      <c r="B2" s="22">
        <v>44701</v>
      </c>
      <c r="C2">
        <v>1097</v>
      </c>
      <c r="D2">
        <v>573</v>
      </c>
      <c r="E2">
        <v>422</v>
      </c>
      <c r="F2">
        <v>200</v>
      </c>
    </row>
    <row r="3" spans="1:6" x14ac:dyDescent="0.25">
      <c r="A3" s="24" t="s">
        <v>51</v>
      </c>
      <c r="B3" s="22">
        <v>44701</v>
      </c>
      <c r="C3">
        <v>3645</v>
      </c>
      <c r="D3">
        <v>1963</v>
      </c>
      <c r="E3">
        <v>1714</v>
      </c>
      <c r="F3">
        <v>961</v>
      </c>
    </row>
    <row r="4" spans="1:6" x14ac:dyDescent="0.25">
      <c r="A4" s="24" t="s">
        <v>52</v>
      </c>
      <c r="B4" s="22">
        <v>44701</v>
      </c>
      <c r="C4">
        <v>1280</v>
      </c>
      <c r="D4">
        <v>626</v>
      </c>
      <c r="E4">
        <v>480</v>
      </c>
      <c r="F4">
        <v>237</v>
      </c>
    </row>
    <row r="13" spans="1:6" x14ac:dyDescent="0.25">
      <c r="C13" s="26"/>
    </row>
    <row r="14" spans="1:6" x14ac:dyDescent="0.25">
      <c r="C14" s="26"/>
    </row>
    <row r="15" spans="1:6" x14ac:dyDescent="0.25">
      <c r="C15" s="26"/>
    </row>
  </sheetData>
  <pageMargins left="0.7" right="0.7" top="0.75" bottom="0.75" header="0.3" footer="0.3"/>
  <tableParts count="1">
    <tablePart r:id="rId1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18"/>
  <sheetViews>
    <sheetView showGridLines="0" zoomScale="90" zoomScaleNormal="90" workbookViewId="0">
      <selection activeCell="C16" sqref="C16"/>
    </sheetView>
  </sheetViews>
  <sheetFormatPr defaultRowHeight="15" x14ac:dyDescent="0.25"/>
  <cols>
    <col min="1" max="1" width="25.7109375" bestFit="1" customWidth="1"/>
    <col min="2" max="2" width="43.140625" bestFit="1" customWidth="1"/>
    <col min="3" max="3" width="37" customWidth="1"/>
    <col min="4" max="4" width="12.85546875" bestFit="1" customWidth="1"/>
    <col min="5" max="5" width="37" customWidth="1"/>
    <col min="6" max="6" width="14" bestFit="1" customWidth="1"/>
    <col min="7" max="7" width="37" customWidth="1"/>
    <col min="8" max="8" width="14" bestFit="1" customWidth="1"/>
  </cols>
  <sheetData>
    <row r="1" spans="1:8" x14ac:dyDescent="0.25">
      <c r="A1" t="s">
        <v>0</v>
      </c>
    </row>
    <row r="2" spans="1:8" ht="18.75" x14ac:dyDescent="0.3">
      <c r="A2" s="4" t="s">
        <v>1</v>
      </c>
    </row>
    <row r="3" spans="1:8" x14ac:dyDescent="0.25">
      <c r="A3" s="7">
        <f>Report!A3</f>
        <v>44701</v>
      </c>
    </row>
    <row r="7" spans="1:8" s="3" customFormat="1" x14ac:dyDescent="0.25">
      <c r="A7"/>
      <c r="B7" s="11" t="s">
        <v>47</v>
      </c>
      <c r="C7" s="11" t="s">
        <v>48</v>
      </c>
      <c r="D7" s="12" t="s">
        <v>4</v>
      </c>
      <c r="E7" s="11" t="s">
        <v>49</v>
      </c>
      <c r="F7" s="12" t="s">
        <v>4</v>
      </c>
      <c r="G7" s="11" t="s">
        <v>105</v>
      </c>
      <c r="H7" s="12" t="s">
        <v>4</v>
      </c>
    </row>
    <row r="8" spans="1:8" hidden="1" x14ac:dyDescent="0.25">
      <c r="A8" s="8" t="s">
        <v>50</v>
      </c>
      <c r="B8" s="9">
        <v>959</v>
      </c>
      <c r="C8" s="9">
        <v>412</v>
      </c>
      <c r="D8" s="10">
        <v>0.42961418143899893</v>
      </c>
      <c r="E8" s="14">
        <v>205</v>
      </c>
      <c r="F8" s="13">
        <f>E8/B8</f>
        <v>0.21376433785192908</v>
      </c>
    </row>
    <row r="9" spans="1:8" hidden="1" x14ac:dyDescent="0.25">
      <c r="A9" s="8" t="s">
        <v>51</v>
      </c>
      <c r="B9" s="9">
        <v>3516</v>
      </c>
      <c r="C9" s="9">
        <v>1335</v>
      </c>
      <c r="D9" s="10">
        <v>0.37969283276450511</v>
      </c>
      <c r="E9" s="14">
        <v>588</v>
      </c>
      <c r="F9" s="13">
        <f>E9/B9</f>
        <v>0.16723549488054607</v>
      </c>
    </row>
    <row r="10" spans="1:8" hidden="1" x14ac:dyDescent="0.25">
      <c r="A10" s="8" t="s">
        <v>52</v>
      </c>
      <c r="B10" s="9">
        <v>1124</v>
      </c>
      <c r="C10" s="9">
        <v>408</v>
      </c>
      <c r="D10" s="10">
        <v>0.36298932384341637</v>
      </c>
      <c r="E10" s="14">
        <v>160</v>
      </c>
      <c r="F10" s="13">
        <f>E10/B10</f>
        <v>0.14234875444839859</v>
      </c>
    </row>
    <row r="11" spans="1:8" hidden="1" x14ac:dyDescent="0.25">
      <c r="A11" s="15" t="s">
        <v>46</v>
      </c>
      <c r="B11" s="16">
        <v>5599</v>
      </c>
      <c r="C11" s="16">
        <v>2155</v>
      </c>
      <c r="D11" s="17">
        <v>0.38489015895695661</v>
      </c>
      <c r="E11" s="18">
        <f>SUM(E8:E10)</f>
        <v>953</v>
      </c>
      <c r="F11" s="19">
        <f>E11/B11</f>
        <v>0.17020896588676548</v>
      </c>
    </row>
    <row r="12" spans="1:8" hidden="1" x14ac:dyDescent="0.25"/>
    <row r="13" spans="1:8" hidden="1" x14ac:dyDescent="0.25"/>
    <row r="14" spans="1:8" hidden="1" x14ac:dyDescent="0.25">
      <c r="A14" s="20" t="s">
        <v>18</v>
      </c>
      <c r="B14" t="s">
        <v>53</v>
      </c>
      <c r="C14" t="s">
        <v>54</v>
      </c>
      <c r="D14" s="21" t="s">
        <v>55</v>
      </c>
      <c r="E14" t="s">
        <v>56</v>
      </c>
      <c r="F14" s="21" t="s">
        <v>57</v>
      </c>
      <c r="G14" t="s">
        <v>103</v>
      </c>
      <c r="H14" t="s">
        <v>104</v>
      </c>
    </row>
    <row r="15" spans="1:8" x14ac:dyDescent="0.25">
      <c r="A15" s="1" t="s">
        <v>50</v>
      </c>
      <c r="B15" s="24">
        <v>1097</v>
      </c>
      <c r="C15" s="24">
        <v>573</v>
      </c>
      <c r="D15" s="21">
        <v>0.52233363719234271</v>
      </c>
      <c r="E15" s="24">
        <v>422</v>
      </c>
      <c r="F15" s="21">
        <v>0.38468550592525069</v>
      </c>
      <c r="G15" s="24">
        <v>200</v>
      </c>
      <c r="H15" s="21">
        <v>0.18231540565177756</v>
      </c>
    </row>
    <row r="16" spans="1:8" x14ac:dyDescent="0.25">
      <c r="A16" s="1" t="s">
        <v>51</v>
      </c>
      <c r="B16" s="24">
        <v>3645</v>
      </c>
      <c r="C16" s="24">
        <v>1963</v>
      </c>
      <c r="D16" s="21">
        <v>0.53854595336076816</v>
      </c>
      <c r="E16" s="24">
        <v>1714</v>
      </c>
      <c r="F16" s="21">
        <v>0.47023319615912207</v>
      </c>
      <c r="G16" s="24">
        <v>961</v>
      </c>
      <c r="H16" s="21">
        <v>0.26364883401920441</v>
      </c>
    </row>
    <row r="17" spans="1:8" x14ac:dyDescent="0.25">
      <c r="A17" s="1" t="s">
        <v>52</v>
      </c>
      <c r="B17" s="24">
        <v>1280</v>
      </c>
      <c r="C17" s="24">
        <v>626</v>
      </c>
      <c r="D17" s="21">
        <v>0.48906250000000001</v>
      </c>
      <c r="E17" s="24">
        <v>480</v>
      </c>
      <c r="F17" s="21">
        <v>0.375</v>
      </c>
      <c r="G17" s="24">
        <v>237</v>
      </c>
      <c r="H17" s="21">
        <v>0.18515624999999999</v>
      </c>
    </row>
    <row r="18" spans="1:8" x14ac:dyDescent="0.25">
      <c r="A18" s="1" t="s">
        <v>46</v>
      </c>
      <c r="B18" s="24">
        <v>6022</v>
      </c>
      <c r="C18" s="24">
        <v>3162</v>
      </c>
      <c r="D18" s="21">
        <v>0.52507472600464966</v>
      </c>
      <c r="E18" s="24">
        <v>2616</v>
      </c>
      <c r="F18" s="21">
        <v>0.43440717369644638</v>
      </c>
      <c r="G18" s="24">
        <v>1398</v>
      </c>
      <c r="H18" s="21">
        <v>0.23214878777814679</v>
      </c>
    </row>
  </sheetData>
  <pageMargins left="0.7" right="0.7" top="0.75" bottom="0.75" header="0.3" footer="0.3"/>
  <pageSetup paperSize="9" orientation="portrait" horizontalDpi="4294967293" verticalDpi="0" r:id="rId2"/>
  <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E8"/>
  <sheetViews>
    <sheetView workbookViewId="0">
      <selection sqref="A1:AC8"/>
    </sheetView>
  </sheetViews>
  <sheetFormatPr defaultRowHeight="15" x14ac:dyDescent="0.25"/>
  <cols>
    <col min="1" max="1" width="21.5703125" bestFit="1" customWidth="1"/>
    <col min="2" max="2" width="8.42578125" style="22" bestFit="1" customWidth="1"/>
    <col min="3" max="3" width="9.5703125" bestFit="1" customWidth="1"/>
    <col min="4" max="4" width="23.42578125" bestFit="1" customWidth="1"/>
    <col min="5" max="5" width="34" bestFit="1" customWidth="1"/>
    <col min="6" max="6" width="12" bestFit="1" customWidth="1"/>
    <col min="7" max="7" width="26" bestFit="1" customWidth="1"/>
    <col min="8" max="8" width="36.5703125" bestFit="1" customWidth="1"/>
    <col min="9" max="9" width="21.42578125" bestFit="1" customWidth="1"/>
    <col min="10" max="10" width="19.140625" bestFit="1" customWidth="1"/>
    <col min="11" max="11" width="29.7109375" bestFit="1" customWidth="1"/>
    <col min="12" max="12" width="19.5703125" bestFit="1" customWidth="1"/>
    <col min="13" max="13" width="33.5703125" bestFit="1" customWidth="1"/>
    <col min="14" max="14" width="44" bestFit="1" customWidth="1"/>
    <col min="15" max="15" width="38.5703125" bestFit="1" customWidth="1"/>
    <col min="16" max="16" width="63.28515625" bestFit="1" customWidth="1"/>
    <col min="17" max="17" width="20.85546875" bestFit="1" customWidth="1"/>
    <col min="18" max="18" width="23.28515625" bestFit="1" customWidth="1"/>
    <col min="19" max="19" width="16.5703125" bestFit="1" customWidth="1"/>
    <col min="20" max="20" width="30.85546875" bestFit="1" customWidth="1"/>
    <col min="21" max="21" width="68" bestFit="1" customWidth="1"/>
    <col min="22" max="22" width="17.85546875" bestFit="1" customWidth="1"/>
    <col min="23" max="23" width="39.7109375" bestFit="1" customWidth="1"/>
    <col min="24" max="25" width="17" bestFit="1" customWidth="1"/>
    <col min="26" max="26" width="19.5703125" bestFit="1" customWidth="1"/>
    <col min="27" max="27" width="12.7109375" bestFit="1" customWidth="1"/>
    <col min="28" max="28" width="14" bestFit="1" customWidth="1"/>
    <col min="29" max="29" width="27.5703125" bestFit="1" customWidth="1"/>
    <col min="30" max="33" width="11.140625" bestFit="1" customWidth="1"/>
  </cols>
  <sheetData>
    <row r="1" spans="1:31" x14ac:dyDescent="0.25">
      <c r="A1" t="s">
        <v>63</v>
      </c>
      <c r="B1" s="22" t="s">
        <v>59</v>
      </c>
      <c r="C1" t="s">
        <v>64</v>
      </c>
      <c r="D1" t="s">
        <v>65</v>
      </c>
      <c r="E1" t="s">
        <v>66</v>
      </c>
      <c r="F1" t="s">
        <v>67</v>
      </c>
      <c r="G1" t="s">
        <v>68</v>
      </c>
      <c r="H1" t="s">
        <v>69</v>
      </c>
      <c r="I1" t="s">
        <v>70</v>
      </c>
      <c r="J1" t="s">
        <v>71</v>
      </c>
      <c r="K1" t="s">
        <v>72</v>
      </c>
      <c r="L1" t="s">
        <v>73</v>
      </c>
      <c r="M1" t="s">
        <v>74</v>
      </c>
      <c r="N1" t="s">
        <v>75</v>
      </c>
      <c r="O1" t="s">
        <v>60</v>
      </c>
      <c r="P1" t="s">
        <v>61</v>
      </c>
      <c r="Q1" t="s">
        <v>76</v>
      </c>
      <c r="R1" t="s">
        <v>77</v>
      </c>
      <c r="S1" t="s">
        <v>78</v>
      </c>
      <c r="T1" t="s">
        <v>79</v>
      </c>
      <c r="U1" t="s">
        <v>62</v>
      </c>
      <c r="V1" t="s">
        <v>80</v>
      </c>
      <c r="W1" t="s">
        <v>81</v>
      </c>
      <c r="X1" t="s">
        <v>82</v>
      </c>
      <c r="Y1" t="s">
        <v>83</v>
      </c>
      <c r="Z1" t="s">
        <v>84</v>
      </c>
      <c r="AA1" t="s">
        <v>85</v>
      </c>
      <c r="AB1" t="s">
        <v>86</v>
      </c>
      <c r="AC1" t="s">
        <v>87</v>
      </c>
    </row>
    <row r="2" spans="1:31" x14ac:dyDescent="0.25">
      <c r="A2" t="s">
        <v>107</v>
      </c>
      <c r="B2" s="24">
        <v>44701</v>
      </c>
      <c r="C2" s="24">
        <v>3042</v>
      </c>
      <c r="D2">
        <v>1200</v>
      </c>
      <c r="E2">
        <v>856</v>
      </c>
      <c r="F2">
        <v>308</v>
      </c>
      <c r="G2">
        <v>307</v>
      </c>
      <c r="H2">
        <v>170</v>
      </c>
      <c r="I2">
        <v>1826</v>
      </c>
      <c r="J2">
        <v>1508</v>
      </c>
      <c r="K2">
        <v>1266</v>
      </c>
      <c r="L2">
        <v>207</v>
      </c>
      <c r="M2">
        <v>195</v>
      </c>
      <c r="N2">
        <v>152</v>
      </c>
      <c r="O2">
        <v>361278</v>
      </c>
      <c r="P2">
        <v>244874</v>
      </c>
      <c r="Q2">
        <v>767</v>
      </c>
      <c r="R2">
        <v>136</v>
      </c>
      <c r="S2">
        <v>1186</v>
      </c>
      <c r="T2">
        <v>144</v>
      </c>
      <c r="U2">
        <v>221954</v>
      </c>
      <c r="V2">
        <v>3082</v>
      </c>
      <c r="W2">
        <v>4513</v>
      </c>
      <c r="X2">
        <v>3307</v>
      </c>
      <c r="Y2" s="24">
        <v>523</v>
      </c>
      <c r="Z2" s="24">
        <v>79</v>
      </c>
      <c r="AA2" s="24">
        <v>947</v>
      </c>
      <c r="AB2" s="24">
        <v>2133</v>
      </c>
      <c r="AC2" s="24">
        <v>96</v>
      </c>
      <c r="AD2" s="24"/>
      <c r="AE2" s="24"/>
    </row>
    <row r="3" spans="1:31" x14ac:dyDescent="0.25">
      <c r="A3" t="s">
        <v>44</v>
      </c>
      <c r="B3" s="24">
        <v>44701</v>
      </c>
      <c r="C3" s="24">
        <v>2364</v>
      </c>
      <c r="D3">
        <v>1113</v>
      </c>
      <c r="E3">
        <v>834</v>
      </c>
      <c r="F3">
        <v>366</v>
      </c>
      <c r="G3">
        <v>366</v>
      </c>
      <c r="H3">
        <v>244</v>
      </c>
      <c r="I3">
        <v>1577</v>
      </c>
      <c r="J3">
        <v>1388</v>
      </c>
      <c r="K3">
        <v>1157</v>
      </c>
      <c r="L3">
        <v>494</v>
      </c>
      <c r="M3">
        <v>476</v>
      </c>
      <c r="N3">
        <v>315</v>
      </c>
      <c r="O3">
        <v>316149</v>
      </c>
      <c r="P3">
        <v>225794</v>
      </c>
      <c r="Q3">
        <v>765</v>
      </c>
      <c r="R3">
        <v>206</v>
      </c>
      <c r="S3">
        <v>1091</v>
      </c>
      <c r="T3">
        <v>300</v>
      </c>
      <c r="U3">
        <v>205870</v>
      </c>
      <c r="V3">
        <v>3408</v>
      </c>
      <c r="W3">
        <v>4795</v>
      </c>
      <c r="X3">
        <v>3686</v>
      </c>
      <c r="Y3" s="24">
        <v>466</v>
      </c>
      <c r="Z3" s="24">
        <v>104</v>
      </c>
      <c r="AA3" s="24">
        <v>736</v>
      </c>
      <c r="AB3" s="24">
        <v>2266</v>
      </c>
      <c r="AC3" s="24">
        <v>218</v>
      </c>
      <c r="AD3" s="24"/>
      <c r="AE3" s="24"/>
    </row>
    <row r="4" spans="1:31" x14ac:dyDescent="0.25">
      <c r="A4" t="s">
        <v>108</v>
      </c>
      <c r="B4" s="24">
        <v>44701</v>
      </c>
      <c r="C4" s="24">
        <v>2045</v>
      </c>
      <c r="D4">
        <v>1159</v>
      </c>
      <c r="E4">
        <v>822</v>
      </c>
      <c r="F4">
        <v>58</v>
      </c>
      <c r="G4">
        <v>84</v>
      </c>
      <c r="H4">
        <v>29</v>
      </c>
      <c r="I4">
        <v>1552</v>
      </c>
      <c r="J4">
        <v>1399</v>
      </c>
      <c r="K4">
        <v>1208</v>
      </c>
      <c r="L4">
        <v>1276</v>
      </c>
      <c r="M4">
        <v>1253</v>
      </c>
      <c r="N4">
        <v>912</v>
      </c>
      <c r="O4">
        <v>240047</v>
      </c>
      <c r="P4">
        <v>186972</v>
      </c>
      <c r="Q4">
        <v>761</v>
      </c>
      <c r="R4">
        <v>21</v>
      </c>
      <c r="S4">
        <v>1162</v>
      </c>
      <c r="T4">
        <v>844</v>
      </c>
      <c r="U4">
        <v>173222</v>
      </c>
      <c r="V4">
        <v>2256</v>
      </c>
      <c r="W4">
        <v>3006</v>
      </c>
      <c r="X4">
        <v>2383</v>
      </c>
      <c r="Y4" s="24">
        <v>497</v>
      </c>
      <c r="Z4" s="24">
        <v>13</v>
      </c>
      <c r="AA4" s="24">
        <v>832</v>
      </c>
      <c r="AB4" s="24">
        <v>1450</v>
      </c>
      <c r="AC4" s="24">
        <v>67</v>
      </c>
      <c r="AD4" s="24"/>
      <c r="AE4" s="24"/>
    </row>
    <row r="5" spans="1:31" x14ac:dyDescent="0.25">
      <c r="A5" t="s">
        <v>45</v>
      </c>
      <c r="B5" s="24">
        <v>44701</v>
      </c>
      <c r="C5" s="24">
        <v>2316</v>
      </c>
      <c r="D5">
        <v>1304</v>
      </c>
      <c r="E5">
        <v>773</v>
      </c>
      <c r="F5">
        <v>138</v>
      </c>
      <c r="G5">
        <v>138</v>
      </c>
      <c r="H5">
        <v>68</v>
      </c>
      <c r="I5">
        <v>1445</v>
      </c>
      <c r="J5">
        <v>1273</v>
      </c>
      <c r="K5">
        <v>1025</v>
      </c>
      <c r="L5">
        <v>102</v>
      </c>
      <c r="M5">
        <v>98</v>
      </c>
      <c r="N5">
        <v>78</v>
      </c>
      <c r="O5">
        <v>217964</v>
      </c>
      <c r="P5">
        <v>152294</v>
      </c>
      <c r="Q5">
        <v>697</v>
      </c>
      <c r="R5">
        <v>60</v>
      </c>
      <c r="S5">
        <v>982</v>
      </c>
      <c r="T5">
        <v>77</v>
      </c>
      <c r="U5">
        <v>141866</v>
      </c>
      <c r="V5">
        <v>2463</v>
      </c>
      <c r="W5">
        <v>3643</v>
      </c>
      <c r="X5">
        <v>2652</v>
      </c>
      <c r="Y5" s="24">
        <v>397</v>
      </c>
      <c r="Z5" s="24">
        <v>32</v>
      </c>
      <c r="AA5" s="24">
        <v>634</v>
      </c>
      <c r="AB5" s="24">
        <v>1453</v>
      </c>
      <c r="AC5" s="24">
        <v>51</v>
      </c>
      <c r="AD5" s="24"/>
      <c r="AE5" s="24"/>
    </row>
    <row r="6" spans="1:31" x14ac:dyDescent="0.25">
      <c r="A6" t="s">
        <v>106</v>
      </c>
      <c r="B6" s="24">
        <v>44701</v>
      </c>
      <c r="C6" s="24">
        <v>2522</v>
      </c>
      <c r="D6">
        <v>1270</v>
      </c>
      <c r="E6">
        <v>837</v>
      </c>
      <c r="F6">
        <v>305</v>
      </c>
      <c r="G6">
        <v>304</v>
      </c>
      <c r="H6">
        <v>168</v>
      </c>
      <c r="I6">
        <v>1427</v>
      </c>
      <c r="J6">
        <v>1283</v>
      </c>
      <c r="K6">
        <v>973</v>
      </c>
      <c r="L6">
        <v>385</v>
      </c>
      <c r="M6">
        <v>336</v>
      </c>
      <c r="N6">
        <v>196</v>
      </c>
      <c r="O6">
        <v>275757</v>
      </c>
      <c r="P6">
        <v>188989</v>
      </c>
      <c r="Q6">
        <v>755</v>
      </c>
      <c r="R6">
        <v>135</v>
      </c>
      <c r="S6">
        <v>907</v>
      </c>
      <c r="T6">
        <v>187</v>
      </c>
      <c r="U6">
        <v>175302</v>
      </c>
      <c r="V6">
        <v>3012</v>
      </c>
      <c r="W6">
        <v>4620</v>
      </c>
      <c r="X6">
        <v>3233</v>
      </c>
      <c r="Y6" s="24">
        <v>504</v>
      </c>
      <c r="Z6" s="24">
        <v>75</v>
      </c>
      <c r="AA6" s="24">
        <v>650</v>
      </c>
      <c r="AB6" s="24">
        <v>2162</v>
      </c>
      <c r="AC6" s="24">
        <v>140</v>
      </c>
      <c r="AD6" s="24"/>
      <c r="AE6" s="24"/>
    </row>
    <row r="7" spans="1:31" x14ac:dyDescent="0.25">
      <c r="A7" t="s">
        <v>110</v>
      </c>
      <c r="B7" s="24">
        <v>44701</v>
      </c>
      <c r="C7" s="24">
        <v>2004</v>
      </c>
      <c r="D7">
        <v>1056</v>
      </c>
      <c r="E7">
        <v>810</v>
      </c>
      <c r="F7">
        <v>55</v>
      </c>
      <c r="G7">
        <v>54</v>
      </c>
      <c r="H7">
        <v>24</v>
      </c>
      <c r="I7">
        <v>1236</v>
      </c>
      <c r="J7">
        <v>1101</v>
      </c>
      <c r="K7">
        <v>1000</v>
      </c>
      <c r="L7">
        <v>176</v>
      </c>
      <c r="M7">
        <v>135</v>
      </c>
      <c r="N7">
        <v>86</v>
      </c>
      <c r="O7">
        <v>227892</v>
      </c>
      <c r="P7">
        <v>190854</v>
      </c>
      <c r="Q7">
        <v>756</v>
      </c>
      <c r="R7">
        <v>21</v>
      </c>
      <c r="S7">
        <v>966</v>
      </c>
      <c r="T7">
        <v>81</v>
      </c>
      <c r="U7">
        <v>180156</v>
      </c>
      <c r="V7">
        <v>1449</v>
      </c>
      <c r="W7">
        <v>1905</v>
      </c>
      <c r="X7">
        <v>1545</v>
      </c>
      <c r="Y7" s="24">
        <v>525</v>
      </c>
      <c r="Z7" s="24">
        <v>16</v>
      </c>
      <c r="AA7" s="24">
        <v>823</v>
      </c>
      <c r="AB7" s="24">
        <v>1171</v>
      </c>
      <c r="AC7" s="24">
        <v>57</v>
      </c>
      <c r="AD7" s="24"/>
      <c r="AE7" s="24"/>
    </row>
    <row r="8" spans="1:31" x14ac:dyDescent="0.25">
      <c r="A8" t="s">
        <v>109</v>
      </c>
      <c r="B8" s="24">
        <v>44701</v>
      </c>
      <c r="C8" s="24">
        <v>1778</v>
      </c>
      <c r="D8">
        <v>794</v>
      </c>
      <c r="E8">
        <v>547</v>
      </c>
      <c r="F8">
        <v>72</v>
      </c>
      <c r="G8">
        <v>74</v>
      </c>
      <c r="H8">
        <v>45</v>
      </c>
      <c r="I8">
        <v>1051</v>
      </c>
      <c r="J8">
        <v>920</v>
      </c>
      <c r="K8">
        <v>814</v>
      </c>
      <c r="L8">
        <v>82</v>
      </c>
      <c r="M8">
        <v>57</v>
      </c>
      <c r="N8">
        <v>37</v>
      </c>
      <c r="O8">
        <v>173966</v>
      </c>
      <c r="P8">
        <v>123760</v>
      </c>
      <c r="Q8">
        <v>500</v>
      </c>
      <c r="R8">
        <v>38</v>
      </c>
      <c r="S8">
        <v>770</v>
      </c>
      <c r="T8">
        <v>32</v>
      </c>
      <c r="U8">
        <v>112186</v>
      </c>
      <c r="V8">
        <v>1421</v>
      </c>
      <c r="W8">
        <v>1970</v>
      </c>
      <c r="X8">
        <v>1523</v>
      </c>
      <c r="Y8" s="24">
        <v>306</v>
      </c>
      <c r="Z8" s="24">
        <v>19</v>
      </c>
      <c r="AA8" s="24">
        <v>595</v>
      </c>
      <c r="AB8" s="24">
        <v>987</v>
      </c>
      <c r="AC8" s="24">
        <v>20</v>
      </c>
      <c r="AD8" s="24"/>
      <c r="AE8" s="24"/>
    </row>
  </sheetData>
  <phoneticPr fontId="5" type="noConversion"/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?mso-contentType ?>
<SharedContentType xmlns="Microsoft.SharePoint.Taxonomy.ContentTypeSync" SourceId="9c18f9b8-5ae4-4f0b-a238-a922c51e2dda" ContentTypeId="0x0101005EA864BF41DF8A41860E925F5B29BCF5" PreviousValue="false"/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d5efd484-15aa-41a0-83f6-0646502cb6d6">
      <Value>1</Value>
    </TaxCatchAll>
    <QMULInformationClassificationTaxHTField0 xmlns="http://schemas.microsoft.com/sharepoint/v3">
      <Terms xmlns="http://schemas.microsoft.com/office/infopath/2007/PartnerControls">
        <TermInfo xmlns="http://schemas.microsoft.com/office/infopath/2007/PartnerControls">
          <TermName xmlns="http://schemas.microsoft.com/office/infopath/2007/PartnerControls">Protect</TermName>
          <TermId xmlns="http://schemas.microsoft.com/office/infopath/2007/PartnerControls">9124d8d9-0c1c-41e9-aa14-aba001e9a028</TermId>
        </TermInfo>
      </Terms>
    </QMULInformationClassificationTaxHTField0>
    <TaxKeywordTaxHTField xmlns="d5efd484-15aa-41a0-83f6-0646502cb6d6">
      <Terms xmlns="http://schemas.microsoft.com/office/infopath/2007/PartnerControls"/>
    </TaxKeywordTaxHTField>
    <QMULSchoolTaxHTField0 xmlns="http://schemas.microsoft.com/sharepoint/v3">
      <Terms xmlns="http://schemas.microsoft.com/office/infopath/2007/PartnerControls"/>
    </QMULSchoolTaxHTField0>
    <QMULDocumentTypeTaxHTField0 xmlns="http://schemas.microsoft.com/sharepoint/v3">
      <Terms xmlns="http://schemas.microsoft.com/office/infopath/2007/PartnerControls"/>
    </QMULDocumentTypeTaxHTField0>
    <QMULReviewDate xmlns="http://schemas.microsoft.com/sharepoint/v3" xsi:nil="true"/>
    <QMULOwner xmlns="http://schemas.microsoft.com/sharepoint/v3">
      <UserInfo>
        <DisplayName/>
        <AccountId xsi:nil="true"/>
        <AccountType/>
      </UserInfo>
    </QMULOwner>
    <QMULDepartmentTaxHTField0 xmlns="http://schemas.microsoft.com/sharepoint/v3">
      <Terms xmlns="http://schemas.microsoft.com/office/infopath/2007/PartnerControls"/>
    </QMULDepartmentTaxHTField0>
    <QMULAcademicYear xmlns="http://schemas.microsoft.com/sharepoint/v3" xsi:nil="true"/>
    <QMULLocationTaxHTField0 xmlns="http://schemas.microsoft.com/sharepoint/v3">
      <Terms xmlns="http://schemas.microsoft.com/office/infopath/2007/PartnerControls"/>
    </QMULLocationTaxHTField0>
    <QMULDocumentStatusTaxHTField0 xmlns="http://schemas.microsoft.com/sharepoint/v3">
      <Terms xmlns="http://schemas.microsoft.com/office/infopath/2007/PartnerControls"/>
    </QMULDocumentStatusTaxHTField0>
    <QMULProject xmlns="http://schemas.microsoft.com/sharepoint/v3" xsi:nil="true"/>
  </documentManagement>
</p:properties>
</file>

<file path=customXml/item4.xml>�� 
</file>

<file path=customXml/item5.xml><?xml version="1.0" encoding="utf-8"?>
<ct:contentTypeSchema xmlns:ct="http://schemas.microsoft.com/office/2006/metadata/contentType" xmlns:ma="http://schemas.microsoft.com/office/2006/metadata/properties/metaAttributes" ct:_="" ma:_="" ma:contentTypeName="QMUL Document" ma:contentTypeID="0x0101005EA864BF41DF8A41860E925F5B29BCF500A47E9FC2E09B5546B1BA6A4FA297AE2C" ma:contentTypeVersion="30" ma:contentTypeDescription="" ma:contentTypeScope="" ma:versionID="1474fc30e3cb8bf5d6caab25257dbde0">
  <xsd:schema xmlns:xsd="http://www.w3.org/2001/XMLSchema" xmlns:xs="http://www.w3.org/2001/XMLSchema" xmlns:p="http://schemas.microsoft.com/office/2006/metadata/properties" xmlns:ns1="http://schemas.microsoft.com/sharepoint/v3" xmlns:ns2="d5efd484-15aa-41a0-83f6-0646502cb6d6" xmlns:ns3="45ae7f3d-bcd0-4e4b-af93-f03a9fbb19b5" xmlns:ns4="6649982f-b66b-4072-8006-4697fed55f9d" targetNamespace="http://schemas.microsoft.com/office/2006/metadata/properties" ma:root="true" ma:fieldsID="fca54edaf5435fda549922af2dc927b6" ns1:_="" ns2:_="" ns3:_="" ns4:_="">
    <xsd:import namespace="http://schemas.microsoft.com/sharepoint/v3"/>
    <xsd:import namespace="d5efd484-15aa-41a0-83f6-0646502cb6d6"/>
    <xsd:import namespace="45ae7f3d-bcd0-4e4b-af93-f03a9fbb19b5"/>
    <xsd:import namespace="6649982f-b66b-4072-8006-4697fed55f9d"/>
    <xsd:element name="properties">
      <xsd:complexType>
        <xsd:sequence>
          <xsd:element name="documentManagement">
            <xsd:complexType>
              <xsd:all>
                <xsd:element ref="ns1:QMULDocumentStatusTaxHTField0" minOccurs="0"/>
                <xsd:element ref="ns1:QMULDepartmentTaxHTField0" minOccurs="0"/>
                <xsd:element ref="ns1:QMULSchoolTaxHTField0" minOccurs="0"/>
                <xsd:element ref="ns1:QMULDocumentTypeTaxHTField0" minOccurs="0"/>
                <xsd:element ref="ns1:QMULLocationTaxHTField0" minOccurs="0"/>
                <xsd:element ref="ns1:QMULInformationClassificationTaxHTField0" minOccurs="0"/>
                <xsd:element ref="ns1:QMULAcademicYear" minOccurs="0"/>
                <xsd:element ref="ns1:QMULProject" minOccurs="0"/>
                <xsd:element ref="ns1:QMULReviewDate" minOccurs="0"/>
                <xsd:element ref="ns1:QMULOwner" minOccurs="0"/>
                <xsd:element ref="ns2:TaxKeywordTaxHTField" minOccurs="0"/>
                <xsd:element ref="ns2:TaxCatchAll" minOccurs="0"/>
                <xsd:element ref="ns2:TaxCatchAllLabel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KeyPoints" minOccurs="0"/>
                <xsd:element ref="ns3:MediaServiceKeyPoints" minOccurs="0"/>
                <xsd:element ref="ns4:SharedWithUsers" minOccurs="0"/>
                <xsd:element ref="ns4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QMULDocumentStatusTaxHTField0" ma:index="8" nillable="true" ma:taxonomy="true" ma:internalName="QMULDocumentStatusTaxHTField0" ma:taxonomyFieldName="QMULDocumentStatus" ma:displayName="Document Status" ma:default="" ma:fieldId="{083bdfb7-9f4e-4bc9-b582-62ed6b950f9e}" ma:sspId="9c18f9b8-5ae4-4f0b-a238-a922c51e2dda" ma:termSetId="780aba48-6c17-4ca0-84b9-f0207a09563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epartmentTaxHTField0" ma:index="10" nillable="true" ma:taxonomy="true" ma:internalName="QMULDepartmentTaxHTField0" ma:taxonomyFieldName="QMULDepartment" ma:displayName="Department" ma:readOnly="false" ma:default="" ma:fieldId="{2a7d89f9-5f8e-4c42-ab4f-aa1fc3002ea0}" ma:sspId="9c18f9b8-5ae4-4f0b-a238-a922c51e2dda" ma:termSetId="28874c57-2df5-45e8-a804-d15afc96d4e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SchoolTaxHTField0" ma:index="12" nillable="true" ma:taxonomy="true" ma:internalName="QMULSchoolTaxHTField0" ma:taxonomyFieldName="QMULSchool" ma:displayName="School" ma:readOnly="false" ma:default="" ma:fieldId="{46346f8e-3161-4021-8b14-3dcca2e3ca8d}" ma:sspId="9c18f9b8-5ae4-4f0b-a238-a922c51e2dda" ma:termSetId="0f9f7e9f-7d6b-4cae-9193-a3e3200f87d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ocumentTypeTaxHTField0" ma:index="14" nillable="true" ma:taxonomy="true" ma:internalName="QMULDocumentTypeTaxHTField0" ma:taxonomyFieldName="QMULDocumentType" ma:displayName="Document Type" ma:default="" ma:fieldId="{2596c3af-0d77-4ea4-a15d-d3f71457b096}" ma:sspId="9c18f9b8-5ae4-4f0b-a238-a922c51e2dda" ma:termSetId="8ec3f1bd-c4f8-46a7-ae88-878ed3be39d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LocationTaxHTField0" ma:index="16" nillable="true" ma:taxonomy="true" ma:internalName="QMULLocationTaxHTField0" ma:taxonomyFieldName="QMULLocation" ma:displayName="Location" ma:default="" ma:fieldId="{29b985f4-a05e-4f39-b5da-e9fb81ddaa79}" ma:sspId="9c18f9b8-5ae4-4f0b-a238-a922c51e2dda" ma:termSetId="5327f1c4-618f-4317-b197-fc29da39fa6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InformationClassificationTaxHTField0" ma:index="18" nillable="true" ma:taxonomy="true" ma:internalName="QMULInformationClassificationTaxHTField0" ma:taxonomyFieldName="QMULInformationClassification" ma:displayName="Information Classification" ma:default="1;#Protect|9124d8d9-0c1c-41e9-aa14-aba001e9a028" ma:fieldId="{57b3469a-2ea1-4a06-a2d1-c99ce62a5d6f}" ma:sspId="9c18f9b8-5ae4-4f0b-a238-a922c51e2dda" ma:termSetId="a3d7b326-4e5e-4e73-95fa-6245adfab11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AcademicYear" ma:index="20" nillable="true" ma:displayName="Academic Year" ma:decimals="0" ma:internalName="QMULAcademicYear" ma:percentage="FALSE">
      <xsd:simpleType>
        <xsd:restriction base="dms:Number">
          <xsd:maxInclusive value="9999"/>
          <xsd:minInclusive value="1000"/>
        </xsd:restriction>
      </xsd:simpleType>
    </xsd:element>
    <xsd:element name="QMULProject" ma:index="21" nillable="true" ma:displayName="Project" ma:internalName="QMULProject">
      <xsd:simpleType>
        <xsd:restriction base="dms:Text">
          <xsd:maxLength value="255"/>
        </xsd:restriction>
      </xsd:simpleType>
    </xsd:element>
    <xsd:element name="QMULReviewDate" ma:index="22" nillable="true" ma:displayName="Review Date" ma:format="DateOnly" ma:internalName="QMULReviewDate">
      <xsd:simpleType>
        <xsd:restriction base="dms:DateTime"/>
      </xsd:simpleType>
    </xsd:element>
    <xsd:element name="QMULOwner" ma:index="23" nillable="true" ma:displayName="Owner" ma:list="UserInfo" ma:SharePointGroup="0" ma:internalName="QMULOwner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efd484-15aa-41a0-83f6-0646502cb6d6" elementFormDefault="qualified">
    <xsd:import namespace="http://schemas.microsoft.com/office/2006/documentManagement/types"/>
    <xsd:import namespace="http://schemas.microsoft.com/office/infopath/2007/PartnerControls"/>
    <xsd:element name="TaxKeywordTaxHTField" ma:index="24" nillable="true" ma:taxonomy="true" ma:internalName="TaxKeywordTaxHTField" ma:taxonomyFieldName="TaxKeyword" ma:displayName="Enterprise Keywords" ma:fieldId="{23f27201-bee3-471e-b2e7-b64fd8b7ca38}" ma:taxonomyMulti="true" ma:sspId="9c18f9b8-5ae4-4f0b-a238-a922c51e2dda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TaxCatchAll" ma:index="26" nillable="true" ma:displayName="Taxonomy Catch All Column" ma:hidden="true" ma:list="{887198e4-4362-4530-96c9-172120469d18}" ma:internalName="TaxCatchAll" ma:showField="CatchAllData" ma:web="6649982f-b66b-4072-8006-4697fed55f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27" nillable="true" ma:displayName="Taxonomy Catch All Column1" ma:hidden="true" ma:list="{887198e4-4362-4530-96c9-172120469d18}" ma:internalName="TaxCatchAllLabel" ma:readOnly="true" ma:showField="CatchAllDataLabel" ma:web="6649982f-b66b-4072-8006-4697fed55f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5ae7f3d-bcd0-4e4b-af93-f03a9fbb19b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2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3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31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32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49982f-b66b-4072-8006-4697fed55f9d" elementFormDefault="qualified">
    <xsd:import namespace="http://schemas.microsoft.com/office/2006/documentManagement/types"/>
    <xsd:import namespace="http://schemas.microsoft.com/office/infopath/2007/PartnerControls"/>
    <xsd:element name="SharedWithUsers" ma:index="3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34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5C672668-06F8-46C2-BEE2-B14850A85180}">
  <ds:schemaRefs>
    <ds:schemaRef ds:uri="Microsoft.SharePoint.Taxonomy.ContentTypeSync"/>
  </ds:schemaRefs>
</ds:datastoreItem>
</file>

<file path=customXml/itemProps2.xml><?xml version="1.0" encoding="utf-8"?>
<ds:datastoreItem xmlns:ds="http://schemas.openxmlformats.org/officeDocument/2006/customXml" ds:itemID="{487A6EDC-1383-4871-84BE-2DB23D3291C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2CC96BC-67F3-4E85-839E-76D58179B28B}">
  <ds:schemaRefs>
    <ds:schemaRef ds:uri="http://schemas.openxmlformats.org/package/2006/metadata/core-properties"/>
    <ds:schemaRef ds:uri="http://schemas.microsoft.com/office/2006/metadata/properties"/>
    <ds:schemaRef ds:uri="http://schemas.microsoft.com/office/2006/documentManagement/types"/>
    <ds:schemaRef ds:uri="http://purl.org/dc/terms/"/>
    <ds:schemaRef ds:uri="http://www.w3.org/XML/1998/namespace"/>
    <ds:schemaRef ds:uri="http://purl.org/dc/elements/1.1/"/>
    <ds:schemaRef ds:uri="d5efd484-15aa-41a0-83f6-0646502cb6d6"/>
    <ds:schemaRef ds:uri="http://schemas.microsoft.com/office/infopath/2007/PartnerControls"/>
    <ds:schemaRef ds:uri="45ae7f3d-bcd0-4e4b-af93-f03a9fbb19b5"/>
    <ds:schemaRef ds:uri="http://schemas.microsoft.com/sharepoint/v3"/>
    <ds:schemaRef ds:uri="http://purl.org/dc/dcmitype/"/>
  </ds:schemaRefs>
</ds:datastoreItem>
</file>

<file path=customXml/itemProps4.xml><?xml version="1.0" encoding="utf-8"?>
<ds:datastoreItem xmlns:ds="http://schemas.openxmlformats.org/officeDocument/2006/customXml" ds:itemID="{C4E204F6-6970-4B0F-BEBC-94B5AF847532}">
  <ds:schemaRefs>
    <ds:schemaRef ds:uri="http://schemas.microsoft.com/DataMashup"/>
  </ds:schemaRefs>
</ds:datastoreItem>
</file>

<file path=customXml/itemProps5.xml><?xml version="1.0" encoding="utf-8"?>
<ds:datastoreItem xmlns:ds="http://schemas.openxmlformats.org/officeDocument/2006/customXml" ds:itemID="{92D9F8B2-306F-4844-9E39-6C9FC5339C3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d5efd484-15aa-41a0-83f6-0646502cb6d6"/>
    <ds:schemaRef ds:uri="45ae7f3d-bcd0-4e4b-af93-f03a9fbb19b5"/>
    <ds:schemaRef ds:uri="6649982f-b66b-4072-8006-4697fed55f9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Report</vt:lpstr>
      <vt:lpstr>UP_Homeless_Practice_Data</vt:lpstr>
      <vt:lpstr>Homeless Practices</vt:lpstr>
      <vt:lpstr>Data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2015-06-05T18:17:20Z</dcterms:created>
  <dcterms:modified xsi:type="dcterms:W3CDTF">2022-05-20T11:51:21Z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0x0101005EA864BF41DF8A41860E925F5B29BCF500A47E9FC2E09B5546B1BA6A4FA297AE2C</vt:lpwstr>
  </property>
  <property fmtid="{D5CDD505-2E9C-101B-9397-08002B2CF9AE}" pid="3" name="QMULInformationClassification">
    <vt:lpwstr>1;#Protect|9124d8d9-0c1c-41e9-aa14-aba001e9a028</vt:lpwstr>
  </property>
  <property fmtid="{D5CDD505-2E9C-101B-9397-08002B2CF9AE}" pid="4" name="TaxKeyword">
    <vt:lpwstr/>
  </property>
  <property fmtid="{D5CDD505-2E9C-101B-9397-08002B2CF9AE}" pid="5" name="QMULSchool">
    <vt:lpwstr/>
  </property>
  <property fmtid="{D5CDD505-2E9C-101B-9397-08002B2CF9AE}" pid="6" name="QMULDocumentStatus">
    <vt:lpwstr/>
  </property>
  <property fmtid="{D5CDD505-2E9C-101B-9397-08002B2CF9AE}" pid="7" name="QMULLocation">
    <vt:lpwstr/>
  </property>
  <property fmtid="{D5CDD505-2E9C-101B-9397-08002B2CF9AE}" pid="8" name="QMULDepartment">
    <vt:lpwstr/>
  </property>
  <property fmtid="{D5CDD505-2E9C-101B-9397-08002B2CF9AE}" pid="9" name="QMULDocumentType">
    <vt:lpwstr/>
  </property>
</Properties>
</file>